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Excel\W2\"/>
    </mc:Choice>
  </mc:AlternateContent>
  <xr:revisionPtr revIDLastSave="0" documentId="13_ncr:1_{E9EB84A7-FF29-4B96-A506-5EDC9C6DB22F}" xr6:coauthVersionLast="47" xr6:coauthVersionMax="47" xr10:uidLastSave="{00000000-0000-0000-0000-000000000000}"/>
  <bookViews>
    <workbookView xWindow="-108" yWindow="-108" windowWidth="23256" windowHeight="12456" activeTab="4" xr2:uid="{264273E6-8B45-4370-8033-169FE955F1E9}"/>
  </bookViews>
  <sheets>
    <sheet name="English" sheetId="1" r:id="rId1"/>
    <sheet name="Flower" sheetId="2" r:id="rId2"/>
    <sheet name="MilkTea" sheetId="5" r:id="rId3"/>
    <sheet name="Cinema" sheetId="3" r:id="rId4"/>
    <sheet name="Korea" sheetId="6" r:id="rId5"/>
  </sheets>
  <definedNames>
    <definedName name="_xlnm._FilterDatabase" localSheetId="1" hidden="1">Flower!$A$4:$M$14</definedName>
    <definedName name="_xlnm._FilterDatabase" localSheetId="2" hidden="1">MilkTea!$A$4:$M$14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3" l="1"/>
  <c r="R5" i="3"/>
  <c r="R6" i="3"/>
  <c r="R7" i="3"/>
  <c r="R8" i="3"/>
  <c r="R9" i="3"/>
  <c r="R10" i="3"/>
  <c r="R11" i="3"/>
  <c r="R12" i="3"/>
  <c r="R13" i="3"/>
  <c r="R14" i="3"/>
  <c r="Q5" i="3"/>
  <c r="Q6" i="3"/>
  <c r="Q7" i="3"/>
  <c r="Q8" i="3"/>
  <c r="Q9" i="3"/>
  <c r="Q10" i="3"/>
  <c r="Q11" i="3"/>
  <c r="Q12" i="3"/>
  <c r="Q13" i="3"/>
  <c r="Q14" i="3"/>
  <c r="M5" i="1"/>
  <c r="M6" i="1"/>
  <c r="M7" i="1"/>
  <c r="M8" i="1"/>
  <c r="M9" i="1"/>
  <c r="M10" i="1"/>
  <c r="M11" i="1"/>
  <c r="M12" i="1"/>
  <c r="M13" i="1"/>
  <c r="M14" i="1"/>
  <c r="J5" i="1"/>
  <c r="J6" i="1"/>
  <c r="J7" i="1"/>
  <c r="J8" i="1"/>
  <c r="J9" i="1"/>
  <c r="J10" i="1"/>
  <c r="J11" i="1"/>
  <c r="J12" i="1"/>
  <c r="J13" i="1"/>
  <c r="J14" i="1"/>
  <c r="C5" i="1"/>
  <c r="C6" i="1"/>
  <c r="C7" i="1"/>
  <c r="C8" i="1"/>
  <c r="C9" i="1"/>
  <c r="C10" i="1"/>
  <c r="C11" i="1"/>
  <c r="C12" i="1"/>
  <c r="C13" i="1"/>
  <c r="C14" i="1"/>
  <c r="G5" i="5"/>
  <c r="G6" i="5"/>
  <c r="G7" i="5"/>
  <c r="G8" i="5"/>
  <c r="G9" i="5"/>
  <c r="G10" i="5"/>
  <c r="G11" i="5"/>
  <c r="G12" i="5"/>
  <c r="G13" i="5"/>
  <c r="G14" i="5"/>
  <c r="E5" i="5"/>
  <c r="E6" i="5"/>
  <c r="E7" i="5"/>
  <c r="E8" i="5"/>
  <c r="E9" i="5"/>
  <c r="E10" i="5"/>
  <c r="E11" i="5"/>
  <c r="E12" i="5"/>
  <c r="E13" i="5"/>
  <c r="E14" i="5"/>
  <c r="K5" i="6"/>
  <c r="K6" i="6"/>
  <c r="K7" i="6"/>
  <c r="K8" i="6"/>
  <c r="K9" i="6"/>
  <c r="K10" i="6"/>
  <c r="K11" i="6"/>
  <c r="K12" i="6"/>
  <c r="K13" i="6"/>
  <c r="K14" i="6"/>
</calcChain>
</file>

<file path=xl/sharedStrings.xml><?xml version="1.0" encoding="utf-8"?>
<sst xmlns="http://schemas.openxmlformats.org/spreadsheetml/2006/main" count="623" uniqueCount="275">
  <si>
    <t>Số hóa đơn</t>
  </si>
  <si>
    <t>Mã hoa</t>
  </si>
  <si>
    <t>Tên hoa lan</t>
  </si>
  <si>
    <t>Số ngày đặt hàng</t>
  </si>
  <si>
    <t>Đơn giá</t>
  </si>
  <si>
    <t>Điểm thưởng</t>
  </si>
  <si>
    <t xml:space="preserve">Mã hoa </t>
  </si>
  <si>
    <t>HĐ001</t>
  </si>
  <si>
    <t>HL01</t>
  </si>
  <si>
    <t>Lan lai Hoàng thảo</t>
  </si>
  <si>
    <t>HL02</t>
  </si>
  <si>
    <t>Lan Ngọc điển</t>
  </si>
  <si>
    <t>HL06</t>
  </si>
  <si>
    <t>Lan lai Mokara</t>
  </si>
  <si>
    <t>HĐ002</t>
  </si>
  <si>
    <t>HL03</t>
  </si>
  <si>
    <t>Lan Thiên nga</t>
  </si>
  <si>
    <t>HL05</t>
  </si>
  <si>
    <t>Lan Vũ nữ</t>
  </si>
  <si>
    <t>HĐ003</t>
  </si>
  <si>
    <t>HL04</t>
  </si>
  <si>
    <t>Lan Hồ điệp</t>
  </si>
  <si>
    <t>HĐ004</t>
  </si>
  <si>
    <t>HĐ005</t>
  </si>
  <si>
    <t>STT</t>
  </si>
  <si>
    <t xml:space="preserve">Mã môn </t>
  </si>
  <si>
    <t>Tên môn</t>
  </si>
  <si>
    <t>Ngày bắt đầu khóa học</t>
  </si>
  <si>
    <t>Số lượng Sinh viên</t>
  </si>
  <si>
    <t>Hệ số lớp</t>
  </si>
  <si>
    <t>Hệ số môn</t>
  </si>
  <si>
    <t>Loại môn</t>
  </si>
  <si>
    <t>Số giờ chuẩn</t>
  </si>
  <si>
    <t>Tên GV</t>
  </si>
  <si>
    <t>Mã GV</t>
  </si>
  <si>
    <t>Số tiền dạy</t>
  </si>
  <si>
    <t>Nghe, nói và phát âm cơ bản</t>
  </si>
  <si>
    <t>Từ vựng và ngữ pháp cơ bản</t>
  </si>
  <si>
    <t>Từ vựng và ngữ pháp nâng cao</t>
  </si>
  <si>
    <t>TOEIC Foundation</t>
  </si>
  <si>
    <t>TOEIC Intensive</t>
  </si>
  <si>
    <t>TOEIC Mastery</t>
  </si>
  <si>
    <t>TE001</t>
  </si>
  <si>
    <t>TE002</t>
  </si>
  <si>
    <t>TE003</t>
  </si>
  <si>
    <t>Mã môn</t>
  </si>
  <si>
    <t>PHATAM.1</t>
  </si>
  <si>
    <t>TUVUNG&amp;NGUPHAP1.1</t>
  </si>
  <si>
    <t>TUVUNG&amp;NGUPHAP1.2</t>
  </si>
  <si>
    <t>TUVUNG&amp;NGUPHAP2.1</t>
  </si>
  <si>
    <t>FOUNDATION.1</t>
  </si>
  <si>
    <t>FOUNDATION.2</t>
  </si>
  <si>
    <t>INTENSIVE.1</t>
  </si>
  <si>
    <t>MASTERY.1</t>
  </si>
  <si>
    <t>MASTERY.2</t>
  </si>
  <si>
    <t>GT002</t>
  </si>
  <si>
    <t>GT001</t>
  </si>
  <si>
    <t>GT003</t>
  </si>
  <si>
    <t>FOUNDATION.3</t>
  </si>
  <si>
    <t>Tên Giáo viên</t>
  </si>
  <si>
    <t>CTE001</t>
  </si>
  <si>
    <t>CTE002</t>
  </si>
  <si>
    <t>MTE001</t>
  </si>
  <si>
    <t>Hồ Phương Ly</t>
  </si>
  <si>
    <t>Nguyễn Tiến Thành</t>
  </si>
  <si>
    <t>Nguyễn Minh Nguyệt</t>
  </si>
  <si>
    <t>Thomas Runco</t>
  </si>
  <si>
    <t>Danh sách Giáo viên</t>
  </si>
  <si>
    <t>Danh sách môn học</t>
  </si>
  <si>
    <t>Số tiền dạy 1 giờ:</t>
  </si>
  <si>
    <t>VNĐ</t>
  </si>
  <si>
    <t>Ngày tạo:</t>
  </si>
  <si>
    <t>Tổng số giờ dạy</t>
  </si>
  <si>
    <r>
      <rPr>
        <b/>
        <sz val="11"/>
        <color rgb="FF124962"/>
        <rFont val="Arial"/>
        <family val="2"/>
      </rPr>
      <t>Hà Nội, ngày</t>
    </r>
    <r>
      <rPr>
        <b/>
        <sz val="11"/>
        <color rgb="FF030A0D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X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rgb="FF124962"/>
        <rFont val="Arial"/>
        <family val="2"/>
      </rPr>
      <t>tháng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 xml:space="preserve">Y </t>
    </r>
    <r>
      <rPr>
        <b/>
        <sz val="11"/>
        <color rgb="FF124962"/>
        <rFont val="Arial"/>
        <family val="2"/>
      </rPr>
      <t>năm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Z</t>
    </r>
  </si>
  <si>
    <t>Tiền giảm giá</t>
  </si>
  <si>
    <t>Phải trả</t>
  </si>
  <si>
    <t>Tỷ lệ giảm giá:</t>
  </si>
  <si>
    <r>
      <rPr>
        <b/>
        <sz val="11"/>
        <color theme="4" tint="-0.499984740745262"/>
        <rFont val="Arial"/>
        <family val="2"/>
      </rPr>
      <t xml:space="preserve">Hà Nội, ngày </t>
    </r>
    <r>
      <rPr>
        <b/>
        <sz val="11"/>
        <color rgb="FFFF0000"/>
        <rFont val="Arial"/>
        <family val="2"/>
      </rPr>
      <t>X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4" tint="-0.499984740745262"/>
        <rFont val="Arial"/>
        <family val="2"/>
      </rPr>
      <t>tháng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 xml:space="preserve">Y </t>
    </r>
    <r>
      <rPr>
        <b/>
        <sz val="11"/>
        <color theme="4" tint="-0.499984740745262"/>
        <rFont val="Arial"/>
        <family val="2"/>
      </rPr>
      <t>năm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Z</t>
    </r>
  </si>
  <si>
    <t>Mã Shop</t>
  </si>
  <si>
    <t>TN001</t>
  </si>
  <si>
    <t>BT001</t>
  </si>
  <si>
    <t>TN002</t>
  </si>
  <si>
    <t>BT002</t>
  </si>
  <si>
    <t>Loại Shop</t>
  </si>
  <si>
    <t>Tình trạng</t>
  </si>
  <si>
    <t>Tên Shop</t>
  </si>
  <si>
    <t>Số lượng</t>
  </si>
  <si>
    <t>F01</t>
  </si>
  <si>
    <t>F02</t>
  </si>
  <si>
    <t>F03</t>
  </si>
  <si>
    <t>F04</t>
  </si>
  <si>
    <t>F05</t>
  </si>
  <si>
    <t>Bông Handy</t>
  </si>
  <si>
    <t>Hoa tươi 247</t>
  </si>
  <si>
    <t>Hoa 10 giờ</t>
  </si>
  <si>
    <t>Những Chàng Trai</t>
  </si>
  <si>
    <t>Danh sách hoa</t>
  </si>
  <si>
    <t>Danh sách cửa hàng</t>
  </si>
  <si>
    <t>HĐ006</t>
  </si>
  <si>
    <t>Số phiếu</t>
  </si>
  <si>
    <t>Tuổi</t>
  </si>
  <si>
    <t>Nghề nghiệp</t>
  </si>
  <si>
    <t>Họ tên</t>
  </si>
  <si>
    <t>Mã quận</t>
  </si>
  <si>
    <t>Ngày khảo sát</t>
  </si>
  <si>
    <t>Số lần xem phim trung bình/tháng</t>
  </si>
  <si>
    <t>Mã thành viên</t>
  </si>
  <si>
    <t>Loại mã</t>
  </si>
  <si>
    <t xml:space="preserve">Tên quận </t>
  </si>
  <si>
    <t>Thể loại 
phim ưa thích</t>
  </si>
  <si>
    <t>Chi phí xem phim/tháng</t>
  </si>
  <si>
    <t>Tổng chi phí xem phim/năm</t>
  </si>
  <si>
    <t>Ngày báo cáo:</t>
  </si>
  <si>
    <t>Số tháng/năm:</t>
  </si>
  <si>
    <t>Chi phí trung bình cho 1 lần xem</t>
  </si>
  <si>
    <t>Giới tính</t>
  </si>
  <si>
    <t>Tên quận</t>
  </si>
  <si>
    <t>Danh sách quận</t>
  </si>
  <si>
    <t>Học sinh</t>
  </si>
  <si>
    <t>Sinh viên</t>
  </si>
  <si>
    <t>Đã đi làm</t>
  </si>
  <si>
    <t>BĐ</t>
  </si>
  <si>
    <t>Ba Đình</t>
  </si>
  <si>
    <t>HK</t>
  </si>
  <si>
    <t>Hoàn Kiếm</t>
  </si>
  <si>
    <t>TH</t>
  </si>
  <si>
    <t>Tây Hồ</t>
  </si>
  <si>
    <t>LB</t>
  </si>
  <si>
    <t>Long Biên</t>
  </si>
  <si>
    <t>CG</t>
  </si>
  <si>
    <t>Cầu Giấy</t>
  </si>
  <si>
    <t>ĐĐ</t>
  </si>
  <si>
    <t>Đống Đa</t>
  </si>
  <si>
    <t>HB</t>
  </si>
  <si>
    <t>Hai Bà Trưng</t>
  </si>
  <si>
    <t>HM</t>
  </si>
  <si>
    <t>Hoàng Mai</t>
  </si>
  <si>
    <t>TX</t>
  </si>
  <si>
    <t>Thanh Xuân</t>
  </si>
  <si>
    <t>HĐ</t>
  </si>
  <si>
    <t>Hà Đông</t>
  </si>
  <si>
    <t>Mã loại</t>
  </si>
  <si>
    <t>Thể loại</t>
  </si>
  <si>
    <t>Hài hước</t>
  </si>
  <si>
    <t>Kinh dị</t>
  </si>
  <si>
    <t>Tâm lý - Tình cảm</t>
  </si>
  <si>
    <t>Hành động</t>
  </si>
  <si>
    <t>Khoa học viễn tưởng</t>
  </si>
  <si>
    <t>Thể loại phim</t>
  </si>
  <si>
    <t>Tên khách hàng</t>
  </si>
  <si>
    <t>Nguyễn Thủy Tiên</t>
  </si>
  <si>
    <t>Phạm Gia Hân</t>
  </si>
  <si>
    <t>Nguyễn Gia Bảo</t>
  </si>
  <si>
    <t>Đỗ Quốc Trung</t>
  </si>
  <si>
    <t>Dương Nhật Anh</t>
  </si>
  <si>
    <t>Hà Thúy Quỳnh</t>
  </si>
  <si>
    <t>Nguyễn Thành Đạt</t>
  </si>
  <si>
    <t>Hoàng Phương Dung</t>
  </si>
  <si>
    <t>Đặng Thùy Linh</t>
  </si>
  <si>
    <t>Hà Kiều Trang</t>
  </si>
  <si>
    <t>Kiều Khánh Linh</t>
  </si>
  <si>
    <t>Nữ</t>
  </si>
  <si>
    <t>Nam</t>
  </si>
  <si>
    <t>THEO DÕI PHÂN PHỐI HÀNG QUÝ 3 NĂM 2019</t>
  </si>
  <si>
    <r>
      <rPr>
        <b/>
        <sz val="11"/>
        <color rgb="FF003A00"/>
        <rFont val="Arial"/>
        <family val="2"/>
      </rPr>
      <t>Hà Nội, ngày</t>
    </r>
    <r>
      <rPr>
        <b/>
        <sz val="11"/>
        <color theme="4" tint="-0.499984740745262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X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rgb="FF003A00"/>
        <rFont val="Arial"/>
        <family val="2"/>
      </rPr>
      <t>tháng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 xml:space="preserve">Y </t>
    </r>
    <r>
      <rPr>
        <b/>
        <sz val="11"/>
        <color rgb="FF003A00"/>
        <rFont val="Arial"/>
        <family val="2"/>
      </rPr>
      <t>năm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Z</t>
    </r>
  </si>
  <si>
    <t>BÁO CÁO BÁN HÀNG THÁNG 06 NĂM 2019</t>
  </si>
  <si>
    <t>Tên khách</t>
  </si>
  <si>
    <t>Loại khách</t>
  </si>
  <si>
    <t>Mã khách</t>
  </si>
  <si>
    <t>Tên loại</t>
  </si>
  <si>
    <t>HĐ007</t>
  </si>
  <si>
    <t>Thưởng</t>
  </si>
  <si>
    <t>Voucher 50,000đ</t>
  </si>
  <si>
    <t>Voucher 30,000đ</t>
  </si>
  <si>
    <t>Danh sách khách hàng</t>
  </si>
  <si>
    <t>Mã khách hàng</t>
  </si>
  <si>
    <t>Danh sách các loại trà sữa</t>
  </si>
  <si>
    <t>Trà đào sữa</t>
  </si>
  <si>
    <t>Trà sữa Phúc Long</t>
  </si>
  <si>
    <t>Hồng trà sữa</t>
  </si>
  <si>
    <t>Trà Ô Long sữa</t>
  </si>
  <si>
    <t>TS001</t>
  </si>
  <si>
    <t>TS002</t>
  </si>
  <si>
    <t>TS003</t>
  </si>
  <si>
    <t>TS004</t>
  </si>
  <si>
    <t>Số lượng cốc</t>
  </si>
  <si>
    <t>Ngày lập 
hóa đơn</t>
  </si>
  <si>
    <t>Số ngày 
đặt hàng</t>
  </si>
  <si>
    <t>BS0150</t>
  </si>
  <si>
    <t>BG0349</t>
  </si>
  <si>
    <t>BS0194</t>
  </si>
  <si>
    <t>BG0239</t>
  </si>
  <si>
    <t>BG0598</t>
  </si>
  <si>
    <t>BS0333</t>
  </si>
  <si>
    <t>BG0325</t>
  </si>
  <si>
    <t>BS0193</t>
  </si>
  <si>
    <t>BG0948</t>
  </si>
  <si>
    <t>BS0298</t>
  </si>
  <si>
    <t>C001KL</t>
  </si>
  <si>
    <t>C002TV</t>
  </si>
  <si>
    <t>C001TV</t>
  </si>
  <si>
    <t>C002KL</t>
  </si>
  <si>
    <t>C003TV</t>
  </si>
  <si>
    <t>QUẢN LÝ KHÓA HỌC THÁNG 08 NĂM 2019</t>
  </si>
  <si>
    <t>Ngày khới hành</t>
  </si>
  <si>
    <t>Số ngày ở lại</t>
  </si>
  <si>
    <t>Mã hãng bay</t>
  </si>
  <si>
    <t>Tên hãng bay</t>
  </si>
  <si>
    <t>Giá Tour</t>
  </si>
  <si>
    <t>Tổng chi phí Tour</t>
  </si>
  <si>
    <t>Số hiệu Tour</t>
  </si>
  <si>
    <t>Giá vé máy bay khứ hồi</t>
  </si>
  <si>
    <t>Chức vụ</t>
  </si>
  <si>
    <t>Tiền tip HDV mỗi ngày:</t>
  </si>
  <si>
    <t>Thanh niên</t>
  </si>
  <si>
    <t>Trung niên</t>
  </si>
  <si>
    <t>Người cao tuổi</t>
  </si>
  <si>
    <t>TÌnh trạng</t>
  </si>
  <si>
    <t>VN</t>
  </si>
  <si>
    <t>Vietnam Airline</t>
  </si>
  <si>
    <t>VJ</t>
  </si>
  <si>
    <t>Vietjet</t>
  </si>
  <si>
    <t>KA</t>
  </si>
  <si>
    <t>Korea Airline</t>
  </si>
  <si>
    <t>Hãng hàng không</t>
  </si>
  <si>
    <t>Mã hãng</t>
  </si>
  <si>
    <t>Tên hãng</t>
  </si>
  <si>
    <r>
      <rPr>
        <b/>
        <sz val="11"/>
        <color rgb="FF61380B"/>
        <rFont val="Arial"/>
        <family val="2"/>
      </rPr>
      <t>Hà Nội, ngày</t>
    </r>
    <r>
      <rPr>
        <b/>
        <sz val="11"/>
        <color rgb="FF481047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X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rgb="FF61380B"/>
        <rFont val="Arial"/>
        <family val="2"/>
      </rPr>
      <t>tháng</t>
    </r>
    <r>
      <rPr>
        <b/>
        <sz val="11"/>
        <color rgb="FF481047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Y</t>
    </r>
    <r>
      <rPr>
        <b/>
        <sz val="11"/>
        <color rgb="FF481047"/>
        <rFont val="Arial"/>
        <family val="2"/>
      </rPr>
      <t xml:space="preserve"> </t>
    </r>
    <r>
      <rPr>
        <b/>
        <sz val="11"/>
        <color rgb="FF61380B"/>
        <rFont val="Arial"/>
        <family val="2"/>
      </rPr>
      <t>năm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Z</t>
    </r>
  </si>
  <si>
    <t>Hà Phương Hoa</t>
  </si>
  <si>
    <t>Đoàn Minh Tâm</t>
  </si>
  <si>
    <t>T01</t>
  </si>
  <si>
    <t>GD001N</t>
  </si>
  <si>
    <t>Mã phòng ban</t>
  </si>
  <si>
    <t>Tên phòng ban</t>
  </si>
  <si>
    <t>Danh sách phòng ban</t>
  </si>
  <si>
    <t>DỰ TOÁN CHI PHÍ TOUR DU LỊCH HÀN QUỐC</t>
  </si>
  <si>
    <t>Ngày</t>
  </si>
  <si>
    <t>Tháng</t>
  </si>
  <si>
    <t>T02</t>
  </si>
  <si>
    <t>T03</t>
  </si>
  <si>
    <t>GD001T</t>
  </si>
  <si>
    <t>GD002N</t>
  </si>
  <si>
    <t>DA001T</t>
  </si>
  <si>
    <t>DA001N</t>
  </si>
  <si>
    <t>DA002N</t>
  </si>
  <si>
    <t>DA003N</t>
  </si>
  <si>
    <t>TD001T</t>
  </si>
  <si>
    <t>TD001N</t>
  </si>
  <si>
    <t>TD002N</t>
  </si>
  <si>
    <t>GD</t>
  </si>
  <si>
    <t>DA</t>
  </si>
  <si>
    <t>TD</t>
  </si>
  <si>
    <t>Phòng Giao dịch</t>
  </si>
  <si>
    <t>Phòng Quản lý dự án</t>
  </si>
  <si>
    <t>Phòng Tín dụng</t>
  </si>
  <si>
    <t>Mã chức vụ</t>
  </si>
  <si>
    <t>Voucher giảm 10%</t>
  </si>
  <si>
    <t>TỔNG HỢP NHU CẦU XEM PHIM CỦA GIỚI TRẺ HÀ NỘI NĂM 2018</t>
  </si>
  <si>
    <t>Mã loại phim</t>
  </si>
  <si>
    <t>GT</t>
  </si>
  <si>
    <t>TE</t>
  </si>
  <si>
    <t>BT</t>
  </si>
  <si>
    <t>TN</t>
  </si>
  <si>
    <t>Tiềm năng</t>
  </si>
  <si>
    <t>Bình thường</t>
  </si>
  <si>
    <t>G</t>
  </si>
  <si>
    <t>S</t>
  </si>
  <si>
    <t>Gold</t>
  </si>
  <si>
    <t>Silver</t>
  </si>
  <si>
    <t>T</t>
  </si>
  <si>
    <t>N</t>
  </si>
  <si>
    <t>Trưởng phòng</t>
  </si>
  <si>
    <t>Nhân viên</t>
  </si>
  <si>
    <t>Chi phí
sinh hoạt/ngày</t>
  </si>
  <si>
    <t>Tên lớp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</si>
</sst>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dd/mm/yyyy"/>
    <numFmt numFmtId="165" formatCode="dd\-mm\-yyyy"/>
    <numFmt numFmtId="166" formatCode="d\-m\-yyyy"/>
    <numFmt numFmtId="167" formatCode="_(* #,##0_);_(* \(#,##0\);_(* &quot;-&quot;??_);_(@_)"/>
    <numFmt numFmtId="168" formatCode="0.0%"/>
    <numFmt numFmtId="169" formatCode="_(* #,##0.0_);_(* \(#,##0.0\);_(* &quot;-&quot;?_);_(@_)"/>
    <numFmt numFmtId="170" formatCode="00"/>
  </numFmts>
  <fonts count="3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Times New Roman"/>
      <family val="2"/>
    </font>
    <font>
      <b/>
      <sz val="11"/>
      <color rgb="FFFF0000"/>
      <name val="Arial"/>
      <family val="2"/>
    </font>
    <font>
      <b/>
      <sz val="12"/>
      <color theme="4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4" tint="-0.499984740745262"/>
      <name val="Arial"/>
      <family val="2"/>
    </font>
    <font>
      <b/>
      <sz val="20"/>
      <color rgb="FF1D779F"/>
      <name val="Arial"/>
      <family val="2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sz val="11"/>
      <color rgb="FF030A0D"/>
      <name val="Arial"/>
      <family val="2"/>
    </font>
    <font>
      <b/>
      <sz val="11"/>
      <color rgb="FF030A0D"/>
      <name val="Arial"/>
      <family val="2"/>
    </font>
    <font>
      <b/>
      <sz val="11"/>
      <color rgb="FF124962"/>
      <name val="Arial"/>
      <family val="2"/>
    </font>
    <font>
      <b/>
      <sz val="12"/>
      <color rgb="FF2FA4D9"/>
      <name val="Arial"/>
      <family val="2"/>
    </font>
    <font>
      <b/>
      <sz val="11"/>
      <color theme="3" tint="-0.499984740745262"/>
      <name val="Arial"/>
      <family val="2"/>
    </font>
    <font>
      <b/>
      <sz val="11"/>
      <color theme="6" tint="-0.499984740745262"/>
      <name val="Arial"/>
      <family val="2"/>
    </font>
    <font>
      <b/>
      <sz val="11"/>
      <color theme="4" tint="-0.499984740745262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20"/>
      <color theme="4" tint="0.39997558519241921"/>
      <name val="Arial"/>
      <family val="2"/>
    </font>
    <font>
      <sz val="8"/>
      <name val="Century Gothic"/>
      <family val="2"/>
      <scheme val="minor"/>
    </font>
    <font>
      <b/>
      <sz val="11"/>
      <color rgb="FF481047"/>
      <name val="Arial"/>
      <family val="2"/>
    </font>
    <font>
      <b/>
      <sz val="20"/>
      <color theme="9" tint="-0.249977111117893"/>
      <name val="Arial"/>
      <family val="2"/>
    </font>
    <font>
      <b/>
      <sz val="11"/>
      <color rgb="FF0070C0"/>
      <name val="Arial"/>
      <family val="2"/>
    </font>
    <font>
      <sz val="11"/>
      <color rgb="FF150514"/>
      <name val="Arial"/>
      <family val="2"/>
    </font>
    <font>
      <b/>
      <sz val="18"/>
      <color rgb="FF751973"/>
      <name val="Arial"/>
      <family val="2"/>
    </font>
    <font>
      <b/>
      <sz val="11"/>
      <color rgb="FF003A00"/>
      <name val="Arial"/>
      <family val="2"/>
    </font>
    <font>
      <b/>
      <sz val="20"/>
      <color rgb="FF009200"/>
      <name val="Arial"/>
      <family val="2"/>
    </font>
    <font>
      <b/>
      <sz val="11"/>
      <name val="Arial"/>
      <family val="2"/>
    </font>
    <font>
      <b/>
      <sz val="12"/>
      <color rgb="FF7E6600"/>
      <name val="Arial"/>
      <family val="2"/>
    </font>
    <font>
      <b/>
      <sz val="20"/>
      <color rgb="FF269BD0"/>
      <name val="Arial"/>
      <family val="2"/>
    </font>
    <font>
      <b/>
      <sz val="18"/>
      <color theme="7" tint="-0.249977111117893"/>
      <name val="Arial"/>
      <family val="2"/>
    </font>
    <font>
      <b/>
      <sz val="11"/>
      <color rgb="FF61380B"/>
      <name val="Arial"/>
      <family val="2"/>
    </font>
    <font>
      <b/>
      <sz val="11"/>
      <color rgb="FF176B99"/>
      <name val="Arial"/>
      <family val="2"/>
    </font>
    <font>
      <b/>
      <sz val="11"/>
      <color rgb="FF194B79"/>
      <name val="Arial"/>
      <family val="2"/>
    </font>
    <font>
      <b/>
      <sz val="20"/>
      <color rgb="FF751973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7"/>
      </patternFill>
    </fill>
    <fill>
      <patternFill patternType="solid">
        <fgColor rgb="FFCEEAF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3F7"/>
        <bgColor indexed="64"/>
      </patternFill>
    </fill>
    <fill>
      <patternFill patternType="solid">
        <fgColor rgb="FF003A00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00"/>
        <bgColor theme="7"/>
      </patternFill>
    </fill>
    <fill>
      <patternFill patternType="solid">
        <fgColor rgb="FF19668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7"/>
        <bgColor indexed="64"/>
      </patternFill>
    </fill>
    <fill>
      <patternFill patternType="solid">
        <fgColor rgb="FF671763"/>
        <bgColor indexed="64"/>
      </patternFill>
    </fill>
    <fill>
      <patternFill patternType="solid">
        <fgColor rgb="FFF8E8F1"/>
        <bgColor indexed="64"/>
      </patternFill>
    </fill>
    <fill>
      <patternFill patternType="solid">
        <fgColor rgb="FF256EB1"/>
        <bgColor indexed="64"/>
      </patternFill>
    </fill>
    <fill>
      <patternFill patternType="solid">
        <fgColor rgb="FFC96409"/>
        <bgColor indexed="64"/>
      </patternFill>
    </fill>
    <fill>
      <patternFill patternType="solid">
        <fgColor rgb="FF1D8CC9"/>
        <bgColor indexed="64"/>
      </patternFill>
    </fill>
  </fills>
  <borders count="2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2494C6"/>
      </left>
      <right style="thin">
        <color rgb="FF2494C6"/>
      </right>
      <top style="thin">
        <color rgb="FF2494C6"/>
      </top>
      <bottom style="thin">
        <color rgb="FF2494C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rgb="FF1A9626"/>
      </left>
      <right style="thin">
        <color rgb="FF1A9626"/>
      </right>
      <top style="thin">
        <color rgb="FF1A9626"/>
      </top>
      <bottom style="thin">
        <color rgb="FF1A9626"/>
      </bottom>
      <diagonal/>
    </border>
    <border>
      <left style="thin">
        <color rgb="FFE6BA00"/>
      </left>
      <right style="thin">
        <color rgb="FFE6BA00"/>
      </right>
      <top style="thin">
        <color rgb="FFE6BA00"/>
      </top>
      <bottom style="thin">
        <color rgb="FFE6BA00"/>
      </bottom>
      <diagonal/>
    </border>
    <border>
      <left style="thin">
        <color rgb="FFE6BA00"/>
      </left>
      <right/>
      <top style="thin">
        <color rgb="FFE6BA00"/>
      </top>
      <bottom style="thin">
        <color rgb="FFE6BA00"/>
      </bottom>
      <diagonal/>
    </border>
    <border>
      <left/>
      <right style="thin">
        <color rgb="FFE6BA00"/>
      </right>
      <top style="thin">
        <color rgb="FFE6BA00"/>
      </top>
      <bottom style="thin">
        <color rgb="FFE6BA00"/>
      </bottom>
      <diagonal/>
    </border>
    <border>
      <left style="thin">
        <color rgb="FFD9B26D"/>
      </left>
      <right style="thin">
        <color rgb="FFD9B26D"/>
      </right>
      <top style="thin">
        <color rgb="FFD9B26D"/>
      </top>
      <bottom style="thin">
        <color rgb="FFD9B26D"/>
      </bottom>
      <diagonal/>
    </border>
    <border>
      <left style="thin">
        <color rgb="FF79C2EB"/>
      </left>
      <right/>
      <top style="thin">
        <color rgb="FF79C2EB"/>
      </top>
      <bottom style="thin">
        <color rgb="FF79C2EB"/>
      </bottom>
      <diagonal/>
    </border>
    <border>
      <left/>
      <right style="thin">
        <color rgb="FF79C2EB"/>
      </right>
      <top style="thin">
        <color rgb="FF79C2EB"/>
      </top>
      <bottom style="thin">
        <color rgb="FF79C2EB"/>
      </bottom>
      <diagonal/>
    </border>
    <border>
      <left style="thin">
        <color rgb="FF50B0E5"/>
      </left>
      <right style="thin">
        <color rgb="FF50B0E5"/>
      </right>
      <top style="thin">
        <color rgb="FF50B0E5"/>
      </top>
      <bottom style="thin">
        <color rgb="FF50B0E5"/>
      </bottom>
      <diagonal/>
    </border>
    <border>
      <left style="thin">
        <color rgb="FFECA6EA"/>
      </left>
      <right style="thin">
        <color rgb="FFECA6EA"/>
      </right>
      <top style="thin">
        <color rgb="FFECA6EA"/>
      </top>
      <bottom style="thin">
        <color rgb="FFECA6EA"/>
      </bottom>
      <diagonal/>
    </border>
    <border>
      <left style="thin">
        <color rgb="FF6AA8E0"/>
      </left>
      <right style="thin">
        <color rgb="FF6AA8E0"/>
      </right>
      <top style="thin">
        <color rgb="FF6AA8E0"/>
      </top>
      <bottom style="thin">
        <color rgb="FF6AA8E0"/>
      </bottom>
      <diagonal/>
    </border>
    <border>
      <left style="thin">
        <color rgb="FF6AA8E0"/>
      </left>
      <right/>
      <top style="thin">
        <color rgb="FF6AA8E0"/>
      </top>
      <bottom style="thin">
        <color rgb="FF6AA8E0"/>
      </bottom>
      <diagonal/>
    </border>
    <border>
      <left style="thin">
        <color rgb="FF6AA8E0"/>
      </left>
      <right/>
      <top style="thin">
        <color rgb="FF6AA8E0"/>
      </top>
      <bottom/>
      <diagonal/>
    </border>
    <border>
      <left style="thin">
        <color rgb="FFF385BF"/>
      </left>
      <right style="thin">
        <color rgb="FFF385BF"/>
      </right>
      <top style="thin">
        <color rgb="FFF385BF"/>
      </top>
      <bottom style="thin">
        <color rgb="FFF385BF"/>
      </bottom>
      <diagonal/>
    </border>
    <border>
      <left style="thin">
        <color rgb="FF6AA8E0"/>
      </left>
      <right style="thin">
        <color rgb="FF6AA8E0"/>
      </right>
      <top style="thin">
        <color rgb="FF6AA8E0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vertical="center"/>
    </xf>
    <xf numFmtId="0" fontId="2" fillId="0" borderId="0" xfId="2" applyFont="1"/>
    <xf numFmtId="0" fontId="4" fillId="0" borderId="0" xfId="3"/>
    <xf numFmtId="0" fontId="2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166" fontId="9" fillId="3" borderId="1" xfId="2" applyNumberFormat="1" applyFont="1" applyFill="1" applyBorder="1" applyAlignment="1">
      <alignment horizontal="center" vertical="center"/>
    </xf>
    <xf numFmtId="166" fontId="9" fillId="0" borderId="1" xfId="2" applyNumberFormat="1" applyFont="1" applyBorder="1" applyAlignment="1">
      <alignment horizontal="left" vertical="center" indent="1"/>
    </xf>
    <xf numFmtId="167" fontId="9" fillId="3" borderId="1" xfId="4" applyNumberFormat="1" applyFont="1" applyFill="1" applyBorder="1" applyAlignment="1">
      <alignment horizontal="right" vertical="center" indent="1"/>
    </xf>
    <xf numFmtId="0" fontId="6" fillId="0" borderId="0" xfId="2" applyFont="1" applyAlignment="1">
      <alignment vertical="center"/>
    </xf>
    <xf numFmtId="0" fontId="3" fillId="0" borderId="0" xfId="2" applyFont="1"/>
    <xf numFmtId="168" fontId="9" fillId="3" borderId="1" xfId="4" applyNumberFormat="1" applyFont="1" applyFill="1" applyBorder="1" applyAlignment="1">
      <alignment horizontal="right" vertical="center" indent="1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7" fontId="5" fillId="0" borderId="0" xfId="1" applyNumberFormat="1" applyFont="1" applyAlignment="1">
      <alignment vertical="center"/>
    </xf>
    <xf numFmtId="0" fontId="13" fillId="0" borderId="2" xfId="0" applyFont="1" applyBorder="1" applyAlignment="1">
      <alignment horizontal="right" vertical="center" inden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 indent="1"/>
    </xf>
    <xf numFmtId="167" fontId="13" fillId="0" borderId="2" xfId="1" applyNumberFormat="1" applyFont="1" applyBorder="1" applyAlignment="1">
      <alignment horizontal="right" vertical="center" indent="1"/>
    </xf>
    <xf numFmtId="0" fontId="13" fillId="5" borderId="2" xfId="0" applyFont="1" applyFill="1" applyBorder="1" applyAlignment="1">
      <alignment horizontal="right" vertical="center" indent="1"/>
    </xf>
    <xf numFmtId="0" fontId="13" fillId="5" borderId="2" xfId="0" applyFont="1" applyFill="1" applyBorder="1" applyAlignment="1">
      <alignment horizontal="center" vertical="center"/>
    </xf>
    <xf numFmtId="165" fontId="13" fillId="5" borderId="2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 indent="1"/>
    </xf>
    <xf numFmtId="165" fontId="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 indent="1"/>
    </xf>
    <xf numFmtId="0" fontId="15" fillId="0" borderId="0" xfId="0" applyFont="1" applyAlignment="1">
      <alignment vertical="center"/>
    </xf>
    <xf numFmtId="167" fontId="2" fillId="0" borderId="0" xfId="0" applyNumberFormat="1" applyFont="1" applyAlignment="1">
      <alignment vertical="center"/>
    </xf>
    <xf numFmtId="169" fontId="2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7" fillId="4" borderId="1" xfId="2" applyFont="1" applyFill="1" applyBorder="1" applyAlignment="1">
      <alignment horizontal="center" vertical="center" wrapText="1"/>
    </xf>
    <xf numFmtId="1" fontId="2" fillId="0" borderId="0" xfId="2" applyNumberFormat="1" applyFont="1" applyAlignment="1">
      <alignment vertical="center"/>
    </xf>
    <xf numFmtId="0" fontId="4" fillId="0" borderId="0" xfId="3" applyAlignment="1">
      <alignment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1"/>
    </xf>
    <xf numFmtId="0" fontId="18" fillId="0" borderId="0" xfId="0" applyFont="1" applyAlignment="1">
      <alignment vertical="center"/>
    </xf>
    <xf numFmtId="164" fontId="19" fillId="0" borderId="0" xfId="2" applyNumberFormat="1" applyFont="1" applyAlignment="1">
      <alignment horizontal="right" vertical="center" indent="1"/>
    </xf>
    <xf numFmtId="0" fontId="11" fillId="0" borderId="0" xfId="0" applyFont="1" applyAlignment="1">
      <alignment vertical="center"/>
    </xf>
    <xf numFmtId="0" fontId="19" fillId="0" borderId="0" xfId="2" applyFont="1" applyAlignment="1">
      <alignment horizontal="right" vertical="center" indent="1"/>
    </xf>
    <xf numFmtId="9" fontId="21" fillId="0" borderId="0" xfId="2" applyNumberFormat="1" applyFont="1" applyAlignment="1">
      <alignment horizontal="center" vertical="center"/>
    </xf>
    <xf numFmtId="165" fontId="20" fillId="0" borderId="0" xfId="2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 vertical="center" indent="1"/>
    </xf>
    <xf numFmtId="165" fontId="26" fillId="0" borderId="0" xfId="0" applyNumberFormat="1" applyFont="1" applyAlignment="1">
      <alignment horizontal="center" vertical="center"/>
    </xf>
    <xf numFmtId="0" fontId="26" fillId="0" borderId="0" xfId="6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64" fontId="29" fillId="0" borderId="0" xfId="2" applyNumberFormat="1" applyFont="1" applyAlignment="1">
      <alignment horizontal="right" vertical="center" indent="1"/>
    </xf>
    <xf numFmtId="0" fontId="29" fillId="0" borderId="0" xfId="2" applyFont="1" applyAlignment="1">
      <alignment horizontal="right" vertical="center" indent="1"/>
    </xf>
    <xf numFmtId="0" fontId="30" fillId="0" borderId="0" xfId="2" applyFont="1" applyAlignment="1">
      <alignment vertical="center"/>
    </xf>
    <xf numFmtId="166" fontId="8" fillId="0" borderId="11" xfId="2" applyNumberFormat="1" applyFont="1" applyBorder="1" applyAlignment="1">
      <alignment horizontal="center" vertical="center"/>
    </xf>
    <xf numFmtId="166" fontId="8" fillId="0" borderId="12" xfId="2" applyNumberFormat="1" applyFont="1" applyBorder="1" applyAlignment="1">
      <alignment horizontal="left" vertical="center" indent="1"/>
    </xf>
    <xf numFmtId="0" fontId="31" fillId="13" borderId="11" xfId="2" applyFont="1" applyFill="1" applyBorder="1" applyAlignment="1">
      <alignment horizontal="center" vertical="center" wrapText="1"/>
    </xf>
    <xf numFmtId="0" fontId="31" fillId="13" borderId="12" xfId="2" applyFont="1" applyFill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/>
    </xf>
    <xf numFmtId="0" fontId="31" fillId="14" borderId="10" xfId="2" applyFont="1" applyFill="1" applyBorder="1" applyAlignment="1">
      <alignment horizontal="center" vertical="center" wrapText="1"/>
    </xf>
    <xf numFmtId="166" fontId="8" fillId="3" borderId="10" xfId="2" applyNumberFormat="1" applyFont="1" applyFill="1" applyBorder="1" applyAlignment="1">
      <alignment horizontal="center" vertical="center"/>
    </xf>
    <xf numFmtId="0" fontId="32" fillId="0" borderId="0" xfId="2" applyFont="1" applyAlignment="1">
      <alignment vertical="center"/>
    </xf>
    <xf numFmtId="166" fontId="8" fillId="0" borderId="10" xfId="2" applyNumberFormat="1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0" fontId="7" fillId="15" borderId="2" xfId="2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167" fontId="26" fillId="0" borderId="0" xfId="1" applyNumberFormat="1" applyFont="1" applyAlignment="1">
      <alignment horizontal="center" vertical="center"/>
    </xf>
    <xf numFmtId="170" fontId="27" fillId="0" borderId="13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 indent="1"/>
    </xf>
    <xf numFmtId="170" fontId="27" fillId="17" borderId="13" xfId="0" applyNumberFormat="1" applyFont="1" applyFill="1" applyBorder="1" applyAlignment="1">
      <alignment horizontal="center" vertical="center"/>
    </xf>
    <xf numFmtId="0" fontId="27" fillId="17" borderId="13" xfId="0" applyFont="1" applyFill="1" applyBorder="1" applyAlignment="1">
      <alignment horizontal="center" vertical="center"/>
    </xf>
    <xf numFmtId="0" fontId="27" fillId="17" borderId="13" xfId="0" applyFont="1" applyFill="1" applyBorder="1" applyAlignment="1">
      <alignment horizontal="left" vertical="center" indent="1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right" vertical="center" inden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indent="1"/>
    </xf>
    <xf numFmtId="0" fontId="36" fillId="0" borderId="0" xfId="0" applyFont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7" fillId="10" borderId="9" xfId="2" applyFont="1" applyFill="1" applyBorder="1" applyAlignment="1">
      <alignment horizontal="center" vertical="center" wrapText="1"/>
    </xf>
    <xf numFmtId="167" fontId="27" fillId="17" borderId="13" xfId="1" applyNumberFormat="1" applyFont="1" applyFill="1" applyBorder="1" applyAlignment="1">
      <alignment horizontal="left" vertical="center" indent="1"/>
    </xf>
    <xf numFmtId="167" fontId="27" fillId="17" borderId="13" xfId="1" applyNumberFormat="1" applyFont="1" applyFill="1" applyBorder="1" applyAlignment="1">
      <alignment horizontal="center" vertical="center"/>
    </xf>
    <xf numFmtId="167" fontId="27" fillId="0" borderId="13" xfId="1" applyNumberFormat="1" applyFont="1" applyFill="1" applyBorder="1" applyAlignment="1">
      <alignment horizontal="left" vertical="center" indent="1"/>
    </xf>
    <xf numFmtId="167" fontId="27" fillId="0" borderId="13" xfId="1" applyNumberFormat="1" applyFont="1" applyFill="1" applyBorder="1" applyAlignment="1">
      <alignment horizontal="center" vertical="center"/>
    </xf>
    <xf numFmtId="0" fontId="7" fillId="18" borderId="17" xfId="2" applyFont="1" applyFill="1" applyBorder="1" applyAlignment="1">
      <alignment horizontal="center" vertical="center" wrapText="1"/>
    </xf>
    <xf numFmtId="170" fontId="27" fillId="9" borderId="17" xfId="0" applyNumberFormat="1" applyFont="1" applyFill="1" applyBorder="1" applyAlignment="1">
      <alignment horizontal="center" vertical="center"/>
    </xf>
    <xf numFmtId="165" fontId="27" fillId="9" borderId="17" xfId="0" applyNumberFormat="1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9" borderId="17" xfId="0" applyFont="1" applyFill="1" applyBorder="1" applyAlignment="1">
      <alignment horizontal="left" vertical="center" indent="1"/>
    </xf>
    <xf numFmtId="0" fontId="27" fillId="9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left" vertical="center" indent="1"/>
    </xf>
    <xf numFmtId="167" fontId="27" fillId="9" borderId="17" xfId="1" applyNumberFormat="1" applyFont="1" applyFill="1" applyBorder="1" applyAlignment="1">
      <alignment horizontal="right" vertical="center" indent="1"/>
    </xf>
    <xf numFmtId="167" fontId="27" fillId="0" borderId="17" xfId="1" applyNumberFormat="1" applyFont="1" applyFill="1" applyBorder="1" applyAlignment="1">
      <alignment horizontal="center" vertical="center"/>
    </xf>
    <xf numFmtId="167" fontId="27" fillId="0" borderId="17" xfId="1" applyNumberFormat="1" applyFont="1" applyFill="1" applyBorder="1" applyAlignment="1">
      <alignment horizontal="left" vertical="center" indent="1"/>
    </xf>
    <xf numFmtId="0" fontId="7" fillId="20" borderId="1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 indent="1"/>
    </xf>
    <xf numFmtId="0" fontId="37" fillId="0" borderId="0" xfId="0" applyFont="1" applyAlignment="1">
      <alignment horizontal="left" vertical="center"/>
    </xf>
    <xf numFmtId="0" fontId="7" fillId="2" borderId="21" xfId="2" applyFont="1" applyFill="1" applyBorder="1" applyAlignment="1">
      <alignment horizontal="center" vertical="center" wrapText="1"/>
    </xf>
    <xf numFmtId="0" fontId="8" fillId="19" borderId="21" xfId="2" applyFont="1" applyFill="1" applyBorder="1" applyAlignment="1">
      <alignment horizontal="center" vertical="center"/>
    </xf>
    <xf numFmtId="165" fontId="8" fillId="19" borderId="21" xfId="2" applyNumberFormat="1" applyFont="1" applyFill="1" applyBorder="1" applyAlignment="1">
      <alignment horizontal="center" vertical="center"/>
    </xf>
    <xf numFmtId="165" fontId="8" fillId="0" borderId="21" xfId="2" applyNumberFormat="1" applyFont="1" applyBorder="1" applyAlignment="1">
      <alignment horizontal="center" vertical="center"/>
    </xf>
    <xf numFmtId="166" fontId="8" fillId="0" borderId="21" xfId="2" applyNumberFormat="1" applyFont="1" applyBorder="1" applyAlignment="1">
      <alignment horizontal="left" vertical="center" indent="1"/>
    </xf>
    <xf numFmtId="166" fontId="8" fillId="19" borderId="21" xfId="2" applyNumberFormat="1" applyFont="1" applyFill="1" applyBorder="1" applyAlignment="1">
      <alignment horizontal="center" vertical="center"/>
    </xf>
    <xf numFmtId="0" fontId="8" fillId="19" borderId="21" xfId="2" applyFont="1" applyFill="1" applyBorder="1" applyAlignment="1">
      <alignment horizontal="right" vertical="center" indent="1"/>
    </xf>
    <xf numFmtId="167" fontId="8" fillId="19" borderId="21" xfId="1" applyNumberFormat="1" applyFont="1" applyFill="1" applyBorder="1" applyAlignment="1">
      <alignment horizontal="right" vertical="center" indent="1"/>
    </xf>
    <xf numFmtId="1" fontId="8" fillId="19" borderId="21" xfId="2" applyNumberFormat="1" applyFont="1" applyFill="1" applyBorder="1" applyAlignment="1">
      <alignment horizontal="right" vertical="center" indent="1"/>
    </xf>
    <xf numFmtId="165" fontId="20" fillId="0" borderId="0" xfId="2" applyNumberFormat="1" applyFont="1" applyAlignment="1">
      <alignment horizontal="center" vertical="center"/>
    </xf>
    <xf numFmtId="168" fontId="8" fillId="0" borderId="21" xfId="6" applyNumberFormat="1" applyFont="1" applyBorder="1" applyAlignment="1">
      <alignment horizontal="right" vertical="center" indent="1"/>
    </xf>
    <xf numFmtId="0" fontId="8" fillId="12" borderId="9" xfId="2" applyFont="1" applyFill="1" applyBorder="1" applyAlignment="1">
      <alignment horizontal="center" vertical="center"/>
    </xf>
    <xf numFmtId="165" fontId="8" fillId="12" borderId="9" xfId="2" applyNumberFormat="1" applyFont="1" applyFill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Border="1" applyAlignment="1">
      <alignment horizontal="left" vertical="center" indent="1"/>
    </xf>
    <xf numFmtId="166" fontId="8" fillId="12" borderId="9" xfId="2" applyNumberFormat="1" applyFont="1" applyFill="1" applyBorder="1" applyAlignment="1">
      <alignment horizontal="center" vertical="center"/>
    </xf>
    <xf numFmtId="0" fontId="8" fillId="12" borderId="9" xfId="2" applyFont="1" applyFill="1" applyBorder="1" applyAlignment="1">
      <alignment horizontal="right" vertical="center" indent="1"/>
    </xf>
    <xf numFmtId="167" fontId="8" fillId="12" borderId="9" xfId="1" applyNumberFormat="1" applyFont="1" applyFill="1" applyBorder="1" applyAlignment="1">
      <alignment horizontal="right" vertical="center" indent="1"/>
    </xf>
    <xf numFmtId="167" fontId="8" fillId="0" borderId="9" xfId="1" applyNumberFormat="1" applyFont="1" applyFill="1" applyBorder="1" applyAlignment="1">
      <alignment horizontal="right" vertical="center" indent="1"/>
    </xf>
    <xf numFmtId="167" fontId="8" fillId="0" borderId="9" xfId="1" applyNumberFormat="1" applyFont="1" applyFill="1" applyBorder="1" applyAlignment="1">
      <alignment vertical="center"/>
    </xf>
    <xf numFmtId="0" fontId="8" fillId="0" borderId="9" xfId="5" applyNumberFormat="1" applyFont="1" applyFill="1" applyBorder="1" applyAlignment="1">
      <alignment horizontal="left" vertical="center" indent="1"/>
    </xf>
    <xf numFmtId="0" fontId="7" fillId="20" borderId="20" xfId="0" applyFont="1" applyFill="1" applyBorder="1" applyAlignment="1">
      <alignment horizontal="center" vertical="center"/>
    </xf>
    <xf numFmtId="0" fontId="7" fillId="20" borderId="22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center" vertical="center"/>
    </xf>
    <xf numFmtId="165" fontId="27" fillId="17" borderId="13" xfId="0" applyNumberFormat="1" applyFont="1" applyFill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167" fontId="8" fillId="0" borderId="21" xfId="1" applyNumberFormat="1" applyFont="1" applyBorder="1" applyAlignment="1">
      <alignment horizontal="right" vertical="center" indent="1"/>
    </xf>
    <xf numFmtId="167" fontId="8" fillId="0" borderId="21" xfId="5" applyNumberFormat="1" applyFont="1" applyBorder="1" applyAlignment="1">
      <alignment vertical="center"/>
    </xf>
    <xf numFmtId="0" fontId="8" fillId="0" borderId="9" xfId="2" applyFont="1" applyBorder="1" applyAlignment="1">
      <alignment horizontal="right" vertical="center" indent="1"/>
    </xf>
    <xf numFmtId="0" fontId="27" fillId="0" borderId="17" xfId="0" applyFont="1" applyBorder="1" applyAlignment="1">
      <alignment horizontal="right" vertical="center" indent="1"/>
    </xf>
    <xf numFmtId="0" fontId="27" fillId="0" borderId="13" xfId="0" applyFont="1" applyBorder="1" applyAlignment="1">
      <alignment horizontal="right" vertical="center" indent="1"/>
    </xf>
    <xf numFmtId="0" fontId="7" fillId="21" borderId="13" xfId="2" applyFont="1" applyFill="1" applyBorder="1" applyAlignment="1">
      <alignment horizontal="center" vertical="center" wrapText="1"/>
    </xf>
    <xf numFmtId="0" fontId="7" fillId="22" borderId="14" xfId="0" applyFont="1" applyFill="1" applyBorder="1" applyAlignment="1">
      <alignment horizontal="center" vertical="center"/>
    </xf>
    <xf numFmtId="0" fontId="7" fillId="22" borderId="15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1" fillId="16" borderId="0" xfId="0" applyFont="1" applyFill="1" applyAlignment="1">
      <alignment horizontal="center" vertical="center"/>
    </xf>
  </cellXfs>
  <cellStyles count="7">
    <cellStyle name="Comma" xfId="1" builtinId="3"/>
    <cellStyle name="Comma 2" xfId="4" xr:uid="{9DDEB69A-AE66-4736-9846-DA0BA678AC7C}"/>
    <cellStyle name="Comma 2 2" xfId="5" xr:uid="{DBE2303E-6CEE-432C-921E-67D1FE95B2D3}"/>
    <cellStyle name="Normal" xfId="0" builtinId="0"/>
    <cellStyle name="Normal 2" xfId="2" xr:uid="{6CA76491-5C99-47D7-AD7E-2327F705063D}"/>
    <cellStyle name="Normal 3" xfId="3" xr:uid="{3CBB5F2C-DF4F-4D8D-85FB-A4CD73823DFA}"/>
    <cellStyle name="Percent" xfId="6" builtinId="5"/>
  </cellStyles>
  <dxfs count="0"/>
  <tableStyles count="0" defaultTableStyle="TableStyleMedium2" defaultPivotStyle="PivotStyleLight16"/>
  <colors>
    <mruColors>
      <color rgb="FF1D8CC9"/>
      <color rgb="FFC96409"/>
      <color rgb="FFF385BF"/>
      <color rgb="FF194B79"/>
      <color rgb="FF256EB1"/>
      <color rgb="FF6AA8E0"/>
      <color rgb="FF4895F2"/>
      <color rgb="FF1578EF"/>
      <color rgb="FF0066FF"/>
      <color rgb="FF9B21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201706</xdr:colOff>
      <xdr:row>0</xdr:row>
      <xdr:rowOff>85497</xdr:rowOff>
    </xdr:from>
    <xdr:to>
      <xdr:col>2</xdr:col>
      <xdr:colOff>1479177</xdr:colOff>
      <xdr:row>2</xdr:row>
      <xdr:rowOff>219621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00DAE2-F94B-4A28-BFB1-FF8AB37AA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6" y="85497"/>
          <a:ext cx="2521324" cy="907330"/>
        </a:xfrm>
        <a:prstGeom prst="rect">
          <a:avLst/>
        </a:prstGeom>
        <a:ln>
          <a:noFill/>
        </a:ln>
        <a:effectLst>
          <a:softEdge rad="63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595309</xdr:colOff>
      <xdr:row>0</xdr:row>
      <xdr:rowOff>190501</xdr:rowOff>
    </xdr:from>
    <xdr:to>
      <xdr:col>1</xdr:col>
      <xdr:colOff>912135</xdr:colOff>
      <xdr:row>2</xdr:row>
      <xdr:rowOff>224117</xdr:rowOff>
    </xdr:to>
    <xdr:pic>
      <xdr:nvPicPr>
        <xdr:cNvPr id="2" name="Picture 1" descr="http://anhdep.pro/wp-content/uploads/2015/05/anh-hoa-lan-5.jpg">
          <a:extLst>
            <a:ext uri="{FF2B5EF4-FFF2-40B4-BE49-F238E27FC236}">
              <a16:creationId xmlns:a16="http://schemas.microsoft.com/office/drawing/2014/main" id="{75427AE6-3BFA-47A4-B628-B4430AA273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 flipH="1">
          <a:off x="595309" y="190501"/>
          <a:ext cx="1146061" cy="728381"/>
        </a:xfrm>
        <a:prstGeom prst="ellipse">
          <a:avLst/>
        </a:prstGeom>
        <a:noFill/>
        <a:ln w="28575">
          <a:solidFill>
            <a:schemeClr val="accent5"/>
          </a:solidFill>
          <a:prstDash val="sysDot"/>
        </a:ln>
        <a:effectLst>
          <a:glow rad="228600">
            <a:schemeClr val="accent5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51828</xdr:colOff>
      <xdr:row>0</xdr:row>
      <xdr:rowOff>61746</xdr:rowOff>
    </xdr:from>
    <xdr:to>
      <xdr:col>1</xdr:col>
      <xdr:colOff>360690</xdr:colOff>
      <xdr:row>2</xdr:row>
      <xdr:rowOff>231081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65D64D-5C29-4ABF-AC0A-E118F02D27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35000" y1="30000" x2="43333" y2="36333"/>
                      <a14:foregroundMark x1="51000" y1="25333" x2="60000" y2="31333"/>
                      <a14:foregroundMark x1="63667" y1="29000" x2="63667" y2="29000"/>
                      <a14:foregroundMark x1="53000" y1="52000" x2="69000" y2="57333"/>
                      <a14:foregroundMark x1="69000" y1="57333" x2="70000" y2="57333"/>
                      <a14:foregroundMark x1="88333" y1="55667" x2="88333" y2="55667"/>
                      <a14:foregroundMark x1="10333" y1="52333" x2="10333" y2="52333"/>
                      <a14:foregroundMark x1="10333" y1="52333" x2="10333" y2="52333"/>
                      <a14:foregroundMark x1="90000" y1="52000" x2="90000" y2="52000"/>
                      <a14:foregroundMark x1="87667" y1="58667" x2="87667" y2="58667"/>
                      <a14:foregroundMark x1="87667" y1="58667" x2="87667" y2="58667"/>
                      <a14:foregroundMark x1="87667" y1="62333" x2="87667" y2="62333"/>
                      <a14:foregroundMark x1="87667" y1="62333" x2="87667" y2="62333"/>
                      <a14:foregroundMark x1="88667" y1="63000" x2="88667" y2="63000"/>
                      <a14:foregroundMark x1="31333" y1="75667" x2="31333" y2="75667"/>
                      <a14:foregroundMark x1="36333" y1="77333" x2="36333" y2="77333"/>
                      <a14:foregroundMark x1="39333" y1="76333" x2="39333" y2="76333"/>
                      <a14:foregroundMark x1="44667" y1="78333" x2="44667" y2="78333"/>
                      <a14:foregroundMark x1="53333" y1="77333" x2="53333" y2="77333"/>
                      <a14:foregroundMark x1="62000" y1="78333" x2="62000" y2="78333"/>
                      <a14:foregroundMark x1="68000" y1="78000" x2="68000" y2="78000"/>
                      <a14:foregroundMark x1="59667" y1="76333" x2="59667" y2="76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3953" b="16279"/>
        <a:stretch/>
      </xdr:blipFill>
      <xdr:spPr>
        <a:xfrm>
          <a:off x="51828" y="61746"/>
          <a:ext cx="1142300" cy="788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343881</xdr:colOff>
      <xdr:row>0</xdr:row>
      <xdr:rowOff>71436</xdr:rowOff>
    </xdr:from>
    <xdr:to>
      <xdr:col>3</xdr:col>
      <xdr:colOff>35718</xdr:colOff>
      <xdr:row>3</xdr:row>
      <xdr:rowOff>13148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0D4C67-5A25-4C4B-8A53-1C8D5E1EEB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2" t="3744" r="3744" b="6417"/>
        <a:stretch/>
      </xdr:blipFill>
      <xdr:spPr>
        <a:xfrm>
          <a:off x="343881" y="71436"/>
          <a:ext cx="1620650" cy="102518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549090</xdr:colOff>
      <xdr:row>0</xdr:row>
      <xdr:rowOff>0</xdr:rowOff>
    </xdr:from>
    <xdr:to>
      <xdr:col>2</xdr:col>
      <xdr:colOff>840442</xdr:colOff>
      <xdr:row>2</xdr:row>
      <xdr:rowOff>354385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F024F54-BEF5-4BED-8284-BE8793385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090" y="0"/>
          <a:ext cx="1658470" cy="1295679"/>
        </a:xfrm>
        <a:prstGeom prst="ellipse">
          <a:avLst/>
        </a:prstGeom>
        <a:ln>
          <a:noFill/>
        </a:ln>
        <a:effectLst>
          <a:glow rad="12700">
            <a:schemeClr val="accent4">
              <a:satMod val="175000"/>
              <a:alpha val="17000"/>
            </a:schemeClr>
          </a:glow>
          <a:softEdge rad="112500"/>
        </a:effec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CE14-41D0-4C41-B5D9-0B70F6DDB1D6}">
  <dimension ref="A1:X16"/>
  <sheetViews>
    <sheetView topLeftCell="F1" zoomScale="85" zoomScaleNormal="85" workbookViewId="0">
      <selection activeCell="M6" sqref="M6"/>
    </sheetView>
  </sheetViews>
  <sheetFormatPr defaultColWidth="9" defaultRowHeight="24.9" customHeight="1" x14ac:dyDescent="0.25"/>
  <cols>
    <col min="1" max="1" width="6.19921875" style="1" customWidth="1"/>
    <col min="2" max="2" width="10" style="1" customWidth="1"/>
    <col min="3" max="3" width="27" style="1" customWidth="1"/>
    <col min="4" max="4" width="9.09765625" style="1" customWidth="1"/>
    <col min="5" max="5" width="11.09765625" style="1" customWidth="1"/>
    <col min="6" max="6" width="13.59765625" style="1" customWidth="1"/>
    <col min="7" max="7" width="7.19921875" style="1" customWidth="1"/>
    <col min="8" max="8" width="24.19921875" style="1" customWidth="1"/>
    <col min="9" max="9" width="11" style="1" customWidth="1"/>
    <col min="10" max="11" width="9.8984375" style="1" customWidth="1"/>
    <col min="12" max="12" width="9" style="1"/>
    <col min="13" max="13" width="20.09765625" style="1" customWidth="1"/>
    <col min="14" max="14" width="9" style="1"/>
    <col min="15" max="15" width="13.19921875" style="1" customWidth="1"/>
    <col min="16" max="16" width="13.59765625" style="1" customWidth="1"/>
    <col min="17" max="17" width="9.5" style="1" customWidth="1"/>
    <col min="18" max="18" width="28.69921875" style="1" bestFit="1" customWidth="1"/>
    <col min="19" max="19" width="9" style="1"/>
    <col min="20" max="20" width="11.09765625" style="1" customWidth="1"/>
    <col min="21" max="23" width="8.5" style="1" customWidth="1"/>
    <col min="24" max="24" width="11.19921875" style="1" bestFit="1" customWidth="1"/>
    <col min="25" max="16384" width="9" style="1"/>
  </cols>
  <sheetData>
    <row r="1" spans="1:24" ht="24.9" customHeight="1" x14ac:dyDescent="0.25">
      <c r="A1" s="29"/>
      <c r="M1" s="137" t="s">
        <v>73</v>
      </c>
      <c r="N1" s="137"/>
      <c r="O1" s="137"/>
    </row>
    <row r="2" spans="1:24" ht="36" customHeight="1" x14ac:dyDescent="0.25">
      <c r="A2" s="136" t="s">
        <v>203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2"/>
    </row>
    <row r="3" spans="1:24" ht="24.9" customHeight="1" x14ac:dyDescent="0.25">
      <c r="D3" s="24" t="s">
        <v>71</v>
      </c>
      <c r="E3" s="23">
        <v>43661</v>
      </c>
      <c r="K3" s="25" t="s">
        <v>69</v>
      </c>
      <c r="L3" s="14">
        <v>92000</v>
      </c>
      <c r="M3" s="26" t="s">
        <v>70</v>
      </c>
      <c r="Q3" s="39" t="s">
        <v>67</v>
      </c>
      <c r="T3" s="39" t="s">
        <v>29</v>
      </c>
    </row>
    <row r="4" spans="1:24" ht="39" customHeight="1" x14ac:dyDescent="0.25">
      <c r="A4" s="67" t="s">
        <v>24</v>
      </c>
      <c r="B4" s="67" t="s">
        <v>25</v>
      </c>
      <c r="C4" s="67" t="s">
        <v>26</v>
      </c>
      <c r="D4" s="67" t="s">
        <v>31</v>
      </c>
      <c r="E4" s="67" t="s">
        <v>30</v>
      </c>
      <c r="F4" s="67" t="s">
        <v>27</v>
      </c>
      <c r="G4" s="67" t="s">
        <v>236</v>
      </c>
      <c r="H4" s="67" t="s">
        <v>274</v>
      </c>
      <c r="I4" s="67" t="s">
        <v>28</v>
      </c>
      <c r="J4" s="67" t="s">
        <v>29</v>
      </c>
      <c r="K4" s="67" t="s">
        <v>72</v>
      </c>
      <c r="L4" s="67" t="s">
        <v>34</v>
      </c>
      <c r="M4" s="67" t="s">
        <v>33</v>
      </c>
      <c r="N4" s="67" t="s">
        <v>32</v>
      </c>
      <c r="O4" s="67" t="s">
        <v>35</v>
      </c>
      <c r="Q4" s="33" t="s">
        <v>34</v>
      </c>
      <c r="R4" s="34" t="s">
        <v>59</v>
      </c>
      <c r="T4" s="48" t="s">
        <v>28</v>
      </c>
      <c r="U4" s="35">
        <v>15</v>
      </c>
      <c r="V4" s="35">
        <v>20</v>
      </c>
      <c r="W4" s="45">
        <v>25</v>
      </c>
    </row>
    <row r="5" spans="1:24" ht="24.9" customHeight="1" x14ac:dyDescent="0.25">
      <c r="A5" s="19">
        <v>1</v>
      </c>
      <c r="B5" s="20" t="s">
        <v>55</v>
      </c>
      <c r="C5" s="17" t="str">
        <f>VLOOKUP(B5,$Q$11:$R$16,2,0)</f>
        <v>Từ vựng và ngữ pháp cơ bản</v>
      </c>
      <c r="D5" s="16" t="s">
        <v>259</v>
      </c>
      <c r="E5" s="16">
        <v>0.2</v>
      </c>
      <c r="F5" s="21">
        <v>43678</v>
      </c>
      <c r="G5" s="16">
        <v>6</v>
      </c>
      <c r="H5" s="22" t="s">
        <v>47</v>
      </c>
      <c r="I5" s="19">
        <v>22</v>
      </c>
      <c r="J5" s="16">
        <f>HLOOKUP(I5,$U$4:$W$5,2,1)</f>
        <v>2</v>
      </c>
      <c r="K5" s="19">
        <v>54</v>
      </c>
      <c r="L5" s="20" t="s">
        <v>61</v>
      </c>
      <c r="M5" s="17" t="str">
        <f>VLOOKUP(L5,$Q$5:$R$7,2,0)</f>
        <v>Nguyễn Tiến Thành</v>
      </c>
      <c r="N5" s="15">
        <v>129.6</v>
      </c>
      <c r="O5" s="18">
        <v>11923200</v>
      </c>
      <c r="Q5" s="35" t="s">
        <v>60</v>
      </c>
      <c r="R5" s="36" t="s">
        <v>63</v>
      </c>
      <c r="T5" s="46" t="s">
        <v>29</v>
      </c>
      <c r="U5" s="47">
        <v>1.5</v>
      </c>
      <c r="V5" s="47">
        <v>2</v>
      </c>
      <c r="W5" s="47">
        <v>2.5</v>
      </c>
      <c r="X5" s="27"/>
    </row>
    <row r="6" spans="1:24" ht="24.9" customHeight="1" x14ac:dyDescent="0.25">
      <c r="A6" s="19">
        <v>2</v>
      </c>
      <c r="B6" s="20" t="s">
        <v>44</v>
      </c>
      <c r="C6" s="17" t="str">
        <f t="shared" ref="C6:C14" si="0">VLOOKUP(B6,$Q$11:$R$16,2,0)</f>
        <v>TOEIC Mastery</v>
      </c>
      <c r="D6" s="16" t="s">
        <v>260</v>
      </c>
      <c r="E6" s="16">
        <v>0.2</v>
      </c>
      <c r="F6" s="21">
        <v>43679</v>
      </c>
      <c r="G6" s="16">
        <v>1</v>
      </c>
      <c r="H6" s="22" t="s">
        <v>53</v>
      </c>
      <c r="I6" s="19">
        <v>26</v>
      </c>
      <c r="J6" s="16">
        <f t="shared" ref="J6:J14" si="1">HLOOKUP(I6,$U$4:$W$5,2,1)</f>
        <v>2.5</v>
      </c>
      <c r="K6" s="19">
        <v>36</v>
      </c>
      <c r="L6" s="20" t="s">
        <v>61</v>
      </c>
      <c r="M6" s="17" t="str">
        <f t="shared" ref="M6:M14" si="2">VLOOKUP(L6,$Q$5:$R$7,2,0)</f>
        <v>Nguyễn Tiến Thành</v>
      </c>
      <c r="N6" s="15">
        <v>86.4</v>
      </c>
      <c r="O6" s="18">
        <v>7948800.0000000009</v>
      </c>
      <c r="Q6" s="35" t="s">
        <v>61</v>
      </c>
      <c r="R6" s="36" t="s">
        <v>64</v>
      </c>
      <c r="W6" s="28"/>
      <c r="X6" s="27"/>
    </row>
    <row r="7" spans="1:24" ht="24.9" customHeight="1" x14ac:dyDescent="0.25">
      <c r="A7" s="19">
        <v>3</v>
      </c>
      <c r="B7" s="20" t="s">
        <v>56</v>
      </c>
      <c r="C7" s="17" t="str">
        <f t="shared" si="0"/>
        <v>Nghe, nói và phát âm cơ bản</v>
      </c>
      <c r="D7" s="16" t="s">
        <v>259</v>
      </c>
      <c r="E7" s="16">
        <v>0.3</v>
      </c>
      <c r="F7" s="21">
        <v>43679</v>
      </c>
      <c r="G7" s="16">
        <v>4</v>
      </c>
      <c r="H7" s="22" t="s">
        <v>46</v>
      </c>
      <c r="I7" s="19">
        <v>29</v>
      </c>
      <c r="J7" s="16">
        <f t="shared" si="1"/>
        <v>2.5</v>
      </c>
      <c r="K7" s="19">
        <v>45</v>
      </c>
      <c r="L7" s="20" t="s">
        <v>60</v>
      </c>
      <c r="M7" s="17" t="str">
        <f t="shared" si="2"/>
        <v>Hồ Phương Ly</v>
      </c>
      <c r="N7" s="15">
        <v>117</v>
      </c>
      <c r="O7" s="18">
        <v>10764000</v>
      </c>
      <c r="Q7" s="37" t="s">
        <v>62</v>
      </c>
      <c r="R7" s="38" t="s">
        <v>66</v>
      </c>
      <c r="W7" s="28"/>
    </row>
    <row r="8" spans="1:24" ht="24.9" customHeight="1" x14ac:dyDescent="0.25">
      <c r="A8" s="19">
        <v>4</v>
      </c>
      <c r="B8" s="20" t="s">
        <v>42</v>
      </c>
      <c r="C8" s="17" t="str">
        <f t="shared" si="0"/>
        <v>TOEIC Foundation</v>
      </c>
      <c r="D8" s="16" t="s">
        <v>259</v>
      </c>
      <c r="E8" s="16">
        <v>0.2</v>
      </c>
      <c r="F8" s="21">
        <v>43680</v>
      </c>
      <c r="G8" s="16">
        <v>5</v>
      </c>
      <c r="H8" s="22" t="s">
        <v>50</v>
      </c>
      <c r="I8" s="19">
        <v>18</v>
      </c>
      <c r="J8" s="16">
        <f t="shared" si="1"/>
        <v>1.5</v>
      </c>
      <c r="K8" s="19">
        <v>45</v>
      </c>
      <c r="L8" s="20" t="s">
        <v>62</v>
      </c>
      <c r="M8" s="17" t="str">
        <f t="shared" si="2"/>
        <v>Thomas Runco</v>
      </c>
      <c r="N8" s="15">
        <v>135</v>
      </c>
      <c r="O8" s="18">
        <v>12420000</v>
      </c>
      <c r="W8" s="28"/>
    </row>
    <row r="9" spans="1:24" ht="24.9" customHeight="1" x14ac:dyDescent="0.25">
      <c r="A9" s="19">
        <v>5</v>
      </c>
      <c r="B9" s="20" t="s">
        <v>57</v>
      </c>
      <c r="C9" s="17" t="str">
        <f t="shared" si="0"/>
        <v>Từ vựng và ngữ pháp nâng cao</v>
      </c>
      <c r="D9" s="16" t="s">
        <v>259</v>
      </c>
      <c r="E9" s="16">
        <v>0.3</v>
      </c>
      <c r="F9" s="21">
        <v>43680</v>
      </c>
      <c r="G9" s="16">
        <v>6</v>
      </c>
      <c r="H9" s="22" t="s">
        <v>49</v>
      </c>
      <c r="I9" s="19">
        <v>30</v>
      </c>
      <c r="J9" s="16">
        <f t="shared" si="1"/>
        <v>2.5</v>
      </c>
      <c r="K9" s="19">
        <v>36</v>
      </c>
      <c r="L9" s="20" t="s">
        <v>62</v>
      </c>
      <c r="M9" s="17" t="str">
        <f t="shared" si="2"/>
        <v>Thomas Runco</v>
      </c>
      <c r="N9" s="15">
        <v>70.2</v>
      </c>
      <c r="O9" s="18">
        <v>6458400</v>
      </c>
      <c r="Q9" s="39" t="s">
        <v>68</v>
      </c>
      <c r="W9" s="28"/>
    </row>
    <row r="10" spans="1:24" ht="24.9" customHeight="1" x14ac:dyDescent="0.25">
      <c r="A10" s="19">
        <v>6</v>
      </c>
      <c r="B10" s="20" t="s">
        <v>43</v>
      </c>
      <c r="C10" s="17" t="str">
        <f t="shared" si="0"/>
        <v>TOEIC Intensive</v>
      </c>
      <c r="D10" s="16" t="s">
        <v>259</v>
      </c>
      <c r="E10" s="16">
        <v>0.3</v>
      </c>
      <c r="F10" s="21">
        <v>43681</v>
      </c>
      <c r="G10" s="16">
        <v>3</v>
      </c>
      <c r="H10" s="22" t="s">
        <v>52</v>
      </c>
      <c r="I10" s="19">
        <v>25</v>
      </c>
      <c r="J10" s="16">
        <f t="shared" si="1"/>
        <v>2.5</v>
      </c>
      <c r="K10" s="19">
        <v>54</v>
      </c>
      <c r="L10" s="20" t="s">
        <v>61</v>
      </c>
      <c r="M10" s="17" t="str">
        <f t="shared" si="2"/>
        <v>Nguyễn Tiến Thành</v>
      </c>
      <c r="N10" s="15">
        <v>105.3</v>
      </c>
      <c r="O10" s="18">
        <v>9687600</v>
      </c>
      <c r="Q10" s="33" t="s">
        <v>45</v>
      </c>
      <c r="R10" s="34" t="s">
        <v>26</v>
      </c>
      <c r="W10" s="28"/>
    </row>
    <row r="11" spans="1:24" ht="24.9" customHeight="1" x14ac:dyDescent="0.25">
      <c r="A11" s="19">
        <v>7</v>
      </c>
      <c r="B11" s="20" t="s">
        <v>55</v>
      </c>
      <c r="C11" s="17" t="str">
        <f t="shared" si="0"/>
        <v>Từ vựng và ngữ pháp cơ bản</v>
      </c>
      <c r="D11" s="16" t="s">
        <v>259</v>
      </c>
      <c r="E11" s="16">
        <v>0.3</v>
      </c>
      <c r="F11" s="21">
        <v>43681</v>
      </c>
      <c r="G11" s="16">
        <v>1</v>
      </c>
      <c r="H11" s="22" t="s">
        <v>48</v>
      </c>
      <c r="I11" s="19">
        <v>19</v>
      </c>
      <c r="J11" s="16">
        <f t="shared" si="1"/>
        <v>1.5</v>
      </c>
      <c r="K11" s="19">
        <v>54</v>
      </c>
      <c r="L11" s="20" t="s">
        <v>61</v>
      </c>
      <c r="M11" s="17" t="str">
        <f t="shared" si="2"/>
        <v>Nguyễn Tiến Thành</v>
      </c>
      <c r="N11" s="15">
        <v>140.4</v>
      </c>
      <c r="O11" s="18">
        <v>12916800</v>
      </c>
      <c r="Q11" s="35" t="s">
        <v>56</v>
      </c>
      <c r="R11" s="36" t="s">
        <v>36</v>
      </c>
      <c r="W11" s="28"/>
    </row>
    <row r="12" spans="1:24" ht="24.9" customHeight="1" x14ac:dyDescent="0.25">
      <c r="A12" s="19">
        <v>8</v>
      </c>
      <c r="B12" s="20" t="s">
        <v>42</v>
      </c>
      <c r="C12" s="17" t="str">
        <f t="shared" si="0"/>
        <v>TOEIC Foundation</v>
      </c>
      <c r="D12" s="16" t="s">
        <v>260</v>
      </c>
      <c r="E12" s="16">
        <v>0.3</v>
      </c>
      <c r="F12" s="21">
        <v>43682</v>
      </c>
      <c r="G12" s="16">
        <v>2</v>
      </c>
      <c r="H12" s="22" t="s">
        <v>51</v>
      </c>
      <c r="I12" s="19">
        <v>22</v>
      </c>
      <c r="J12" s="16">
        <f t="shared" si="1"/>
        <v>2</v>
      </c>
      <c r="K12" s="19">
        <v>45</v>
      </c>
      <c r="L12" s="20" t="s">
        <v>60</v>
      </c>
      <c r="M12" s="17" t="str">
        <f t="shared" si="2"/>
        <v>Hồ Phương Ly</v>
      </c>
      <c r="N12" s="15">
        <v>87.75</v>
      </c>
      <c r="O12" s="18">
        <v>8073000</v>
      </c>
      <c r="Q12" s="35" t="s">
        <v>55</v>
      </c>
      <c r="R12" s="36" t="s">
        <v>37</v>
      </c>
    </row>
    <row r="13" spans="1:24" ht="24.9" customHeight="1" x14ac:dyDescent="0.25">
      <c r="A13" s="19">
        <v>9</v>
      </c>
      <c r="B13" s="20" t="s">
        <v>44</v>
      </c>
      <c r="C13" s="17" t="str">
        <f t="shared" si="0"/>
        <v>TOEIC Mastery</v>
      </c>
      <c r="D13" s="16" t="s">
        <v>260</v>
      </c>
      <c r="E13" s="16">
        <v>0.3</v>
      </c>
      <c r="F13" s="21">
        <v>43682</v>
      </c>
      <c r="G13" s="16">
        <v>1</v>
      </c>
      <c r="H13" s="22" t="s">
        <v>54</v>
      </c>
      <c r="I13" s="19">
        <v>24</v>
      </c>
      <c r="J13" s="16">
        <f t="shared" si="1"/>
        <v>2</v>
      </c>
      <c r="K13" s="19">
        <v>36</v>
      </c>
      <c r="L13" s="20" t="s">
        <v>62</v>
      </c>
      <c r="M13" s="17" t="str">
        <f t="shared" si="2"/>
        <v>Thomas Runco</v>
      </c>
      <c r="N13" s="15">
        <v>93.6</v>
      </c>
      <c r="O13" s="18">
        <v>8611200</v>
      </c>
      <c r="Q13" s="35" t="s">
        <v>57</v>
      </c>
      <c r="R13" s="36" t="s">
        <v>38</v>
      </c>
    </row>
    <row r="14" spans="1:24" ht="24.9" customHeight="1" x14ac:dyDescent="0.25">
      <c r="A14" s="19">
        <v>10</v>
      </c>
      <c r="B14" s="20" t="s">
        <v>42</v>
      </c>
      <c r="C14" s="17" t="str">
        <f t="shared" si="0"/>
        <v>TOEIC Foundation</v>
      </c>
      <c r="D14" s="16" t="s">
        <v>260</v>
      </c>
      <c r="E14" s="16">
        <v>0.2</v>
      </c>
      <c r="F14" s="21"/>
      <c r="G14" s="16">
        <v>1</v>
      </c>
      <c r="H14" s="22" t="s">
        <v>58</v>
      </c>
      <c r="I14" s="19">
        <v>23</v>
      </c>
      <c r="J14" s="16">
        <f t="shared" si="1"/>
        <v>2</v>
      </c>
      <c r="K14" s="19">
        <v>45</v>
      </c>
      <c r="L14" s="20" t="s">
        <v>60</v>
      </c>
      <c r="M14" s="17" t="str">
        <f t="shared" si="2"/>
        <v>Hồ Phương Ly</v>
      </c>
      <c r="N14" s="15">
        <v>81</v>
      </c>
      <c r="O14" s="18">
        <v>7452000</v>
      </c>
      <c r="Q14" s="35" t="s">
        <v>42</v>
      </c>
      <c r="R14" s="36" t="s">
        <v>39</v>
      </c>
    </row>
    <row r="15" spans="1:24" ht="24.9" customHeight="1" x14ac:dyDescent="0.25">
      <c r="Q15" s="37" t="s">
        <v>43</v>
      </c>
      <c r="R15" s="38" t="s">
        <v>40</v>
      </c>
    </row>
    <row r="16" spans="1:24" ht="24.9" customHeight="1" x14ac:dyDescent="0.25">
      <c r="Q16" s="37" t="s">
        <v>44</v>
      </c>
      <c r="R16" s="38" t="s">
        <v>41</v>
      </c>
    </row>
  </sheetData>
  <sortState xmlns:xlrd2="http://schemas.microsoft.com/office/spreadsheetml/2017/richdata2" ref="A5:O12">
    <sortCondition ref="F4"/>
  </sortState>
  <mergeCells count="2">
    <mergeCell ref="A2:O2"/>
    <mergeCell ref="M1:O1"/>
  </mergeCells>
  <dataValidations count="1">
    <dataValidation operator="greaterThan" allowBlank="1" showInputMessage="1" showErrorMessage="1" sqref="I4:M4" xr:uid="{49E6667D-8156-44E4-AE56-DFDE236C0544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328C-C558-4550-BB3E-6813F4871D9F}">
  <dimension ref="A1:W100"/>
  <sheetViews>
    <sheetView zoomScale="85" zoomScaleNormal="85" zoomScalePageLayoutView="60" workbookViewId="0">
      <selection activeCell="F8" sqref="F8"/>
    </sheetView>
  </sheetViews>
  <sheetFormatPr defaultColWidth="8.69921875" defaultRowHeight="24.9" customHeight="1" x14ac:dyDescent="0.25"/>
  <cols>
    <col min="1" max="1" width="10.8984375" style="4" customWidth="1"/>
    <col min="2" max="2" width="12.59765625" style="4" customWidth="1"/>
    <col min="3" max="3" width="7.69921875" style="4" customWidth="1"/>
    <col min="4" max="4" width="10.5" style="4" bestFit="1" customWidth="1"/>
    <col min="5" max="5" width="12.19921875" style="4" customWidth="1"/>
    <col min="6" max="6" width="19.19921875" style="4" bestFit="1" customWidth="1"/>
    <col min="7" max="7" width="14.59765625" style="4" customWidth="1"/>
    <col min="8" max="8" width="13.19921875" style="4" customWidth="1"/>
    <col min="9" max="9" width="20.19921875" style="4" customWidth="1"/>
    <col min="10" max="10" width="12.59765625" style="4" customWidth="1"/>
    <col min="11" max="13" width="13.8984375" style="4" customWidth="1"/>
    <col min="14" max="14" width="12.3984375" style="4" customWidth="1"/>
    <col min="15" max="15" width="13.69921875" style="4" customWidth="1"/>
    <col min="16" max="16" width="16.19921875" style="4" customWidth="1"/>
    <col min="17" max="17" width="18" style="4" customWidth="1"/>
    <col min="18" max="18" width="19.19921875" style="4" bestFit="1" customWidth="1"/>
    <col min="19" max="19" width="14.8984375" style="4" customWidth="1"/>
    <col min="20" max="20" width="13.3984375" style="4" customWidth="1"/>
    <col min="21" max="21" width="16.09765625" style="4" bestFit="1" customWidth="1"/>
    <col min="22" max="22" width="18.8984375" style="4" bestFit="1" customWidth="1"/>
    <col min="23" max="23" width="18.09765625" style="4" bestFit="1" customWidth="1"/>
    <col min="24" max="24" width="15.59765625" style="4" customWidth="1"/>
    <col min="25" max="25" width="17.59765625" style="4" bestFit="1" customWidth="1"/>
    <col min="26" max="26" width="17.09765625" style="4" bestFit="1" customWidth="1"/>
    <col min="27" max="16384" width="8.69921875" style="4"/>
  </cols>
  <sheetData>
    <row r="1" spans="1:23" s="2" customFormat="1" ht="24.9" customHeight="1" x14ac:dyDescent="0.25">
      <c r="L1" s="41"/>
      <c r="M1" s="139" t="s">
        <v>77</v>
      </c>
      <c r="N1" s="139"/>
      <c r="O1" s="139"/>
      <c r="R1" s="4"/>
    </row>
    <row r="2" spans="1:23" s="2" customFormat="1" ht="30" customHeight="1" x14ac:dyDescent="0.25">
      <c r="A2" s="138" t="s">
        <v>163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3"/>
      <c r="R2" s="4"/>
    </row>
    <row r="3" spans="1:23" s="2" customFormat="1" ht="24.9" customHeight="1" x14ac:dyDescent="0.25">
      <c r="E3" s="40" t="s">
        <v>71</v>
      </c>
      <c r="F3" s="109">
        <v>43738</v>
      </c>
      <c r="I3" s="5"/>
      <c r="M3" s="42" t="s">
        <v>76</v>
      </c>
      <c r="N3" s="43">
        <v>0.05</v>
      </c>
      <c r="Q3" s="9" t="s">
        <v>96</v>
      </c>
      <c r="R3" s="4"/>
      <c r="T3" s="9" t="s">
        <v>5</v>
      </c>
      <c r="U3" s="10"/>
    </row>
    <row r="4" spans="1:23" ht="39.75" customHeight="1" x14ac:dyDescent="0.25">
      <c r="A4" s="100" t="s">
        <v>0</v>
      </c>
      <c r="B4" s="100" t="s">
        <v>186</v>
      </c>
      <c r="C4" s="100" t="s">
        <v>237</v>
      </c>
      <c r="D4" s="100" t="s">
        <v>78</v>
      </c>
      <c r="E4" s="100" t="s">
        <v>83</v>
      </c>
      <c r="F4" s="100" t="s">
        <v>85</v>
      </c>
      <c r="G4" s="100" t="s">
        <v>84</v>
      </c>
      <c r="H4" s="100" t="s">
        <v>1</v>
      </c>
      <c r="I4" s="100" t="s">
        <v>2</v>
      </c>
      <c r="J4" s="100" t="s">
        <v>86</v>
      </c>
      <c r="K4" s="100" t="s">
        <v>4</v>
      </c>
      <c r="L4" s="100" t="s">
        <v>74</v>
      </c>
      <c r="M4" s="100" t="s">
        <v>75</v>
      </c>
      <c r="N4" s="100" t="s">
        <v>3</v>
      </c>
      <c r="O4" s="100" t="s">
        <v>5</v>
      </c>
      <c r="Q4" s="30" t="s">
        <v>6</v>
      </c>
      <c r="R4" s="30" t="s">
        <v>2</v>
      </c>
      <c r="T4" s="30" t="s">
        <v>187</v>
      </c>
      <c r="U4" s="30" t="s">
        <v>5</v>
      </c>
      <c r="V4" s="2"/>
      <c r="W4" s="2"/>
    </row>
    <row r="5" spans="1:23" ht="24.9" customHeight="1" x14ac:dyDescent="0.25">
      <c r="A5" s="101" t="s">
        <v>7</v>
      </c>
      <c r="B5" s="102"/>
      <c r="C5" s="127">
        <v>8</v>
      </c>
      <c r="D5" s="101" t="s">
        <v>82</v>
      </c>
      <c r="E5" s="103" t="s">
        <v>262</v>
      </c>
      <c r="F5" s="104" t="s">
        <v>93</v>
      </c>
      <c r="G5" s="104" t="s">
        <v>264</v>
      </c>
      <c r="H5" s="105" t="s">
        <v>8</v>
      </c>
      <c r="I5" s="104" t="s">
        <v>13</v>
      </c>
      <c r="J5" s="106">
        <v>83</v>
      </c>
      <c r="K5" s="107">
        <v>90000</v>
      </c>
      <c r="L5" s="128">
        <v>115388</v>
      </c>
      <c r="M5" s="129">
        <v>7354612</v>
      </c>
      <c r="N5" s="108">
        <v>17</v>
      </c>
      <c r="O5" s="110">
        <v>1E-3</v>
      </c>
      <c r="Q5" s="6" t="s">
        <v>8</v>
      </c>
      <c r="R5" s="7" t="s">
        <v>9</v>
      </c>
      <c r="T5" s="8">
        <v>1</v>
      </c>
      <c r="U5" s="11">
        <v>0</v>
      </c>
    </row>
    <row r="6" spans="1:23" ht="24.9" customHeight="1" x14ac:dyDescent="0.25">
      <c r="A6" s="101" t="s">
        <v>14</v>
      </c>
      <c r="B6" s="102">
        <v>43668</v>
      </c>
      <c r="C6" s="127">
        <v>9</v>
      </c>
      <c r="D6" s="101" t="s">
        <v>81</v>
      </c>
      <c r="E6" s="103" t="s">
        <v>261</v>
      </c>
      <c r="F6" s="104" t="s">
        <v>95</v>
      </c>
      <c r="G6" s="104" t="s">
        <v>264</v>
      </c>
      <c r="H6" s="105" t="s">
        <v>10</v>
      </c>
      <c r="I6" s="104" t="s">
        <v>9</v>
      </c>
      <c r="J6" s="106">
        <v>120</v>
      </c>
      <c r="K6" s="107">
        <v>85000</v>
      </c>
      <c r="L6" s="128">
        <v>392747</v>
      </c>
      <c r="M6" s="129">
        <v>9807253</v>
      </c>
      <c r="N6" s="108">
        <v>14</v>
      </c>
      <c r="O6" s="110">
        <v>0</v>
      </c>
      <c r="Q6" s="6" t="s">
        <v>10</v>
      </c>
      <c r="R6" s="7" t="s">
        <v>11</v>
      </c>
      <c r="T6" s="8">
        <v>5</v>
      </c>
      <c r="U6" s="11">
        <v>1E-3</v>
      </c>
    </row>
    <row r="7" spans="1:23" ht="24.9" customHeight="1" x14ac:dyDescent="0.25">
      <c r="A7" s="101" t="s">
        <v>14</v>
      </c>
      <c r="B7" s="102">
        <v>43668</v>
      </c>
      <c r="C7" s="127">
        <v>7</v>
      </c>
      <c r="D7" s="101" t="s">
        <v>81</v>
      </c>
      <c r="E7" s="103" t="s">
        <v>262</v>
      </c>
      <c r="F7" s="104" t="s">
        <v>95</v>
      </c>
      <c r="G7" s="104" t="s">
        <v>263</v>
      </c>
      <c r="H7" s="105" t="s">
        <v>20</v>
      </c>
      <c r="I7" s="104" t="s">
        <v>11</v>
      </c>
      <c r="J7" s="106">
        <v>40</v>
      </c>
      <c r="K7" s="107">
        <v>40000</v>
      </c>
      <c r="L7" s="128">
        <v>409710</v>
      </c>
      <c r="M7" s="129">
        <v>1190290</v>
      </c>
      <c r="N7" s="108">
        <v>4</v>
      </c>
      <c r="O7" s="110">
        <v>1E-3</v>
      </c>
      <c r="Q7" s="6" t="s">
        <v>15</v>
      </c>
      <c r="R7" s="7" t="s">
        <v>13</v>
      </c>
      <c r="T7" s="8">
        <v>10</v>
      </c>
      <c r="U7" s="11">
        <v>2E-3</v>
      </c>
    </row>
    <row r="8" spans="1:23" ht="24.9" customHeight="1" x14ac:dyDescent="0.25">
      <c r="A8" s="101" t="s">
        <v>19</v>
      </c>
      <c r="B8" s="102">
        <v>43678</v>
      </c>
      <c r="C8" s="127">
        <v>9</v>
      </c>
      <c r="D8" s="101" t="s">
        <v>80</v>
      </c>
      <c r="E8" s="103" t="s">
        <v>262</v>
      </c>
      <c r="F8" s="104" t="s">
        <v>94</v>
      </c>
      <c r="G8" s="104" t="s">
        <v>264</v>
      </c>
      <c r="H8" s="105" t="s">
        <v>17</v>
      </c>
      <c r="I8" s="104" t="s">
        <v>13</v>
      </c>
      <c r="J8" s="106">
        <v>138</v>
      </c>
      <c r="K8" s="107">
        <v>40000</v>
      </c>
      <c r="L8" s="128">
        <v>100919</v>
      </c>
      <c r="M8" s="129">
        <v>5419081</v>
      </c>
      <c r="N8" s="108">
        <v>7</v>
      </c>
      <c r="O8" s="110">
        <v>3.0000000000000001E-3</v>
      </c>
      <c r="Q8" s="6" t="s">
        <v>20</v>
      </c>
      <c r="R8" s="7" t="s">
        <v>16</v>
      </c>
      <c r="T8" s="8">
        <v>15</v>
      </c>
      <c r="U8" s="11">
        <v>3.0000000000000001E-3</v>
      </c>
    </row>
    <row r="9" spans="1:23" ht="24.9" customHeight="1" x14ac:dyDescent="0.25">
      <c r="A9" s="101" t="s">
        <v>19</v>
      </c>
      <c r="B9" s="102">
        <v>43678</v>
      </c>
      <c r="C9" s="127">
        <v>7</v>
      </c>
      <c r="D9" s="101" t="s">
        <v>80</v>
      </c>
      <c r="E9" s="103" t="s">
        <v>261</v>
      </c>
      <c r="F9" s="104" t="s">
        <v>94</v>
      </c>
      <c r="G9" s="104" t="s">
        <v>263</v>
      </c>
      <c r="H9" s="105" t="s">
        <v>12</v>
      </c>
      <c r="I9" s="104" t="s">
        <v>13</v>
      </c>
      <c r="J9" s="106">
        <v>196</v>
      </c>
      <c r="K9" s="107">
        <v>55000</v>
      </c>
      <c r="L9" s="128">
        <v>564607</v>
      </c>
      <c r="M9" s="129">
        <v>10215393</v>
      </c>
      <c r="N9" s="108">
        <v>12</v>
      </c>
      <c r="O9" s="110">
        <v>0</v>
      </c>
      <c r="Q9" s="6" t="s">
        <v>17</v>
      </c>
      <c r="R9" s="7" t="s">
        <v>18</v>
      </c>
      <c r="U9"/>
    </row>
    <row r="10" spans="1:23" ht="24.9" customHeight="1" x14ac:dyDescent="0.25">
      <c r="A10" s="101" t="s">
        <v>19</v>
      </c>
      <c r="B10" s="102">
        <v>43678</v>
      </c>
      <c r="C10" s="127">
        <v>7</v>
      </c>
      <c r="D10" s="101" t="s">
        <v>80</v>
      </c>
      <c r="E10" s="103" t="s">
        <v>261</v>
      </c>
      <c r="F10" s="104" t="s">
        <v>93</v>
      </c>
      <c r="G10" s="104" t="s">
        <v>263</v>
      </c>
      <c r="H10" s="105" t="s">
        <v>8</v>
      </c>
      <c r="I10" s="104" t="s">
        <v>9</v>
      </c>
      <c r="J10" s="106">
        <v>168</v>
      </c>
      <c r="K10" s="107">
        <v>90000</v>
      </c>
      <c r="L10" s="128">
        <v>329930</v>
      </c>
      <c r="M10" s="129">
        <v>14790070</v>
      </c>
      <c r="N10" s="108">
        <v>16</v>
      </c>
      <c r="O10" s="110">
        <v>3.0000000000000001E-3</v>
      </c>
      <c r="Q10" s="6" t="s">
        <v>12</v>
      </c>
      <c r="R10" s="7" t="s">
        <v>21</v>
      </c>
      <c r="U10"/>
    </row>
    <row r="11" spans="1:23" ht="24.9" customHeight="1" x14ac:dyDescent="0.25">
      <c r="A11" s="101" t="s">
        <v>22</v>
      </c>
      <c r="B11" s="102">
        <v>43697</v>
      </c>
      <c r="C11" s="127">
        <v>8</v>
      </c>
      <c r="D11" s="101" t="s">
        <v>79</v>
      </c>
      <c r="E11" s="103" t="s">
        <v>261</v>
      </c>
      <c r="F11" s="104" t="s">
        <v>94</v>
      </c>
      <c r="G11" s="104" t="s">
        <v>264</v>
      </c>
      <c r="H11" s="105" t="s">
        <v>10</v>
      </c>
      <c r="I11" s="104" t="s">
        <v>13</v>
      </c>
      <c r="J11" s="106">
        <v>185</v>
      </c>
      <c r="K11" s="107">
        <v>55000</v>
      </c>
      <c r="L11" s="128">
        <v>511493</v>
      </c>
      <c r="M11" s="129">
        <v>9663507</v>
      </c>
      <c r="N11" s="108">
        <v>11</v>
      </c>
      <c r="O11" s="110">
        <v>0</v>
      </c>
      <c r="U11"/>
    </row>
    <row r="12" spans="1:23" ht="24.9" customHeight="1" x14ac:dyDescent="0.25">
      <c r="A12" s="101" t="s">
        <v>22</v>
      </c>
      <c r="B12" s="102">
        <v>43697</v>
      </c>
      <c r="C12" s="127">
        <v>7</v>
      </c>
      <c r="D12" s="101" t="s">
        <v>79</v>
      </c>
      <c r="E12" s="103" t="s">
        <v>262</v>
      </c>
      <c r="F12" s="104" t="s">
        <v>93</v>
      </c>
      <c r="G12" s="104" t="s">
        <v>263</v>
      </c>
      <c r="H12" s="105" t="s">
        <v>15</v>
      </c>
      <c r="I12" s="104" t="s">
        <v>13</v>
      </c>
      <c r="J12" s="106">
        <v>154</v>
      </c>
      <c r="K12" s="107">
        <v>85000</v>
      </c>
      <c r="L12" s="128">
        <v>246744</v>
      </c>
      <c r="M12" s="129">
        <v>12843256</v>
      </c>
      <c r="N12" s="108">
        <v>9</v>
      </c>
      <c r="O12" s="110">
        <v>1E-3</v>
      </c>
      <c r="Q12" s="9" t="s">
        <v>97</v>
      </c>
      <c r="R12" s="2"/>
      <c r="S12" s="2"/>
      <c r="T12" s="2"/>
      <c r="U12" s="2"/>
    </row>
    <row r="13" spans="1:23" ht="24.9" customHeight="1" x14ac:dyDescent="0.25">
      <c r="A13" s="101" t="s">
        <v>23</v>
      </c>
      <c r="B13" s="102">
        <v>43712</v>
      </c>
      <c r="C13" s="127">
        <v>8</v>
      </c>
      <c r="D13" s="101" t="s">
        <v>82</v>
      </c>
      <c r="E13" s="103" t="s">
        <v>262</v>
      </c>
      <c r="F13" s="104" t="s">
        <v>92</v>
      </c>
      <c r="G13" s="104" t="s">
        <v>263</v>
      </c>
      <c r="H13" s="105" t="s">
        <v>10</v>
      </c>
      <c r="I13" s="104" t="s">
        <v>16</v>
      </c>
      <c r="J13" s="106">
        <v>83</v>
      </c>
      <c r="K13" s="107">
        <v>55000</v>
      </c>
      <c r="L13" s="128">
        <v>210119</v>
      </c>
      <c r="M13" s="129">
        <v>4354881</v>
      </c>
      <c r="N13" s="108">
        <v>7</v>
      </c>
      <c r="O13" s="110">
        <v>2E-3</v>
      </c>
      <c r="Q13" s="30" t="s">
        <v>78</v>
      </c>
      <c r="R13" s="6" t="s">
        <v>79</v>
      </c>
      <c r="S13" s="6" t="s">
        <v>81</v>
      </c>
      <c r="T13" s="6" t="s">
        <v>80</v>
      </c>
      <c r="U13" s="6" t="s">
        <v>82</v>
      </c>
    </row>
    <row r="14" spans="1:23" ht="24.9" customHeight="1" x14ac:dyDescent="0.25">
      <c r="A14" s="101" t="s">
        <v>98</v>
      </c>
      <c r="B14" s="102">
        <v>43737</v>
      </c>
      <c r="C14" s="127">
        <v>7</v>
      </c>
      <c r="D14" s="101" t="s">
        <v>82</v>
      </c>
      <c r="E14" s="103" t="s">
        <v>261</v>
      </c>
      <c r="F14" s="104" t="s">
        <v>95</v>
      </c>
      <c r="G14" s="104" t="s">
        <v>264</v>
      </c>
      <c r="H14" s="105" t="s">
        <v>15</v>
      </c>
      <c r="I14" s="104" t="s">
        <v>13</v>
      </c>
      <c r="J14" s="106">
        <v>50</v>
      </c>
      <c r="K14" s="107">
        <v>85000</v>
      </c>
      <c r="L14" s="128">
        <v>269343</v>
      </c>
      <c r="M14" s="129">
        <v>3980657</v>
      </c>
      <c r="N14" s="108">
        <v>25</v>
      </c>
      <c r="O14" s="110">
        <v>3.0000000000000001E-3</v>
      </c>
      <c r="Q14" s="30" t="s">
        <v>85</v>
      </c>
      <c r="R14" s="66" t="s">
        <v>92</v>
      </c>
      <c r="S14" s="66" t="s">
        <v>93</v>
      </c>
      <c r="T14" s="66" t="s">
        <v>94</v>
      </c>
      <c r="U14" s="66" t="s">
        <v>95</v>
      </c>
      <c r="V14" s="2"/>
      <c r="W14" s="2"/>
    </row>
    <row r="15" spans="1:23" ht="24.9" customHeight="1" x14ac:dyDescent="0.25">
      <c r="M15" s="32"/>
      <c r="N15" s="31"/>
    </row>
    <row r="16" spans="1:23" ht="24.9" customHeight="1" x14ac:dyDescent="0.25">
      <c r="M16" s="32"/>
    </row>
    <row r="17" spans="13:21" ht="24.9" customHeight="1" x14ac:dyDescent="0.25">
      <c r="M17" s="32"/>
      <c r="U17"/>
    </row>
    <row r="18" spans="13:21" ht="24.9" customHeight="1" x14ac:dyDescent="0.25">
      <c r="M18" s="32"/>
      <c r="Q18" s="3"/>
      <c r="R18" s="2"/>
      <c r="U18"/>
    </row>
    <row r="19" spans="13:21" ht="24.9" customHeight="1" x14ac:dyDescent="0.25">
      <c r="M19" s="32"/>
      <c r="P19" s="2"/>
      <c r="U19"/>
    </row>
    <row r="20" spans="13:21" ht="24.9" customHeight="1" x14ac:dyDescent="0.25">
      <c r="M20" s="32"/>
      <c r="P20" s="32"/>
      <c r="Q20" s="32"/>
      <c r="U20"/>
    </row>
    <row r="21" spans="13:21" ht="24.9" customHeight="1" x14ac:dyDescent="0.25">
      <c r="M21" s="32"/>
      <c r="P21" s="32"/>
      <c r="Q21" s="32"/>
      <c r="U21"/>
    </row>
    <row r="22" spans="13:21" ht="24.9" customHeight="1" x14ac:dyDescent="0.25">
      <c r="P22" s="32"/>
      <c r="Q22" s="32"/>
      <c r="U22"/>
    </row>
    <row r="23" spans="13:21" ht="24.9" customHeight="1" x14ac:dyDescent="0.25">
      <c r="P23" s="32"/>
      <c r="Q23" s="32"/>
      <c r="U23"/>
    </row>
    <row r="24" spans="13:21" ht="24.9" customHeight="1" x14ac:dyDescent="0.25">
      <c r="P24" s="32"/>
      <c r="Q24" s="32"/>
      <c r="U24"/>
    </row>
    <row r="25" spans="13:21" ht="24.9" customHeight="1" x14ac:dyDescent="0.25">
      <c r="P25" s="32"/>
      <c r="Q25" s="32"/>
      <c r="U25"/>
    </row>
    <row r="26" spans="13:21" ht="24.9" customHeight="1" x14ac:dyDescent="0.25">
      <c r="P26" s="32"/>
      <c r="Q26" s="32"/>
      <c r="U26"/>
    </row>
    <row r="27" spans="13:21" ht="24.9" customHeight="1" x14ac:dyDescent="0.25">
      <c r="P27" s="32"/>
      <c r="Q27" s="32"/>
      <c r="U27"/>
    </row>
    <row r="28" spans="13:21" ht="24.9" customHeight="1" x14ac:dyDescent="0.25">
      <c r="P28" s="32"/>
      <c r="Q28" s="32"/>
      <c r="U28"/>
    </row>
    <row r="29" spans="13:21" ht="24.9" customHeight="1" x14ac:dyDescent="0.25">
      <c r="P29" s="32"/>
      <c r="Q29" s="32"/>
      <c r="U29"/>
    </row>
    <row r="30" spans="13:21" ht="24.9" customHeight="1" x14ac:dyDescent="0.25">
      <c r="P30" s="32"/>
      <c r="Q30" s="32"/>
      <c r="U30"/>
    </row>
    <row r="31" spans="13:21" ht="24.9" customHeight="1" x14ac:dyDescent="0.25">
      <c r="P31" s="32"/>
      <c r="Q31" s="32"/>
      <c r="U31"/>
    </row>
    <row r="32" spans="13:21" ht="24.9" customHeight="1" x14ac:dyDescent="0.25">
      <c r="P32" s="32"/>
      <c r="Q32" s="32"/>
      <c r="U32"/>
    </row>
    <row r="33" spans="16:21" ht="24.9" customHeight="1" x14ac:dyDescent="0.25">
      <c r="P33" s="32"/>
      <c r="Q33" s="32"/>
      <c r="U33"/>
    </row>
    <row r="34" spans="16:21" ht="24.9" customHeight="1" x14ac:dyDescent="0.25">
      <c r="P34" s="32"/>
      <c r="Q34" s="32"/>
      <c r="R34" s="32"/>
      <c r="U34"/>
    </row>
    <row r="35" spans="16:21" ht="24.9" customHeight="1" x14ac:dyDescent="0.25">
      <c r="P35" s="32"/>
      <c r="Q35" s="32"/>
      <c r="R35" s="32"/>
      <c r="U35"/>
    </row>
    <row r="36" spans="16:21" ht="24.9" customHeight="1" x14ac:dyDescent="0.25">
      <c r="P36" s="32"/>
      <c r="Q36" s="32"/>
      <c r="U36"/>
    </row>
    <row r="37" spans="16:21" ht="24.9" customHeight="1" x14ac:dyDescent="0.25">
      <c r="P37" s="32"/>
      <c r="Q37" s="32"/>
      <c r="U37"/>
    </row>
    <row r="38" spans="16:21" ht="24.9" customHeight="1" x14ac:dyDescent="0.25">
      <c r="P38" s="32"/>
      <c r="Q38" s="32"/>
      <c r="U38"/>
    </row>
    <row r="39" spans="16:21" ht="24.9" customHeight="1" x14ac:dyDescent="0.25">
      <c r="P39" s="32"/>
      <c r="Q39" s="32"/>
      <c r="U39"/>
    </row>
    <row r="40" spans="16:21" ht="24.9" customHeight="1" x14ac:dyDescent="0.25">
      <c r="P40" s="32"/>
      <c r="Q40" s="32"/>
      <c r="U40"/>
    </row>
    <row r="41" spans="16:21" ht="24.9" customHeight="1" x14ac:dyDescent="0.25">
      <c r="P41" s="32"/>
      <c r="Q41" s="32"/>
      <c r="U41"/>
    </row>
    <row r="42" spans="16:21" ht="24.9" customHeight="1" x14ac:dyDescent="0.25">
      <c r="P42" s="32"/>
      <c r="Q42" s="32"/>
      <c r="U42"/>
    </row>
    <row r="43" spans="16:21" ht="24.9" customHeight="1" x14ac:dyDescent="0.25">
      <c r="P43" s="32"/>
      <c r="Q43" s="32"/>
      <c r="U43"/>
    </row>
    <row r="44" spans="16:21" ht="24.9" customHeight="1" x14ac:dyDescent="0.25">
      <c r="P44" s="32"/>
      <c r="Q44" s="32"/>
      <c r="U44"/>
    </row>
    <row r="45" spans="16:21" ht="24.9" customHeight="1" x14ac:dyDescent="0.25">
      <c r="P45" s="32"/>
      <c r="Q45" s="32"/>
      <c r="U45"/>
    </row>
    <row r="46" spans="16:21" ht="24.9" customHeight="1" x14ac:dyDescent="0.25">
      <c r="P46" s="32"/>
      <c r="Q46" s="32"/>
      <c r="U46"/>
    </row>
    <row r="47" spans="16:21" ht="24.9" customHeight="1" x14ac:dyDescent="0.25">
      <c r="P47" s="32"/>
      <c r="Q47" s="32"/>
      <c r="U47"/>
    </row>
    <row r="48" spans="16:21" ht="24.9" customHeight="1" x14ac:dyDescent="0.25">
      <c r="P48" s="32"/>
      <c r="Q48" s="32"/>
      <c r="U48"/>
    </row>
    <row r="49" spans="16:21" ht="24.9" customHeight="1" x14ac:dyDescent="0.25">
      <c r="P49" s="32"/>
      <c r="Q49" s="32"/>
      <c r="U49"/>
    </row>
    <row r="50" spans="16:21" ht="24.9" customHeight="1" x14ac:dyDescent="0.25">
      <c r="P50" s="32"/>
      <c r="Q50" s="32"/>
      <c r="U50"/>
    </row>
    <row r="51" spans="16:21" ht="24.9" customHeight="1" x14ac:dyDescent="0.25">
      <c r="P51" s="32"/>
      <c r="Q51" s="32"/>
      <c r="U51"/>
    </row>
    <row r="52" spans="16:21" ht="24.9" customHeight="1" x14ac:dyDescent="0.25">
      <c r="P52" s="32"/>
      <c r="Q52" s="32"/>
      <c r="U52"/>
    </row>
    <row r="53" spans="16:21" ht="24.9" customHeight="1" x14ac:dyDescent="0.25">
      <c r="P53" s="32"/>
      <c r="Q53" s="32"/>
      <c r="U53"/>
    </row>
    <row r="54" spans="16:21" ht="24.9" customHeight="1" x14ac:dyDescent="0.25">
      <c r="P54" s="32"/>
      <c r="Q54" s="32"/>
      <c r="U54"/>
    </row>
    <row r="55" spans="16:21" ht="24.9" customHeight="1" x14ac:dyDescent="0.25">
      <c r="P55" s="32"/>
      <c r="Q55" s="32"/>
      <c r="U55"/>
    </row>
    <row r="56" spans="16:21" ht="24.9" customHeight="1" x14ac:dyDescent="0.25">
      <c r="P56" s="32"/>
      <c r="Q56" s="32"/>
      <c r="U56"/>
    </row>
    <row r="57" spans="16:21" ht="24.9" customHeight="1" x14ac:dyDescent="0.25">
      <c r="P57" s="32"/>
      <c r="Q57" s="32"/>
      <c r="U57"/>
    </row>
    <row r="58" spans="16:21" ht="24.9" customHeight="1" x14ac:dyDescent="0.25">
      <c r="P58" s="32"/>
      <c r="Q58" s="32"/>
      <c r="U58"/>
    </row>
    <row r="59" spans="16:21" ht="24.9" customHeight="1" x14ac:dyDescent="0.25">
      <c r="P59" s="32"/>
      <c r="Q59" s="32"/>
      <c r="U59"/>
    </row>
    <row r="60" spans="16:21" ht="24.9" customHeight="1" x14ac:dyDescent="0.25">
      <c r="P60" s="32"/>
      <c r="Q60" s="32"/>
      <c r="U60"/>
    </row>
    <row r="61" spans="16:21" ht="24.9" customHeight="1" x14ac:dyDescent="0.25">
      <c r="P61" s="32"/>
      <c r="Q61" s="32"/>
      <c r="U61"/>
    </row>
    <row r="62" spans="16:21" ht="24.9" customHeight="1" x14ac:dyDescent="0.25">
      <c r="P62" s="32"/>
      <c r="Q62" s="32"/>
      <c r="U62"/>
    </row>
    <row r="63" spans="16:21" ht="24.9" customHeight="1" x14ac:dyDescent="0.25">
      <c r="P63" s="32"/>
      <c r="Q63" s="32"/>
      <c r="U63"/>
    </row>
    <row r="64" spans="16:21" ht="24.9" customHeight="1" x14ac:dyDescent="0.25">
      <c r="P64" s="32"/>
      <c r="Q64" s="32"/>
      <c r="U64"/>
    </row>
    <row r="65" spans="16:21" ht="24.9" customHeight="1" x14ac:dyDescent="0.25">
      <c r="P65" s="32"/>
      <c r="Q65" s="32"/>
      <c r="U65"/>
    </row>
    <row r="66" spans="16:21" ht="24.9" customHeight="1" x14ac:dyDescent="0.25">
      <c r="P66" s="32"/>
      <c r="Q66" s="32"/>
      <c r="U66"/>
    </row>
    <row r="67" spans="16:21" ht="24.9" customHeight="1" x14ac:dyDescent="0.25">
      <c r="P67" s="32"/>
      <c r="Q67" s="32"/>
      <c r="U67"/>
    </row>
    <row r="68" spans="16:21" ht="24.9" customHeight="1" x14ac:dyDescent="0.25">
      <c r="P68" s="32"/>
      <c r="Q68" s="32"/>
      <c r="U68"/>
    </row>
    <row r="69" spans="16:21" ht="24.9" customHeight="1" x14ac:dyDescent="0.25">
      <c r="P69" s="32"/>
      <c r="Q69" s="32"/>
      <c r="U69"/>
    </row>
    <row r="70" spans="16:21" ht="24.9" customHeight="1" x14ac:dyDescent="0.25">
      <c r="P70" s="32"/>
      <c r="Q70" s="32"/>
      <c r="U70"/>
    </row>
    <row r="71" spans="16:21" ht="24.9" customHeight="1" x14ac:dyDescent="0.25">
      <c r="P71" s="32"/>
      <c r="Q71" s="32"/>
      <c r="U71"/>
    </row>
    <row r="72" spans="16:21" ht="24.9" customHeight="1" x14ac:dyDescent="0.25">
      <c r="P72" s="32"/>
      <c r="Q72" s="32"/>
      <c r="U72"/>
    </row>
    <row r="73" spans="16:21" ht="24.9" customHeight="1" x14ac:dyDescent="0.25">
      <c r="P73" s="32"/>
      <c r="Q73" s="32"/>
      <c r="U73"/>
    </row>
    <row r="74" spans="16:21" ht="24.9" customHeight="1" x14ac:dyDescent="0.25">
      <c r="P74" s="32"/>
      <c r="Q74" s="32"/>
      <c r="U74"/>
    </row>
    <row r="75" spans="16:21" ht="24.9" customHeight="1" x14ac:dyDescent="0.25">
      <c r="P75" s="32"/>
      <c r="Q75" s="32"/>
      <c r="U75"/>
    </row>
    <row r="76" spans="16:21" ht="24.9" customHeight="1" x14ac:dyDescent="0.25">
      <c r="P76" s="32"/>
      <c r="Q76" s="32"/>
      <c r="U76"/>
    </row>
    <row r="77" spans="16:21" ht="24.9" customHeight="1" x14ac:dyDescent="0.25">
      <c r="P77" s="32"/>
      <c r="Q77" s="32"/>
      <c r="U77"/>
    </row>
    <row r="78" spans="16:21" ht="24.9" customHeight="1" x14ac:dyDescent="0.25">
      <c r="P78" s="32"/>
      <c r="Q78" s="32"/>
      <c r="U78"/>
    </row>
    <row r="79" spans="16:21" ht="24.9" customHeight="1" x14ac:dyDescent="0.25">
      <c r="P79" s="32"/>
      <c r="Q79" s="32"/>
      <c r="U79"/>
    </row>
    <row r="80" spans="16:21" ht="24.9" customHeight="1" x14ac:dyDescent="0.25">
      <c r="P80" s="32"/>
      <c r="Q80" s="32"/>
      <c r="U80"/>
    </row>
    <row r="81" spans="16:21" ht="24.9" customHeight="1" x14ac:dyDescent="0.25">
      <c r="P81" s="32"/>
      <c r="Q81" s="32"/>
      <c r="U81"/>
    </row>
    <row r="82" spans="16:21" ht="24.9" customHeight="1" x14ac:dyDescent="0.25">
      <c r="P82" s="32"/>
      <c r="Q82" s="32"/>
      <c r="U82"/>
    </row>
    <row r="83" spans="16:21" ht="24.9" customHeight="1" x14ac:dyDescent="0.25">
      <c r="P83" s="32"/>
      <c r="Q83" s="32"/>
      <c r="U83"/>
    </row>
    <row r="84" spans="16:21" ht="24.9" customHeight="1" x14ac:dyDescent="0.25">
      <c r="P84" s="32"/>
      <c r="Q84" s="32"/>
      <c r="U84"/>
    </row>
    <row r="85" spans="16:21" ht="24.9" customHeight="1" x14ac:dyDescent="0.25">
      <c r="P85" s="32"/>
      <c r="Q85" s="32"/>
      <c r="U85"/>
    </row>
    <row r="86" spans="16:21" ht="24.9" customHeight="1" x14ac:dyDescent="0.25">
      <c r="P86" s="32"/>
      <c r="Q86" s="32"/>
      <c r="U86"/>
    </row>
    <row r="87" spans="16:21" ht="24.9" customHeight="1" x14ac:dyDescent="0.25">
      <c r="P87" s="32"/>
      <c r="Q87" s="32"/>
      <c r="U87"/>
    </row>
    <row r="88" spans="16:21" ht="24.9" customHeight="1" x14ac:dyDescent="0.25">
      <c r="P88" s="32"/>
      <c r="Q88" s="32"/>
      <c r="U88"/>
    </row>
    <row r="89" spans="16:21" ht="24.9" customHeight="1" x14ac:dyDescent="0.25">
      <c r="P89" s="32"/>
      <c r="Q89" s="32"/>
      <c r="U89"/>
    </row>
    <row r="90" spans="16:21" ht="24.9" customHeight="1" x14ac:dyDescent="0.25">
      <c r="P90" s="32"/>
      <c r="Q90" s="32"/>
    </row>
    <row r="91" spans="16:21" ht="24.9" customHeight="1" x14ac:dyDescent="0.25">
      <c r="P91" s="32"/>
      <c r="Q91" s="32"/>
    </row>
    <row r="92" spans="16:21" ht="24.9" customHeight="1" x14ac:dyDescent="0.25">
      <c r="P92" s="32"/>
      <c r="Q92" s="32"/>
    </row>
    <row r="93" spans="16:21" ht="24.9" customHeight="1" x14ac:dyDescent="0.25">
      <c r="P93" s="32"/>
      <c r="Q93" s="32"/>
    </row>
    <row r="94" spans="16:21" ht="24.9" customHeight="1" x14ac:dyDescent="0.25">
      <c r="P94" s="32"/>
      <c r="Q94" s="32"/>
    </row>
    <row r="95" spans="16:21" ht="24.9" customHeight="1" x14ac:dyDescent="0.25">
      <c r="P95" s="32"/>
      <c r="Q95" s="32"/>
    </row>
    <row r="96" spans="16:21" ht="24.9" customHeight="1" x14ac:dyDescent="0.25">
      <c r="P96" s="32"/>
      <c r="Q96" s="32"/>
    </row>
    <row r="97" spans="16:17" ht="24.9" customHeight="1" x14ac:dyDescent="0.25">
      <c r="P97" s="32"/>
      <c r="Q97" s="32"/>
    </row>
    <row r="98" spans="16:17" ht="24.9" customHeight="1" x14ac:dyDescent="0.25">
      <c r="P98" s="32"/>
      <c r="Q98" s="32"/>
    </row>
    <row r="99" spans="16:17" ht="24.9" customHeight="1" x14ac:dyDescent="0.25">
      <c r="P99" s="32"/>
      <c r="Q99" s="32"/>
    </row>
    <row r="100" spans="16:17" ht="24.9" customHeight="1" x14ac:dyDescent="0.25">
      <c r="P100" s="32"/>
      <c r="Q100" s="32"/>
    </row>
  </sheetData>
  <mergeCells count="2">
    <mergeCell ref="A2:O2"/>
    <mergeCell ref="M1:O1"/>
  </mergeCells>
  <dataValidations count="1">
    <dataValidation operator="greaterThan" allowBlank="1" showInputMessage="1" showErrorMessage="1" sqref="J4:J14 N4:O14" xr:uid="{93B418EC-A1DC-4CE4-9F53-22D32D36E4D4}"/>
  </dataValidations>
  <printOptions horizontalCentered="1"/>
  <pageMargins left="0.7" right="0.7" top="0.75" bottom="0.75" header="0.3" footer="0.3"/>
  <pageSetup fitToWidth="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8D88-F046-4B3A-9198-4E139DFC58DC}">
  <dimension ref="A1:T97"/>
  <sheetViews>
    <sheetView zoomScale="80" zoomScaleNormal="80" zoomScalePageLayoutView="60" workbookViewId="0">
      <selection activeCell="G6" sqref="G6"/>
    </sheetView>
  </sheetViews>
  <sheetFormatPr defaultColWidth="8.69921875" defaultRowHeight="24.9" customHeight="1" x14ac:dyDescent="0.25"/>
  <cols>
    <col min="1" max="1" width="10.8984375" style="4" customWidth="1"/>
    <col min="2" max="2" width="12.59765625" style="4" customWidth="1"/>
    <col min="3" max="3" width="7.09765625" style="4" customWidth="1"/>
    <col min="4" max="5" width="11.8984375" style="4" bestFit="1" customWidth="1"/>
    <col min="6" max="6" width="21.59765625" style="4" customWidth="1"/>
    <col min="7" max="7" width="13.5" style="4" customWidth="1"/>
    <col min="8" max="8" width="13.19921875" style="4" customWidth="1"/>
    <col min="9" max="9" width="24.5" style="4" customWidth="1"/>
    <col min="10" max="10" width="10.59765625" style="4" customWidth="1"/>
    <col min="11" max="11" width="11.3984375" style="4" customWidth="1"/>
    <col min="12" max="13" width="13.8984375" style="4" customWidth="1"/>
    <col min="14" max="14" width="20.69921875" style="4" customWidth="1"/>
    <col min="15" max="15" width="15" style="4" customWidth="1"/>
    <col min="16" max="16" width="16.19921875" style="4" customWidth="1"/>
    <col min="17" max="17" width="21.3984375" style="4" bestFit="1" customWidth="1"/>
    <col min="18" max="18" width="19.3984375" style="4" bestFit="1" customWidth="1"/>
    <col min="19" max="19" width="14.8984375" style="4" customWidth="1"/>
    <col min="20" max="20" width="20.19921875" style="4" customWidth="1"/>
    <col min="21" max="21" width="17.09765625" style="4" bestFit="1" customWidth="1"/>
    <col min="22" max="22" width="15.59765625" style="4" customWidth="1"/>
    <col min="23" max="23" width="17.59765625" style="4" bestFit="1" customWidth="1"/>
    <col min="24" max="24" width="17.09765625" style="4" bestFit="1" customWidth="1"/>
    <col min="25" max="16384" width="8.69921875" style="4"/>
  </cols>
  <sheetData>
    <row r="1" spans="1:20" s="2" customFormat="1" ht="24.9" customHeight="1" x14ac:dyDescent="0.25">
      <c r="L1" s="140" t="s">
        <v>164</v>
      </c>
      <c r="M1" s="140"/>
      <c r="N1" s="140"/>
      <c r="O1" s="41"/>
      <c r="R1" s="4"/>
    </row>
    <row r="2" spans="1:20" s="2" customFormat="1" ht="24.9" customHeight="1" x14ac:dyDescent="0.25">
      <c r="A2" s="141" t="s">
        <v>165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56"/>
      <c r="P2" s="3"/>
      <c r="R2" s="4"/>
    </row>
    <row r="3" spans="1:20" s="2" customFormat="1" ht="24.9" customHeight="1" x14ac:dyDescent="0.25">
      <c r="C3" s="54" t="s">
        <v>112</v>
      </c>
      <c r="D3" s="44">
        <v>43646</v>
      </c>
      <c r="I3" s="5"/>
      <c r="L3" s="55" t="s">
        <v>76</v>
      </c>
      <c r="M3" s="43">
        <v>0.1</v>
      </c>
      <c r="P3" s="64" t="s">
        <v>174</v>
      </c>
      <c r="R3" s="4"/>
      <c r="S3" s="64" t="s">
        <v>171</v>
      </c>
    </row>
    <row r="4" spans="1:20" ht="41.25" customHeight="1" x14ac:dyDescent="0.25">
      <c r="A4" s="81" t="s">
        <v>0</v>
      </c>
      <c r="B4" s="81" t="s">
        <v>186</v>
      </c>
      <c r="C4" s="81" t="s">
        <v>236</v>
      </c>
      <c r="D4" s="81" t="s">
        <v>168</v>
      </c>
      <c r="E4" s="81" t="s">
        <v>167</v>
      </c>
      <c r="F4" s="81" t="s">
        <v>166</v>
      </c>
      <c r="G4" s="81" t="s">
        <v>84</v>
      </c>
      <c r="H4" s="81" t="s">
        <v>141</v>
      </c>
      <c r="I4" s="81" t="s">
        <v>169</v>
      </c>
      <c r="J4" s="81" t="s">
        <v>86</v>
      </c>
      <c r="K4" s="81" t="s">
        <v>4</v>
      </c>
      <c r="L4" s="81" t="s">
        <v>74</v>
      </c>
      <c r="M4" s="81" t="s">
        <v>75</v>
      </c>
      <c r="N4" s="81" t="s">
        <v>171</v>
      </c>
      <c r="P4" s="59" t="s">
        <v>175</v>
      </c>
      <c r="Q4" s="60" t="s">
        <v>149</v>
      </c>
      <c r="S4" s="59" t="s">
        <v>185</v>
      </c>
      <c r="T4" s="60" t="s">
        <v>171</v>
      </c>
    </row>
    <row r="5" spans="1:20" ht="24.9" customHeight="1" x14ac:dyDescent="0.25">
      <c r="A5" s="111" t="s">
        <v>7</v>
      </c>
      <c r="B5" s="112">
        <v>43617</v>
      </c>
      <c r="C5" s="130">
        <v>22</v>
      </c>
      <c r="D5" s="111" t="s">
        <v>198</v>
      </c>
      <c r="E5" s="113" t="str">
        <f>RIGHT(D5,2)</f>
        <v>KL</v>
      </c>
      <c r="F5" s="114" t="s">
        <v>63</v>
      </c>
      <c r="G5" s="114" t="str">
        <f>IF(E5="TV","Thành viên","Khách lẻ")</f>
        <v>Khách lẻ</v>
      </c>
      <c r="H5" s="115" t="s">
        <v>182</v>
      </c>
      <c r="I5" s="114" t="s">
        <v>180</v>
      </c>
      <c r="J5" s="116">
        <v>10</v>
      </c>
      <c r="K5" s="117">
        <v>35000</v>
      </c>
      <c r="L5" s="118">
        <v>49342</v>
      </c>
      <c r="M5" s="119">
        <v>300658</v>
      </c>
      <c r="N5" s="120" t="s">
        <v>256</v>
      </c>
      <c r="P5" s="57" t="s">
        <v>198</v>
      </c>
      <c r="Q5" s="58" t="s">
        <v>63</v>
      </c>
      <c r="S5" s="61">
        <v>1</v>
      </c>
      <c r="T5" s="58" t="s">
        <v>173</v>
      </c>
    </row>
    <row r="6" spans="1:20" ht="24.9" customHeight="1" x14ac:dyDescent="0.25">
      <c r="A6" s="111" t="s">
        <v>14</v>
      </c>
      <c r="B6" s="112">
        <v>43622</v>
      </c>
      <c r="C6" s="130">
        <v>17</v>
      </c>
      <c r="D6" s="111" t="s">
        <v>199</v>
      </c>
      <c r="E6" s="113" t="str">
        <f t="shared" ref="E6:E14" si="0">RIGHT(D6,2)</f>
        <v>TV</v>
      </c>
      <c r="F6" s="114" t="s">
        <v>63</v>
      </c>
      <c r="G6" s="114" t="str">
        <f t="shared" ref="G6:G14" si="1">IF(E6="TV","Thành viên","Khách lẻ")</f>
        <v>Thành viên</v>
      </c>
      <c r="H6" s="115" t="s">
        <v>184</v>
      </c>
      <c r="I6" s="114" t="s">
        <v>177</v>
      </c>
      <c r="J6" s="116">
        <v>5</v>
      </c>
      <c r="K6" s="117">
        <v>40000</v>
      </c>
      <c r="L6" s="118">
        <v>35002</v>
      </c>
      <c r="M6" s="119">
        <v>164998</v>
      </c>
      <c r="N6" s="120" t="s">
        <v>173</v>
      </c>
      <c r="P6" s="57" t="s">
        <v>201</v>
      </c>
      <c r="Q6" s="58" t="s">
        <v>64</v>
      </c>
      <c r="S6" s="61">
        <v>6</v>
      </c>
      <c r="T6" s="58" t="s">
        <v>172</v>
      </c>
    </row>
    <row r="7" spans="1:20" ht="24.9" customHeight="1" x14ac:dyDescent="0.25">
      <c r="A7" s="111" t="s">
        <v>19</v>
      </c>
      <c r="B7" s="112">
        <v>43624</v>
      </c>
      <c r="C7" s="130">
        <v>20</v>
      </c>
      <c r="D7" s="111" t="s">
        <v>200</v>
      </c>
      <c r="E7" s="113" t="str">
        <f t="shared" si="0"/>
        <v>TV</v>
      </c>
      <c r="F7" s="114" t="s">
        <v>157</v>
      </c>
      <c r="G7" s="114" t="str">
        <f t="shared" si="1"/>
        <v>Thành viên</v>
      </c>
      <c r="H7" s="115" t="s">
        <v>181</v>
      </c>
      <c r="I7" s="114" t="s">
        <v>177</v>
      </c>
      <c r="J7" s="116">
        <v>2</v>
      </c>
      <c r="K7" s="117">
        <v>30000</v>
      </c>
      <c r="L7" s="118">
        <v>19553</v>
      </c>
      <c r="M7" s="119">
        <v>40447</v>
      </c>
      <c r="N7" s="120" t="s">
        <v>256</v>
      </c>
      <c r="P7" s="57" t="s">
        <v>200</v>
      </c>
      <c r="Q7" s="58" t="s">
        <v>65</v>
      </c>
      <c r="S7" s="61">
        <v>11</v>
      </c>
      <c r="T7" s="58" t="s">
        <v>256</v>
      </c>
    </row>
    <row r="8" spans="1:20" ht="24.9" customHeight="1" x14ac:dyDescent="0.25">
      <c r="A8" s="111" t="s">
        <v>19</v>
      </c>
      <c r="B8" s="112">
        <v>43624</v>
      </c>
      <c r="C8" s="130">
        <v>1</v>
      </c>
      <c r="D8" s="111" t="s">
        <v>200</v>
      </c>
      <c r="E8" s="113" t="str">
        <f t="shared" si="0"/>
        <v>TV</v>
      </c>
      <c r="F8" s="114" t="s">
        <v>65</v>
      </c>
      <c r="G8" s="114" t="str">
        <f t="shared" si="1"/>
        <v>Thành viên</v>
      </c>
      <c r="H8" s="115" t="s">
        <v>183</v>
      </c>
      <c r="I8" s="114" t="s">
        <v>178</v>
      </c>
      <c r="J8" s="116">
        <v>16</v>
      </c>
      <c r="K8" s="117">
        <v>35000</v>
      </c>
      <c r="L8" s="118">
        <v>29565</v>
      </c>
      <c r="M8" s="119">
        <v>530435</v>
      </c>
      <c r="N8" s="120" t="s">
        <v>172</v>
      </c>
      <c r="P8" s="57" t="s">
        <v>199</v>
      </c>
      <c r="Q8" s="58" t="s">
        <v>156</v>
      </c>
      <c r="T8"/>
    </row>
    <row r="9" spans="1:20" ht="24.9" customHeight="1" x14ac:dyDescent="0.25">
      <c r="A9" s="111" t="s">
        <v>22</v>
      </c>
      <c r="B9" s="112">
        <v>43628</v>
      </c>
      <c r="C9" s="130">
        <v>30</v>
      </c>
      <c r="D9" s="111" t="s">
        <v>199</v>
      </c>
      <c r="E9" s="113" t="str">
        <f t="shared" si="0"/>
        <v>TV</v>
      </c>
      <c r="F9" s="114" t="s">
        <v>63</v>
      </c>
      <c r="G9" s="114" t="str">
        <f t="shared" si="1"/>
        <v>Thành viên</v>
      </c>
      <c r="H9" s="115" t="s">
        <v>182</v>
      </c>
      <c r="I9" s="114" t="s">
        <v>180</v>
      </c>
      <c r="J9" s="116">
        <v>9</v>
      </c>
      <c r="K9" s="117">
        <v>35000</v>
      </c>
      <c r="L9" s="118">
        <v>41747</v>
      </c>
      <c r="M9" s="119">
        <v>273253</v>
      </c>
      <c r="N9" s="120" t="s">
        <v>172</v>
      </c>
      <c r="P9" s="57" t="s">
        <v>202</v>
      </c>
      <c r="Q9" s="58" t="s">
        <v>157</v>
      </c>
      <c r="T9"/>
    </row>
    <row r="10" spans="1:20" ht="24.9" customHeight="1" x14ac:dyDescent="0.25">
      <c r="A10" s="111" t="s">
        <v>22</v>
      </c>
      <c r="B10" s="112">
        <v>43628</v>
      </c>
      <c r="C10" s="130">
        <v>22</v>
      </c>
      <c r="D10" s="111" t="s">
        <v>199</v>
      </c>
      <c r="E10" s="113" t="str">
        <f t="shared" si="0"/>
        <v>TV</v>
      </c>
      <c r="F10" s="114" t="s">
        <v>157</v>
      </c>
      <c r="G10" s="114" t="str">
        <f t="shared" si="1"/>
        <v>Thành viên</v>
      </c>
      <c r="H10" s="115" t="s">
        <v>184</v>
      </c>
      <c r="I10" s="114" t="s">
        <v>179</v>
      </c>
      <c r="J10" s="116">
        <v>6</v>
      </c>
      <c r="K10" s="117">
        <v>40000</v>
      </c>
      <c r="L10" s="118">
        <v>27921</v>
      </c>
      <c r="M10" s="119">
        <v>212079</v>
      </c>
      <c r="N10" s="120" t="s">
        <v>256</v>
      </c>
    </row>
    <row r="11" spans="1:20" ht="24.9" customHeight="1" x14ac:dyDescent="0.25">
      <c r="A11" s="111" t="s">
        <v>23</v>
      </c>
      <c r="B11" s="112">
        <v>43632</v>
      </c>
      <c r="C11" s="130">
        <v>14</v>
      </c>
      <c r="D11" s="111" t="s">
        <v>201</v>
      </c>
      <c r="E11" s="113" t="str">
        <f t="shared" si="0"/>
        <v>KL</v>
      </c>
      <c r="F11" s="114" t="s">
        <v>156</v>
      </c>
      <c r="G11" s="114" t="str">
        <f t="shared" si="1"/>
        <v>Khách lẻ</v>
      </c>
      <c r="H11" s="115" t="s">
        <v>181</v>
      </c>
      <c r="I11" s="114" t="s">
        <v>178</v>
      </c>
      <c r="J11" s="116">
        <v>8</v>
      </c>
      <c r="K11" s="117">
        <v>30000</v>
      </c>
      <c r="L11" s="118">
        <v>36653</v>
      </c>
      <c r="M11" s="119">
        <v>203347</v>
      </c>
      <c r="N11" s="120" t="s">
        <v>173</v>
      </c>
    </row>
    <row r="12" spans="1:20" ht="24.9" customHeight="1" x14ac:dyDescent="0.25">
      <c r="A12" s="111" t="s">
        <v>98</v>
      </c>
      <c r="B12" s="112">
        <v>43638</v>
      </c>
      <c r="C12" s="130">
        <v>30</v>
      </c>
      <c r="D12" s="111" t="s">
        <v>202</v>
      </c>
      <c r="E12" s="113" t="str">
        <f t="shared" si="0"/>
        <v>TV</v>
      </c>
      <c r="F12" s="114" t="s">
        <v>64</v>
      </c>
      <c r="G12" s="114" t="str">
        <f t="shared" si="1"/>
        <v>Thành viên</v>
      </c>
      <c r="H12" s="115" t="s">
        <v>183</v>
      </c>
      <c r="I12" s="114" t="s">
        <v>178</v>
      </c>
      <c r="J12" s="116">
        <v>15</v>
      </c>
      <c r="K12" s="117">
        <v>35000</v>
      </c>
      <c r="L12" s="118">
        <v>47382</v>
      </c>
      <c r="M12" s="119">
        <v>477618</v>
      </c>
      <c r="N12" s="120" t="s">
        <v>256</v>
      </c>
      <c r="P12" s="64" t="s">
        <v>176</v>
      </c>
      <c r="Q12" s="2"/>
      <c r="R12" s="2"/>
      <c r="S12" s="2"/>
      <c r="T12" s="2"/>
    </row>
    <row r="13" spans="1:20" ht="24.9" customHeight="1" x14ac:dyDescent="0.25">
      <c r="A13" s="111" t="s">
        <v>98</v>
      </c>
      <c r="B13" s="112">
        <v>43638</v>
      </c>
      <c r="C13" s="130">
        <v>20</v>
      </c>
      <c r="D13" s="111" t="s">
        <v>202</v>
      </c>
      <c r="E13" s="113" t="str">
        <f t="shared" si="0"/>
        <v>TV</v>
      </c>
      <c r="F13" s="114" t="s">
        <v>156</v>
      </c>
      <c r="G13" s="114" t="str">
        <f t="shared" si="1"/>
        <v>Thành viên</v>
      </c>
      <c r="H13" s="115" t="s">
        <v>184</v>
      </c>
      <c r="I13" s="114" t="s">
        <v>180</v>
      </c>
      <c r="J13" s="116">
        <v>10</v>
      </c>
      <c r="K13" s="117">
        <v>40000</v>
      </c>
      <c r="L13" s="118">
        <v>39712</v>
      </c>
      <c r="M13" s="119">
        <v>360288</v>
      </c>
      <c r="N13" s="120" t="s">
        <v>173</v>
      </c>
      <c r="P13" s="62" t="s">
        <v>141</v>
      </c>
      <c r="Q13" s="63" t="s">
        <v>181</v>
      </c>
      <c r="R13" s="63" t="s">
        <v>182</v>
      </c>
      <c r="S13" s="63" t="s">
        <v>183</v>
      </c>
      <c r="T13" s="63" t="s">
        <v>184</v>
      </c>
    </row>
    <row r="14" spans="1:20" ht="24.9" customHeight="1" x14ac:dyDescent="0.25">
      <c r="A14" s="111" t="s">
        <v>170</v>
      </c>
      <c r="B14" s="112"/>
      <c r="C14" s="130">
        <v>5</v>
      </c>
      <c r="D14" s="111" t="s">
        <v>201</v>
      </c>
      <c r="E14" s="113" t="str">
        <f t="shared" si="0"/>
        <v>KL</v>
      </c>
      <c r="F14" s="114" t="s">
        <v>63</v>
      </c>
      <c r="G14" s="114" t="str">
        <f t="shared" si="1"/>
        <v>Khách lẻ</v>
      </c>
      <c r="H14" s="115" t="s">
        <v>182</v>
      </c>
      <c r="I14" s="114" t="s">
        <v>180</v>
      </c>
      <c r="J14" s="116">
        <v>3</v>
      </c>
      <c r="K14" s="117">
        <v>35000</v>
      </c>
      <c r="L14" s="118">
        <v>11043</v>
      </c>
      <c r="M14" s="119">
        <v>93957</v>
      </c>
      <c r="N14" s="120" t="s">
        <v>256</v>
      </c>
      <c r="P14" s="62" t="s">
        <v>169</v>
      </c>
      <c r="Q14" s="65" t="s">
        <v>177</v>
      </c>
      <c r="R14" s="65" t="s">
        <v>178</v>
      </c>
      <c r="S14" s="65" t="s">
        <v>179</v>
      </c>
      <c r="T14" s="65" t="s">
        <v>180</v>
      </c>
    </row>
    <row r="15" spans="1:20" ht="24.9" customHeight="1" x14ac:dyDescent="0.25">
      <c r="M15" s="32"/>
      <c r="N15" s="31"/>
    </row>
    <row r="16" spans="1:20" ht="24.9" customHeight="1" x14ac:dyDescent="0.25">
      <c r="M16" s="32"/>
      <c r="R16" s="2"/>
      <c r="S16" s="2"/>
      <c r="T16" s="2"/>
    </row>
    <row r="17" spans="13:17" ht="24.9" customHeight="1" x14ac:dyDescent="0.25">
      <c r="M17" s="32"/>
      <c r="P17" s="32"/>
      <c r="Q17" s="32"/>
    </row>
    <row r="18" spans="13:17" ht="24.9" customHeight="1" x14ac:dyDescent="0.25">
      <c r="M18" s="32"/>
      <c r="P18" s="32"/>
      <c r="Q18" s="32"/>
    </row>
    <row r="19" spans="13:17" ht="24.9" customHeight="1" x14ac:dyDescent="0.25">
      <c r="M19" s="32"/>
      <c r="O19" s="2"/>
      <c r="P19" s="32"/>
      <c r="Q19" s="32"/>
    </row>
    <row r="20" spans="13:17" ht="24.9" customHeight="1" x14ac:dyDescent="0.25">
      <c r="M20" s="32"/>
      <c r="P20" s="32"/>
      <c r="Q20" s="32"/>
    </row>
    <row r="21" spans="13:17" ht="24.9" customHeight="1" x14ac:dyDescent="0.25">
      <c r="M21" s="32"/>
      <c r="P21" s="32"/>
      <c r="Q21" s="32"/>
    </row>
    <row r="22" spans="13:17" ht="24.9" customHeight="1" x14ac:dyDescent="0.25">
      <c r="P22" s="32"/>
      <c r="Q22" s="32"/>
    </row>
    <row r="23" spans="13:17" ht="24.9" customHeight="1" x14ac:dyDescent="0.25">
      <c r="P23" s="32"/>
      <c r="Q23" s="32"/>
    </row>
    <row r="24" spans="13:17" ht="24.9" customHeight="1" x14ac:dyDescent="0.25">
      <c r="P24" s="32"/>
      <c r="Q24" s="32"/>
    </row>
    <row r="25" spans="13:17" ht="24.9" customHeight="1" x14ac:dyDescent="0.25">
      <c r="P25" s="32"/>
      <c r="Q25" s="32"/>
    </row>
    <row r="26" spans="13:17" ht="24.9" customHeight="1" x14ac:dyDescent="0.25">
      <c r="P26" s="32"/>
      <c r="Q26" s="32"/>
    </row>
    <row r="27" spans="13:17" ht="24.9" customHeight="1" x14ac:dyDescent="0.25">
      <c r="P27" s="32"/>
      <c r="Q27" s="32"/>
    </row>
    <row r="28" spans="13:17" ht="24.9" customHeight="1" x14ac:dyDescent="0.25">
      <c r="P28" s="32"/>
      <c r="Q28" s="32"/>
    </row>
    <row r="29" spans="13:17" ht="24.9" customHeight="1" x14ac:dyDescent="0.25">
      <c r="P29" s="32"/>
      <c r="Q29" s="32"/>
    </row>
    <row r="30" spans="13:17" ht="24.9" customHeight="1" x14ac:dyDescent="0.25">
      <c r="P30" s="32"/>
      <c r="Q30" s="32"/>
    </row>
    <row r="31" spans="13:17" ht="24.9" customHeight="1" x14ac:dyDescent="0.25">
      <c r="P31" s="32"/>
      <c r="Q31" s="32"/>
    </row>
    <row r="32" spans="13:17" ht="24.9" customHeight="1" x14ac:dyDescent="0.25">
      <c r="P32" s="32"/>
      <c r="Q32" s="32"/>
    </row>
    <row r="33" spans="16:18" ht="24.9" customHeight="1" x14ac:dyDescent="0.25">
      <c r="P33" s="32"/>
      <c r="Q33" s="32"/>
    </row>
    <row r="34" spans="16:18" ht="24.9" customHeight="1" x14ac:dyDescent="0.25">
      <c r="P34" s="32"/>
      <c r="Q34" s="32"/>
      <c r="R34" s="32"/>
    </row>
    <row r="35" spans="16:18" ht="24.9" customHeight="1" x14ac:dyDescent="0.25">
      <c r="P35" s="32"/>
      <c r="Q35" s="32"/>
      <c r="R35" s="32"/>
    </row>
    <row r="36" spans="16:18" ht="24.9" customHeight="1" x14ac:dyDescent="0.25">
      <c r="P36" s="32"/>
      <c r="Q36" s="32"/>
    </row>
    <row r="37" spans="16:18" ht="24.9" customHeight="1" x14ac:dyDescent="0.25">
      <c r="P37" s="32"/>
      <c r="Q37" s="32"/>
    </row>
    <row r="38" spans="16:18" ht="24.9" customHeight="1" x14ac:dyDescent="0.25">
      <c r="P38" s="32"/>
      <c r="Q38" s="32"/>
    </row>
    <row r="39" spans="16:18" ht="24.9" customHeight="1" x14ac:dyDescent="0.25">
      <c r="P39" s="32"/>
      <c r="Q39" s="32"/>
    </row>
    <row r="40" spans="16:18" ht="24.9" customHeight="1" x14ac:dyDescent="0.25">
      <c r="P40" s="32"/>
      <c r="Q40" s="32"/>
    </row>
    <row r="41" spans="16:18" ht="24.9" customHeight="1" x14ac:dyDescent="0.25">
      <c r="P41" s="32"/>
      <c r="Q41" s="32"/>
    </row>
    <row r="42" spans="16:18" ht="24.9" customHeight="1" x14ac:dyDescent="0.25">
      <c r="P42" s="32"/>
      <c r="Q42" s="32"/>
    </row>
    <row r="43" spans="16:18" ht="24.9" customHeight="1" x14ac:dyDescent="0.25">
      <c r="P43" s="32"/>
      <c r="Q43" s="32"/>
    </row>
    <row r="44" spans="16:18" ht="24.9" customHeight="1" x14ac:dyDescent="0.25">
      <c r="P44" s="32"/>
      <c r="Q44" s="32"/>
    </row>
    <row r="45" spans="16:18" ht="24.9" customHeight="1" x14ac:dyDescent="0.25">
      <c r="P45" s="32"/>
      <c r="Q45" s="32"/>
    </row>
    <row r="46" spans="16:18" ht="24.9" customHeight="1" x14ac:dyDescent="0.25">
      <c r="P46" s="32"/>
      <c r="Q46" s="32"/>
    </row>
    <row r="47" spans="16:18" ht="24.9" customHeight="1" x14ac:dyDescent="0.25">
      <c r="P47" s="32"/>
      <c r="Q47" s="32"/>
    </row>
    <row r="48" spans="16:18" ht="24.9" customHeight="1" x14ac:dyDescent="0.25">
      <c r="P48" s="32"/>
      <c r="Q48" s="32"/>
    </row>
    <row r="49" spans="16:17" ht="24.9" customHeight="1" x14ac:dyDescent="0.25">
      <c r="P49" s="32"/>
      <c r="Q49" s="32"/>
    </row>
    <row r="50" spans="16:17" ht="24.9" customHeight="1" x14ac:dyDescent="0.25">
      <c r="P50" s="32"/>
      <c r="Q50" s="32"/>
    </row>
    <row r="51" spans="16:17" ht="24.9" customHeight="1" x14ac:dyDescent="0.25">
      <c r="P51" s="32"/>
      <c r="Q51" s="32"/>
    </row>
    <row r="52" spans="16:17" ht="24.9" customHeight="1" x14ac:dyDescent="0.25">
      <c r="P52" s="32"/>
      <c r="Q52" s="32"/>
    </row>
    <row r="53" spans="16:17" ht="24.9" customHeight="1" x14ac:dyDescent="0.25">
      <c r="P53" s="32"/>
      <c r="Q53" s="32"/>
    </row>
    <row r="54" spans="16:17" ht="24.9" customHeight="1" x14ac:dyDescent="0.25">
      <c r="P54" s="32"/>
      <c r="Q54" s="32"/>
    </row>
    <row r="55" spans="16:17" ht="24.9" customHeight="1" x14ac:dyDescent="0.25">
      <c r="P55" s="32"/>
      <c r="Q55" s="32"/>
    </row>
    <row r="56" spans="16:17" ht="24.9" customHeight="1" x14ac:dyDescent="0.25">
      <c r="P56" s="32"/>
      <c r="Q56" s="32"/>
    </row>
    <row r="57" spans="16:17" ht="24.9" customHeight="1" x14ac:dyDescent="0.25">
      <c r="P57" s="32"/>
      <c r="Q57" s="32"/>
    </row>
    <row r="58" spans="16:17" ht="24.9" customHeight="1" x14ac:dyDescent="0.25">
      <c r="P58" s="32"/>
      <c r="Q58" s="32"/>
    </row>
    <row r="59" spans="16:17" ht="24.9" customHeight="1" x14ac:dyDescent="0.25">
      <c r="P59" s="32"/>
      <c r="Q59" s="32"/>
    </row>
    <row r="60" spans="16:17" ht="24.9" customHeight="1" x14ac:dyDescent="0.25">
      <c r="P60" s="32"/>
      <c r="Q60" s="32"/>
    </row>
    <row r="61" spans="16:17" ht="24.9" customHeight="1" x14ac:dyDescent="0.25">
      <c r="P61" s="32"/>
      <c r="Q61" s="32"/>
    </row>
    <row r="62" spans="16:17" ht="24.9" customHeight="1" x14ac:dyDescent="0.25">
      <c r="P62" s="32"/>
      <c r="Q62" s="32"/>
    </row>
    <row r="63" spans="16:17" ht="24.9" customHeight="1" x14ac:dyDescent="0.25">
      <c r="P63" s="32"/>
      <c r="Q63" s="32"/>
    </row>
    <row r="64" spans="16:17" ht="24.9" customHeight="1" x14ac:dyDescent="0.25">
      <c r="P64" s="32"/>
      <c r="Q64" s="32"/>
    </row>
    <row r="65" spans="16:17" ht="24.9" customHeight="1" x14ac:dyDescent="0.25">
      <c r="P65" s="32"/>
      <c r="Q65" s="32"/>
    </row>
    <row r="66" spans="16:17" ht="24.9" customHeight="1" x14ac:dyDescent="0.25">
      <c r="P66" s="32"/>
      <c r="Q66" s="32"/>
    </row>
    <row r="67" spans="16:17" ht="24.9" customHeight="1" x14ac:dyDescent="0.25">
      <c r="P67" s="32"/>
      <c r="Q67" s="32"/>
    </row>
    <row r="68" spans="16:17" ht="24.9" customHeight="1" x14ac:dyDescent="0.25">
      <c r="P68" s="32"/>
      <c r="Q68" s="32"/>
    </row>
    <row r="69" spans="16:17" ht="24.9" customHeight="1" x14ac:dyDescent="0.25">
      <c r="P69" s="32"/>
      <c r="Q69" s="32"/>
    </row>
    <row r="70" spans="16:17" ht="24.9" customHeight="1" x14ac:dyDescent="0.25">
      <c r="P70" s="32"/>
      <c r="Q70" s="32"/>
    </row>
    <row r="71" spans="16:17" ht="24.9" customHeight="1" x14ac:dyDescent="0.25">
      <c r="P71" s="32"/>
      <c r="Q71" s="32"/>
    </row>
    <row r="72" spans="16:17" ht="24.9" customHeight="1" x14ac:dyDescent="0.25">
      <c r="P72" s="32"/>
      <c r="Q72" s="32"/>
    </row>
    <row r="73" spans="16:17" ht="24.9" customHeight="1" x14ac:dyDescent="0.25">
      <c r="P73" s="32"/>
      <c r="Q73" s="32"/>
    </row>
    <row r="74" spans="16:17" ht="24.9" customHeight="1" x14ac:dyDescent="0.25">
      <c r="P74" s="32"/>
      <c r="Q74" s="32"/>
    </row>
    <row r="75" spans="16:17" ht="24.9" customHeight="1" x14ac:dyDescent="0.25">
      <c r="P75" s="32"/>
      <c r="Q75" s="32"/>
    </row>
    <row r="76" spans="16:17" ht="24.9" customHeight="1" x14ac:dyDescent="0.25">
      <c r="P76" s="32"/>
      <c r="Q76" s="32"/>
    </row>
    <row r="77" spans="16:17" ht="24.9" customHeight="1" x14ac:dyDescent="0.25">
      <c r="P77" s="32"/>
      <c r="Q77" s="32"/>
    </row>
    <row r="78" spans="16:17" ht="24.9" customHeight="1" x14ac:dyDescent="0.25">
      <c r="P78" s="32"/>
      <c r="Q78" s="32"/>
    </row>
    <row r="79" spans="16:17" ht="24.9" customHeight="1" x14ac:dyDescent="0.25">
      <c r="P79" s="32"/>
      <c r="Q79" s="32"/>
    </row>
    <row r="80" spans="16:17" ht="24.9" customHeight="1" x14ac:dyDescent="0.25">
      <c r="P80" s="32"/>
      <c r="Q80" s="32"/>
    </row>
    <row r="81" spans="16:17" ht="24.9" customHeight="1" x14ac:dyDescent="0.25">
      <c r="P81" s="32"/>
      <c r="Q81" s="32"/>
    </row>
    <row r="82" spans="16:17" ht="24.9" customHeight="1" x14ac:dyDescent="0.25">
      <c r="P82" s="32"/>
      <c r="Q82" s="32"/>
    </row>
    <row r="83" spans="16:17" ht="24.9" customHeight="1" x14ac:dyDescent="0.25">
      <c r="P83" s="32"/>
      <c r="Q83" s="32"/>
    </row>
    <row r="84" spans="16:17" ht="24.9" customHeight="1" x14ac:dyDescent="0.25">
      <c r="P84" s="32"/>
      <c r="Q84" s="32"/>
    </row>
    <row r="85" spans="16:17" ht="24.9" customHeight="1" x14ac:dyDescent="0.25">
      <c r="P85" s="32"/>
      <c r="Q85" s="32"/>
    </row>
    <row r="86" spans="16:17" ht="24.9" customHeight="1" x14ac:dyDescent="0.25">
      <c r="P86" s="32"/>
      <c r="Q86" s="32"/>
    </row>
    <row r="87" spans="16:17" ht="24.9" customHeight="1" x14ac:dyDescent="0.25">
      <c r="P87" s="32"/>
      <c r="Q87" s="32"/>
    </row>
    <row r="88" spans="16:17" ht="24.9" customHeight="1" x14ac:dyDescent="0.25">
      <c r="P88" s="32"/>
      <c r="Q88" s="32"/>
    </row>
    <row r="89" spans="16:17" ht="24.9" customHeight="1" x14ac:dyDescent="0.25">
      <c r="P89" s="32"/>
      <c r="Q89" s="32"/>
    </row>
    <row r="90" spans="16:17" ht="24.9" customHeight="1" x14ac:dyDescent="0.25">
      <c r="P90" s="32"/>
      <c r="Q90" s="32"/>
    </row>
    <row r="91" spans="16:17" ht="24.9" customHeight="1" x14ac:dyDescent="0.25">
      <c r="P91" s="32"/>
      <c r="Q91" s="32"/>
    </row>
    <row r="92" spans="16:17" ht="24.9" customHeight="1" x14ac:dyDescent="0.25">
      <c r="P92" s="32"/>
      <c r="Q92" s="32"/>
    </row>
    <row r="93" spans="16:17" ht="24.9" customHeight="1" x14ac:dyDescent="0.25">
      <c r="P93" s="32"/>
      <c r="Q93" s="32"/>
    </row>
    <row r="94" spans="16:17" ht="24.9" customHeight="1" x14ac:dyDescent="0.25">
      <c r="P94" s="32"/>
      <c r="Q94" s="32"/>
    </row>
    <row r="95" spans="16:17" ht="24.9" customHeight="1" x14ac:dyDescent="0.25">
      <c r="P95" s="32"/>
      <c r="Q95" s="32"/>
    </row>
    <row r="96" spans="16:17" ht="24.9" customHeight="1" x14ac:dyDescent="0.25">
      <c r="P96" s="32"/>
      <c r="Q96" s="32"/>
    </row>
    <row r="97" spans="16:17" ht="24.9" customHeight="1" x14ac:dyDescent="0.25">
      <c r="P97" s="32"/>
      <c r="Q97" s="32"/>
    </row>
  </sheetData>
  <sortState xmlns:xlrd2="http://schemas.microsoft.com/office/spreadsheetml/2017/richdata2" ref="A5:N11">
    <sortCondition ref="B5:B11"/>
  </sortState>
  <mergeCells count="2">
    <mergeCell ref="L1:N1"/>
    <mergeCell ref="A2:N2"/>
  </mergeCells>
  <phoneticPr fontId="23" type="noConversion"/>
  <dataValidations count="1">
    <dataValidation operator="greaterThan" allowBlank="1" showInputMessage="1" showErrorMessage="1" sqref="J4:J14 N4:N14" xr:uid="{FD601F92-47FE-45EA-A14D-EE1A5A52E6A3}"/>
  </dataValidations>
  <printOptions horizontalCentered="1"/>
  <pageMargins left="0.7" right="0.7" top="0.75" bottom="0.75" header="0.3" footer="0.3"/>
  <pageSetup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158D-0378-448D-90FA-7BD3B29769BF}">
  <dimension ref="A1:Z14"/>
  <sheetViews>
    <sheetView zoomScale="80" zoomScaleNormal="80" workbookViewId="0">
      <selection activeCell="A2" sqref="A2:R2"/>
    </sheetView>
  </sheetViews>
  <sheetFormatPr defaultColWidth="9" defaultRowHeight="24.9" customHeight="1" x14ac:dyDescent="0.25"/>
  <cols>
    <col min="1" max="1" width="6.19921875" style="1" customWidth="1"/>
    <col min="2" max="2" width="11.8984375" style="1" bestFit="1" customWidth="1"/>
    <col min="3" max="3" width="7.09765625" style="1" customWidth="1"/>
    <col min="4" max="4" width="22" style="1" customWidth="1"/>
    <col min="5" max="5" width="11" style="1" customWidth="1"/>
    <col min="6" max="6" width="7.8984375" style="1" customWidth="1"/>
    <col min="7" max="7" width="12.59765625" style="1" customWidth="1"/>
    <col min="8" max="8" width="11.09765625" style="1" customWidth="1"/>
    <col min="9" max="9" width="15.09765625" style="1" customWidth="1"/>
    <col min="10" max="10" width="14" style="1" customWidth="1"/>
    <col min="11" max="12" width="10.59765625" style="1" customWidth="1"/>
    <col min="13" max="13" width="12.3984375" style="1" customWidth="1"/>
    <col min="14" max="14" width="20.59765625" style="1" customWidth="1"/>
    <col min="15" max="15" width="15.59765625" style="1" bestFit="1" customWidth="1"/>
    <col min="16" max="16" width="16.59765625" style="1" customWidth="1"/>
    <col min="17" max="17" width="14.09765625" style="1" customWidth="1"/>
    <col min="18" max="19" width="13.8984375" style="1" customWidth="1"/>
    <col min="20" max="20" width="11.19921875" style="1" customWidth="1"/>
    <col min="21" max="21" width="17.09765625" style="1" customWidth="1"/>
    <col min="22" max="22" width="11" style="1" customWidth="1"/>
    <col min="23" max="23" width="12.69921875" style="1" bestFit="1" customWidth="1"/>
    <col min="24" max="24" width="20.59765625" style="1" bestFit="1" customWidth="1"/>
    <col min="25" max="25" width="11.69921875" style="1" customWidth="1"/>
    <col min="26" max="26" width="11.59765625" style="1" customWidth="1"/>
    <col min="27" max="27" width="10.19921875" style="1" bestFit="1" customWidth="1"/>
    <col min="28" max="16384" width="9" style="1"/>
  </cols>
  <sheetData>
    <row r="1" spans="1:26" ht="24.9" customHeight="1" x14ac:dyDescent="0.25">
      <c r="A1" s="29"/>
      <c r="B1" s="29"/>
      <c r="C1" s="29"/>
      <c r="P1" s="143" t="str">
        <f>"Hà Nội, ngày "&amp;DAY(E3)&amp;" tháng "&amp;MONTH(E3)&amp;" năm "&amp;YEAR(E3)</f>
        <v>Hà Nội, ngày 10 tháng 1 năm 2019</v>
      </c>
      <c r="Q1" s="143"/>
      <c r="R1" s="143"/>
    </row>
    <row r="2" spans="1:26" ht="32.25" customHeight="1" x14ac:dyDescent="0.25">
      <c r="A2" s="142" t="s">
        <v>257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52"/>
      <c r="T2" s="12"/>
    </row>
    <row r="3" spans="1:26" ht="29.25" customHeight="1" x14ac:dyDescent="0.25">
      <c r="D3" s="49" t="s">
        <v>112</v>
      </c>
      <c r="E3" s="50">
        <v>43475</v>
      </c>
      <c r="P3" s="49" t="s">
        <v>113</v>
      </c>
      <c r="Q3" s="51">
        <v>12</v>
      </c>
      <c r="T3" s="99" t="s">
        <v>117</v>
      </c>
      <c r="W3" s="99" t="s">
        <v>101</v>
      </c>
    </row>
    <row r="4" spans="1:26" ht="54.75" customHeight="1" x14ac:dyDescent="0.25">
      <c r="A4" s="86" t="s">
        <v>99</v>
      </c>
      <c r="B4" s="86" t="s">
        <v>104</v>
      </c>
      <c r="C4" s="86" t="s">
        <v>237</v>
      </c>
      <c r="D4" s="86" t="s">
        <v>102</v>
      </c>
      <c r="E4" s="86" t="s">
        <v>115</v>
      </c>
      <c r="F4" s="86" t="s">
        <v>100</v>
      </c>
      <c r="G4" s="86" t="s">
        <v>101</v>
      </c>
      <c r="H4" s="86" t="s">
        <v>103</v>
      </c>
      <c r="I4" s="86" t="s">
        <v>108</v>
      </c>
      <c r="J4" s="86" t="s">
        <v>106</v>
      </c>
      <c r="K4" s="86" t="s">
        <v>107</v>
      </c>
      <c r="L4" s="86" t="s">
        <v>84</v>
      </c>
      <c r="M4" s="86" t="s">
        <v>258</v>
      </c>
      <c r="N4" s="86" t="s">
        <v>109</v>
      </c>
      <c r="O4" s="86" t="s">
        <v>105</v>
      </c>
      <c r="P4" s="86" t="s">
        <v>114</v>
      </c>
      <c r="Q4" s="86" t="s">
        <v>110</v>
      </c>
      <c r="R4" s="86" t="s">
        <v>111</v>
      </c>
      <c r="T4" s="121" t="s">
        <v>103</v>
      </c>
      <c r="U4" s="122" t="s">
        <v>116</v>
      </c>
      <c r="W4" s="96" t="s">
        <v>100</v>
      </c>
      <c r="X4" s="97">
        <v>12</v>
      </c>
      <c r="Y4" s="97">
        <v>18</v>
      </c>
      <c r="Z4" s="97">
        <v>22</v>
      </c>
    </row>
    <row r="5" spans="1:26" ht="24.9" customHeight="1" x14ac:dyDescent="0.25">
      <c r="A5" s="87">
        <v>1</v>
      </c>
      <c r="B5" s="88"/>
      <c r="C5" s="131">
        <v>8</v>
      </c>
      <c r="D5" s="90" t="s">
        <v>153</v>
      </c>
      <c r="E5" s="90" t="s">
        <v>162</v>
      </c>
      <c r="F5" s="91">
        <v>18</v>
      </c>
      <c r="G5" s="92" t="s">
        <v>119</v>
      </c>
      <c r="H5" s="91" t="s">
        <v>135</v>
      </c>
      <c r="I5" s="92" t="s">
        <v>122</v>
      </c>
      <c r="J5" s="91" t="s">
        <v>191</v>
      </c>
      <c r="K5" s="89" t="s">
        <v>265</v>
      </c>
      <c r="L5" s="92" t="s">
        <v>268</v>
      </c>
      <c r="M5" s="91" t="s">
        <v>88</v>
      </c>
      <c r="N5" s="92" t="s">
        <v>143</v>
      </c>
      <c r="O5" s="91">
        <v>5</v>
      </c>
      <c r="P5" s="93">
        <v>150000</v>
      </c>
      <c r="Q5" s="94">
        <f>P5*O5</f>
        <v>750000</v>
      </c>
      <c r="R5" s="95">
        <f>Q5*$Q$3</f>
        <v>9000000</v>
      </c>
      <c r="T5" s="123" t="s">
        <v>121</v>
      </c>
      <c r="U5" s="124" t="s">
        <v>122</v>
      </c>
      <c r="W5" s="96" t="s">
        <v>101</v>
      </c>
      <c r="X5" s="97" t="s">
        <v>118</v>
      </c>
      <c r="Y5" s="97" t="s">
        <v>119</v>
      </c>
      <c r="Z5" s="97" t="s">
        <v>120</v>
      </c>
    </row>
    <row r="6" spans="1:26" ht="24.9" customHeight="1" x14ac:dyDescent="0.25">
      <c r="A6" s="87">
        <v>2</v>
      </c>
      <c r="B6" s="88">
        <v>43136</v>
      </c>
      <c r="C6" s="131">
        <v>12</v>
      </c>
      <c r="D6" s="90" t="s">
        <v>156</v>
      </c>
      <c r="E6" s="90" t="s">
        <v>162</v>
      </c>
      <c r="F6" s="91">
        <v>16</v>
      </c>
      <c r="G6" s="92" t="s">
        <v>120</v>
      </c>
      <c r="H6" s="91" t="s">
        <v>127</v>
      </c>
      <c r="I6" s="92" t="s">
        <v>130</v>
      </c>
      <c r="J6" s="91" t="s">
        <v>194</v>
      </c>
      <c r="K6" s="89" t="s">
        <v>266</v>
      </c>
      <c r="L6" s="92" t="s">
        <v>268</v>
      </c>
      <c r="M6" s="91" t="s">
        <v>89</v>
      </c>
      <c r="N6" s="92" t="s">
        <v>146</v>
      </c>
      <c r="O6" s="91">
        <v>9</v>
      </c>
      <c r="P6" s="93">
        <v>250000</v>
      </c>
      <c r="Q6" s="94">
        <f t="shared" ref="Q6:Q14" si="0">P6*O6</f>
        <v>2250000</v>
      </c>
      <c r="R6" s="95">
        <f t="shared" ref="R6:R14" si="1">Q6*$Q$3</f>
        <v>27000000</v>
      </c>
      <c r="T6" s="123" t="s">
        <v>123</v>
      </c>
      <c r="U6" s="124" t="s">
        <v>124</v>
      </c>
      <c r="X6" s="28"/>
      <c r="Y6" s="27"/>
    </row>
    <row r="7" spans="1:26" ht="24.9" customHeight="1" x14ac:dyDescent="0.25">
      <c r="A7" s="87">
        <v>3</v>
      </c>
      <c r="B7" s="88">
        <v>43172</v>
      </c>
      <c r="C7" s="131">
        <v>3</v>
      </c>
      <c r="D7" s="90" t="s">
        <v>155</v>
      </c>
      <c r="E7" s="90" t="s">
        <v>161</v>
      </c>
      <c r="F7" s="91">
        <v>14</v>
      </c>
      <c r="G7" s="92" t="s">
        <v>120</v>
      </c>
      <c r="H7" s="91" t="s">
        <v>125</v>
      </c>
      <c r="I7" s="92" t="s">
        <v>124</v>
      </c>
      <c r="J7" s="91" t="s">
        <v>193</v>
      </c>
      <c r="K7" s="89" t="s">
        <v>266</v>
      </c>
      <c r="L7" s="92" t="s">
        <v>267</v>
      </c>
      <c r="M7" s="91" t="s">
        <v>87</v>
      </c>
      <c r="N7" s="92" t="s">
        <v>144</v>
      </c>
      <c r="O7" s="91">
        <v>3</v>
      </c>
      <c r="P7" s="93">
        <v>200000</v>
      </c>
      <c r="Q7" s="94">
        <f t="shared" si="0"/>
        <v>600000</v>
      </c>
      <c r="R7" s="95">
        <f t="shared" si="1"/>
        <v>7200000</v>
      </c>
      <c r="T7" s="123" t="s">
        <v>125</v>
      </c>
      <c r="U7" s="124" t="s">
        <v>126</v>
      </c>
      <c r="W7" s="53"/>
      <c r="X7" s="28"/>
    </row>
    <row r="8" spans="1:26" ht="24.9" customHeight="1" x14ac:dyDescent="0.25">
      <c r="A8" s="87">
        <v>4</v>
      </c>
      <c r="B8" s="88">
        <v>43214</v>
      </c>
      <c r="C8" s="131">
        <v>10</v>
      </c>
      <c r="D8" s="90" t="s">
        <v>154</v>
      </c>
      <c r="E8" s="90" t="s">
        <v>161</v>
      </c>
      <c r="F8" s="91">
        <v>20</v>
      </c>
      <c r="G8" s="92" t="s">
        <v>118</v>
      </c>
      <c r="H8" s="91" t="s">
        <v>123</v>
      </c>
      <c r="I8" s="92" t="s">
        <v>132</v>
      </c>
      <c r="J8" s="91" t="s">
        <v>192</v>
      </c>
      <c r="K8" s="89" t="s">
        <v>266</v>
      </c>
      <c r="L8" s="92" t="s">
        <v>267</v>
      </c>
      <c r="M8" s="91" t="s">
        <v>91</v>
      </c>
      <c r="N8" s="92" t="s">
        <v>144</v>
      </c>
      <c r="O8" s="91">
        <v>4</v>
      </c>
      <c r="P8" s="93">
        <v>150000</v>
      </c>
      <c r="Q8" s="94">
        <f t="shared" si="0"/>
        <v>600000</v>
      </c>
      <c r="R8" s="95">
        <f t="shared" si="1"/>
        <v>7200000</v>
      </c>
      <c r="T8" s="123" t="s">
        <v>127</v>
      </c>
      <c r="U8" s="124" t="s">
        <v>128</v>
      </c>
      <c r="W8" s="99" t="s">
        <v>148</v>
      </c>
    </row>
    <row r="9" spans="1:26" ht="24.9" customHeight="1" x14ac:dyDescent="0.25">
      <c r="A9" s="87">
        <v>5</v>
      </c>
      <c r="B9" s="88">
        <v>43225</v>
      </c>
      <c r="C9" s="131">
        <v>10</v>
      </c>
      <c r="D9" s="90" t="s">
        <v>158</v>
      </c>
      <c r="E9" s="90" t="s">
        <v>161</v>
      </c>
      <c r="F9" s="91">
        <v>12</v>
      </c>
      <c r="G9" s="92" t="s">
        <v>118</v>
      </c>
      <c r="H9" s="91" t="s">
        <v>129</v>
      </c>
      <c r="I9" s="92" t="s">
        <v>138</v>
      </c>
      <c r="J9" s="91" t="s">
        <v>196</v>
      </c>
      <c r="K9" s="89" t="s">
        <v>266</v>
      </c>
      <c r="L9" s="92" t="s">
        <v>267</v>
      </c>
      <c r="M9" s="91" t="s">
        <v>87</v>
      </c>
      <c r="N9" s="92" t="s">
        <v>144</v>
      </c>
      <c r="O9" s="91">
        <v>7</v>
      </c>
      <c r="P9" s="93">
        <v>150000</v>
      </c>
      <c r="Q9" s="94">
        <f t="shared" si="0"/>
        <v>1050000</v>
      </c>
      <c r="R9" s="95">
        <f t="shared" si="1"/>
        <v>12600000</v>
      </c>
      <c r="T9" s="123" t="s">
        <v>129</v>
      </c>
      <c r="U9" s="124" t="s">
        <v>130</v>
      </c>
      <c r="W9" s="96" t="s">
        <v>141</v>
      </c>
      <c r="X9" s="96" t="s">
        <v>142</v>
      </c>
    </row>
    <row r="10" spans="1:26" ht="24.9" customHeight="1" x14ac:dyDescent="0.25">
      <c r="A10" s="87">
        <v>6</v>
      </c>
      <c r="B10" s="88">
        <v>43321</v>
      </c>
      <c r="C10" s="131">
        <v>2</v>
      </c>
      <c r="D10" s="90" t="s">
        <v>157</v>
      </c>
      <c r="E10" s="90" t="s">
        <v>161</v>
      </c>
      <c r="F10" s="91">
        <v>25</v>
      </c>
      <c r="G10" s="92" t="s">
        <v>118</v>
      </c>
      <c r="H10" s="91" t="s">
        <v>121</v>
      </c>
      <c r="I10" s="92" t="s">
        <v>134</v>
      </c>
      <c r="J10" s="91" t="s">
        <v>195</v>
      </c>
      <c r="K10" s="89" t="s">
        <v>265</v>
      </c>
      <c r="L10" s="92" t="s">
        <v>268</v>
      </c>
      <c r="M10" s="91" t="s">
        <v>89</v>
      </c>
      <c r="N10" s="92" t="s">
        <v>147</v>
      </c>
      <c r="O10" s="91">
        <v>3</v>
      </c>
      <c r="P10" s="93">
        <v>250000</v>
      </c>
      <c r="Q10" s="94">
        <f t="shared" si="0"/>
        <v>750000</v>
      </c>
      <c r="R10" s="95">
        <f t="shared" si="1"/>
        <v>9000000</v>
      </c>
      <c r="T10" s="123" t="s">
        <v>131</v>
      </c>
      <c r="U10" s="124" t="s">
        <v>132</v>
      </c>
      <c r="W10" s="97" t="s">
        <v>87</v>
      </c>
      <c r="X10" s="98" t="s">
        <v>143</v>
      </c>
    </row>
    <row r="11" spans="1:26" ht="24.9" customHeight="1" x14ac:dyDescent="0.25">
      <c r="A11" s="87">
        <v>7</v>
      </c>
      <c r="B11" s="88">
        <v>43345</v>
      </c>
      <c r="C11" s="131">
        <v>9</v>
      </c>
      <c r="D11" s="90" t="s">
        <v>152</v>
      </c>
      <c r="E11" s="90" t="s">
        <v>162</v>
      </c>
      <c r="F11" s="91">
        <v>22</v>
      </c>
      <c r="G11" s="92" t="s">
        <v>119</v>
      </c>
      <c r="H11" s="91" t="s">
        <v>137</v>
      </c>
      <c r="I11" s="92" t="s">
        <v>128</v>
      </c>
      <c r="J11" s="91" t="s">
        <v>190</v>
      </c>
      <c r="K11" s="89" t="s">
        <v>265</v>
      </c>
      <c r="L11" s="92" t="s">
        <v>267</v>
      </c>
      <c r="M11" s="91" t="s">
        <v>90</v>
      </c>
      <c r="N11" s="92" t="s">
        <v>144</v>
      </c>
      <c r="O11" s="91">
        <v>1</v>
      </c>
      <c r="P11" s="93">
        <v>300000</v>
      </c>
      <c r="Q11" s="94">
        <f t="shared" si="0"/>
        <v>300000</v>
      </c>
      <c r="R11" s="95">
        <f t="shared" si="1"/>
        <v>3600000</v>
      </c>
      <c r="T11" s="123" t="s">
        <v>133</v>
      </c>
      <c r="U11" s="124" t="s">
        <v>134</v>
      </c>
      <c r="W11" s="97" t="s">
        <v>88</v>
      </c>
      <c r="X11" s="98" t="s">
        <v>144</v>
      </c>
    </row>
    <row r="12" spans="1:26" ht="24.9" customHeight="1" x14ac:dyDescent="0.25">
      <c r="A12" s="87">
        <v>8</v>
      </c>
      <c r="B12" s="88">
        <v>43375</v>
      </c>
      <c r="C12" s="131">
        <v>10</v>
      </c>
      <c r="D12" s="90" t="s">
        <v>150</v>
      </c>
      <c r="E12" s="90" t="s">
        <v>161</v>
      </c>
      <c r="F12" s="91">
        <v>13</v>
      </c>
      <c r="G12" s="92" t="s">
        <v>118</v>
      </c>
      <c r="H12" s="91" t="s">
        <v>129</v>
      </c>
      <c r="I12" s="92" t="s">
        <v>140</v>
      </c>
      <c r="J12" s="91" t="s">
        <v>188</v>
      </c>
      <c r="K12" s="89" t="s">
        <v>265</v>
      </c>
      <c r="L12" s="92" t="s">
        <v>267</v>
      </c>
      <c r="M12" s="91" t="s">
        <v>90</v>
      </c>
      <c r="N12" s="92" t="s">
        <v>145</v>
      </c>
      <c r="O12" s="91">
        <v>1</v>
      </c>
      <c r="P12" s="93">
        <v>150000</v>
      </c>
      <c r="Q12" s="94">
        <f t="shared" si="0"/>
        <v>150000</v>
      </c>
      <c r="R12" s="95">
        <f t="shared" si="1"/>
        <v>1800000</v>
      </c>
      <c r="T12" s="123" t="s">
        <v>135</v>
      </c>
      <c r="U12" s="124" t="s">
        <v>136</v>
      </c>
      <c r="W12" s="97" t="s">
        <v>89</v>
      </c>
      <c r="X12" s="98" t="s">
        <v>145</v>
      </c>
    </row>
    <row r="13" spans="1:26" ht="24.9" customHeight="1" x14ac:dyDescent="0.25">
      <c r="A13" s="87">
        <v>9</v>
      </c>
      <c r="B13" s="88">
        <v>43424</v>
      </c>
      <c r="C13" s="131">
        <v>6</v>
      </c>
      <c r="D13" s="90" t="s">
        <v>159</v>
      </c>
      <c r="E13" s="90" t="s">
        <v>161</v>
      </c>
      <c r="F13" s="91">
        <v>21</v>
      </c>
      <c r="G13" s="92" t="s">
        <v>120</v>
      </c>
      <c r="H13" s="91" t="s">
        <v>135</v>
      </c>
      <c r="I13" s="92" t="s">
        <v>126</v>
      </c>
      <c r="J13" s="91" t="s">
        <v>197</v>
      </c>
      <c r="K13" s="89" t="s">
        <v>265</v>
      </c>
      <c r="L13" s="92" t="s">
        <v>268</v>
      </c>
      <c r="M13" s="91" t="s">
        <v>91</v>
      </c>
      <c r="N13" s="92" t="s">
        <v>143</v>
      </c>
      <c r="O13" s="91">
        <v>4</v>
      </c>
      <c r="P13" s="93">
        <v>200000</v>
      </c>
      <c r="Q13" s="94">
        <f t="shared" si="0"/>
        <v>800000</v>
      </c>
      <c r="R13" s="95">
        <f t="shared" si="1"/>
        <v>9600000</v>
      </c>
      <c r="T13" s="123" t="s">
        <v>137</v>
      </c>
      <c r="U13" s="124" t="s">
        <v>138</v>
      </c>
      <c r="W13" s="97" t="s">
        <v>90</v>
      </c>
      <c r="X13" s="98" t="s">
        <v>146</v>
      </c>
    </row>
    <row r="14" spans="1:26" ht="24.9" customHeight="1" x14ac:dyDescent="0.25">
      <c r="A14" s="87">
        <v>10</v>
      </c>
      <c r="B14" s="88">
        <v>43450</v>
      </c>
      <c r="C14" s="131">
        <v>5</v>
      </c>
      <c r="D14" s="90" t="s">
        <v>151</v>
      </c>
      <c r="E14" s="90" t="s">
        <v>161</v>
      </c>
      <c r="F14" s="91">
        <v>14</v>
      </c>
      <c r="G14" s="92" t="s">
        <v>120</v>
      </c>
      <c r="H14" s="91" t="s">
        <v>139</v>
      </c>
      <c r="I14" s="92" t="s">
        <v>126</v>
      </c>
      <c r="J14" s="91" t="s">
        <v>189</v>
      </c>
      <c r="K14" s="89" t="s">
        <v>266</v>
      </c>
      <c r="L14" s="92" t="s">
        <v>268</v>
      </c>
      <c r="M14" s="91" t="s">
        <v>91</v>
      </c>
      <c r="N14" s="92" t="s">
        <v>144</v>
      </c>
      <c r="O14" s="91">
        <v>8</v>
      </c>
      <c r="P14" s="93">
        <v>200000</v>
      </c>
      <c r="Q14" s="94">
        <f t="shared" si="0"/>
        <v>1600000</v>
      </c>
      <c r="R14" s="95">
        <f t="shared" si="1"/>
        <v>19200000</v>
      </c>
      <c r="T14" s="125" t="s">
        <v>139</v>
      </c>
      <c r="U14" s="98" t="s">
        <v>140</v>
      </c>
      <c r="W14" s="97" t="s">
        <v>91</v>
      </c>
      <c r="X14" s="98" t="s">
        <v>147</v>
      </c>
    </row>
  </sheetData>
  <sortState xmlns:xlrd2="http://schemas.microsoft.com/office/spreadsheetml/2017/richdata2" ref="A5:R14">
    <sortCondition ref="B5:B14"/>
  </sortState>
  <mergeCells count="2">
    <mergeCell ref="A2:R2"/>
    <mergeCell ref="P1:R1"/>
  </mergeCells>
  <phoneticPr fontId="23" type="noConversion"/>
  <dataValidations count="1">
    <dataValidation operator="greaterThan" allowBlank="1" showInputMessage="1" showErrorMessage="1" sqref="O4:R4" xr:uid="{6945F0EA-7F9E-413D-9442-2D0F538E8AB8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8A34-FC48-4637-ACF8-2CFA01522F59}">
  <dimension ref="A1:Y14"/>
  <sheetViews>
    <sheetView tabSelected="1" zoomScale="80" zoomScaleNormal="80" workbookViewId="0">
      <selection activeCell="K6" sqref="K5:K14"/>
    </sheetView>
  </sheetViews>
  <sheetFormatPr defaultColWidth="9" defaultRowHeight="24.9" customHeight="1" x14ac:dyDescent="0.25"/>
  <cols>
    <col min="1" max="1" width="8.3984375" style="1" customWidth="1"/>
    <col min="2" max="2" width="9.59765625" style="1" customWidth="1"/>
    <col min="3" max="3" width="21.3984375" style="1" bestFit="1" customWidth="1"/>
    <col min="4" max="4" width="8.09765625" style="1" customWidth="1"/>
    <col min="5" max="5" width="15.5" style="1" bestFit="1" customWidth="1"/>
    <col min="6" max="6" width="11.69921875" style="1" customWidth="1"/>
    <col min="7" max="7" width="21.09765625" style="1" customWidth="1"/>
    <col min="8" max="8" width="8" style="1" customWidth="1"/>
    <col min="9" max="9" width="16.3984375" style="1" customWidth="1"/>
    <col min="10" max="10" width="15.09765625" style="1" customWidth="1"/>
    <col min="11" max="11" width="7.19921875" style="1" customWidth="1"/>
    <col min="12" max="12" width="12" style="1" customWidth="1"/>
    <col min="13" max="13" width="16.8984375" style="1" customWidth="1"/>
    <col min="14" max="14" width="13.59765625" style="1" customWidth="1"/>
    <col min="15" max="15" width="8" style="1" customWidth="1"/>
    <col min="16" max="16" width="14.09765625" style="1" customWidth="1"/>
    <col min="17" max="17" width="13.59765625" style="1" bestFit="1" customWidth="1"/>
    <col min="18" max="18" width="13.09765625" style="1" customWidth="1"/>
    <col min="19" max="19" width="13.8984375" style="1" customWidth="1"/>
    <col min="20" max="20" width="14.09765625" style="1" customWidth="1"/>
    <col min="21" max="21" width="22.19921875" style="1" customWidth="1"/>
    <col min="22" max="22" width="11" style="1" customWidth="1"/>
    <col min="23" max="23" width="12" style="1" customWidth="1"/>
    <col min="24" max="24" width="15.8984375" style="1" customWidth="1"/>
    <col min="25" max="26" width="15.09765625" style="1" customWidth="1"/>
    <col min="27" max="27" width="11.59765625" style="1" customWidth="1"/>
    <col min="28" max="28" width="10.19921875" style="1" bestFit="1" customWidth="1"/>
    <col min="29" max="16384" width="9" style="1"/>
  </cols>
  <sheetData>
    <row r="1" spans="1:25" ht="31.5" customHeight="1" x14ac:dyDescent="0.25">
      <c r="A1" s="29"/>
      <c r="B1" s="29"/>
      <c r="C1" s="29"/>
      <c r="D1" s="29"/>
      <c r="E1" s="29"/>
      <c r="F1" s="29"/>
      <c r="G1" s="29"/>
      <c r="H1" s="29"/>
      <c r="I1" s="29"/>
      <c r="P1" s="145" t="s">
        <v>227</v>
      </c>
      <c r="Q1" s="145"/>
      <c r="R1" s="145"/>
      <c r="S1" s="41"/>
    </row>
    <row r="2" spans="1:25" ht="42.75" customHeight="1" x14ac:dyDescent="0.25">
      <c r="A2" s="144" t="s">
        <v>235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68"/>
      <c r="T2" s="52"/>
      <c r="U2" s="12"/>
    </row>
    <row r="3" spans="1:25" ht="30.75" customHeight="1" x14ac:dyDescent="0.25">
      <c r="F3" s="75" t="s">
        <v>71</v>
      </c>
      <c r="G3" s="50">
        <v>43711</v>
      </c>
      <c r="M3" s="13"/>
      <c r="O3" s="76" t="s">
        <v>213</v>
      </c>
      <c r="P3" s="69">
        <v>150000</v>
      </c>
      <c r="Q3" s="1" t="s">
        <v>70</v>
      </c>
      <c r="T3" s="79" t="s">
        <v>234</v>
      </c>
      <c r="W3" s="79" t="s">
        <v>84</v>
      </c>
    </row>
    <row r="4" spans="1:25" ht="45" customHeight="1" x14ac:dyDescent="0.25">
      <c r="A4" s="133" t="s">
        <v>210</v>
      </c>
      <c r="B4" s="133" t="s">
        <v>168</v>
      </c>
      <c r="C4" s="133" t="s">
        <v>166</v>
      </c>
      <c r="D4" s="133" t="s">
        <v>100</v>
      </c>
      <c r="E4" s="133" t="s">
        <v>84</v>
      </c>
      <c r="F4" s="133" t="s">
        <v>232</v>
      </c>
      <c r="G4" s="133" t="s">
        <v>233</v>
      </c>
      <c r="H4" s="133" t="s">
        <v>255</v>
      </c>
      <c r="I4" s="133" t="s">
        <v>212</v>
      </c>
      <c r="J4" s="133" t="s">
        <v>204</v>
      </c>
      <c r="K4" s="133" t="s">
        <v>236</v>
      </c>
      <c r="L4" s="133" t="s">
        <v>206</v>
      </c>
      <c r="M4" s="133" t="s">
        <v>207</v>
      </c>
      <c r="N4" s="133" t="s">
        <v>211</v>
      </c>
      <c r="O4" s="133" t="s">
        <v>205</v>
      </c>
      <c r="P4" s="133" t="s">
        <v>273</v>
      </c>
      <c r="Q4" s="133" t="s">
        <v>208</v>
      </c>
      <c r="R4" s="133" t="s">
        <v>209</v>
      </c>
      <c r="T4" s="134" t="s">
        <v>232</v>
      </c>
      <c r="U4" s="135" t="s">
        <v>233</v>
      </c>
      <c r="W4" s="134" t="s">
        <v>100</v>
      </c>
      <c r="X4" s="135" t="s">
        <v>217</v>
      </c>
    </row>
    <row r="5" spans="1:25" ht="24.9" customHeight="1" x14ac:dyDescent="0.25">
      <c r="A5" s="72" t="s">
        <v>230</v>
      </c>
      <c r="B5" s="72" t="s">
        <v>240</v>
      </c>
      <c r="C5" s="74" t="s">
        <v>63</v>
      </c>
      <c r="D5" s="73">
        <v>40</v>
      </c>
      <c r="E5" s="71" t="s">
        <v>216</v>
      </c>
      <c r="F5" s="73" t="s">
        <v>249</v>
      </c>
      <c r="G5" s="71" t="s">
        <v>253</v>
      </c>
      <c r="H5" s="70" t="s">
        <v>270</v>
      </c>
      <c r="I5" s="71" t="s">
        <v>271</v>
      </c>
      <c r="J5" s="126">
        <v>43744</v>
      </c>
      <c r="K5" s="132">
        <f>DAY(J5)</f>
        <v>6</v>
      </c>
      <c r="L5" s="73" t="s">
        <v>220</v>
      </c>
      <c r="M5" s="71" t="s">
        <v>223</v>
      </c>
      <c r="N5" s="82">
        <v>4580000</v>
      </c>
      <c r="O5" s="73">
        <v>6</v>
      </c>
      <c r="P5" s="83">
        <v>1500000</v>
      </c>
      <c r="Q5" s="84">
        <v>11067628</v>
      </c>
      <c r="R5" s="85">
        <v>11967628</v>
      </c>
      <c r="T5" s="77" t="s">
        <v>249</v>
      </c>
      <c r="U5" s="78" t="s">
        <v>252</v>
      </c>
      <c r="W5" s="77">
        <v>22</v>
      </c>
      <c r="X5" s="78" t="s">
        <v>214</v>
      </c>
    </row>
    <row r="6" spans="1:25" ht="24.9" customHeight="1" x14ac:dyDescent="0.25">
      <c r="A6" s="72" t="s">
        <v>230</v>
      </c>
      <c r="B6" s="72" t="s">
        <v>231</v>
      </c>
      <c r="C6" s="74" t="s">
        <v>64</v>
      </c>
      <c r="D6" s="73">
        <v>25</v>
      </c>
      <c r="E6" s="71" t="s">
        <v>216</v>
      </c>
      <c r="F6" s="73" t="s">
        <v>249</v>
      </c>
      <c r="G6" s="71" t="s">
        <v>252</v>
      </c>
      <c r="H6" s="70" t="s">
        <v>269</v>
      </c>
      <c r="I6" s="71" t="s">
        <v>272</v>
      </c>
      <c r="J6" s="126">
        <v>43745</v>
      </c>
      <c r="K6" s="132">
        <f t="shared" ref="K6:K14" si="0">DAY(J6)</f>
        <v>7</v>
      </c>
      <c r="L6" s="73" t="s">
        <v>220</v>
      </c>
      <c r="M6" s="71" t="s">
        <v>223</v>
      </c>
      <c r="N6" s="82">
        <v>4580000</v>
      </c>
      <c r="O6" s="73">
        <v>5</v>
      </c>
      <c r="P6" s="83">
        <v>1500000</v>
      </c>
      <c r="Q6" s="84">
        <v>16825661</v>
      </c>
      <c r="R6" s="85">
        <v>17575661</v>
      </c>
      <c r="T6" s="77" t="s">
        <v>250</v>
      </c>
      <c r="U6" s="78" t="s">
        <v>253</v>
      </c>
      <c r="W6" s="77">
        <v>35</v>
      </c>
      <c r="X6" s="78" t="s">
        <v>215</v>
      </c>
      <c r="Y6" s="27"/>
    </row>
    <row r="7" spans="1:25" ht="24.9" customHeight="1" x14ac:dyDescent="0.25">
      <c r="A7" s="72" t="s">
        <v>230</v>
      </c>
      <c r="B7" s="72" t="s">
        <v>241</v>
      </c>
      <c r="C7" s="74" t="s">
        <v>65</v>
      </c>
      <c r="D7" s="73">
        <v>30</v>
      </c>
      <c r="E7" s="71" t="s">
        <v>216</v>
      </c>
      <c r="F7" s="73" t="s">
        <v>249</v>
      </c>
      <c r="G7" s="71" t="s">
        <v>252</v>
      </c>
      <c r="H7" s="70" t="s">
        <v>270</v>
      </c>
      <c r="I7" s="71" t="s">
        <v>271</v>
      </c>
      <c r="J7" s="126">
        <v>43745</v>
      </c>
      <c r="K7" s="132">
        <f t="shared" si="0"/>
        <v>7</v>
      </c>
      <c r="L7" s="73" t="s">
        <v>220</v>
      </c>
      <c r="M7" s="71" t="s">
        <v>221</v>
      </c>
      <c r="N7" s="82">
        <v>4580000</v>
      </c>
      <c r="O7" s="73">
        <v>5</v>
      </c>
      <c r="P7" s="83">
        <v>1500000</v>
      </c>
      <c r="Q7" s="84">
        <v>12851576</v>
      </c>
      <c r="R7" s="85">
        <v>13601576</v>
      </c>
      <c r="T7" s="77" t="s">
        <v>251</v>
      </c>
      <c r="U7" s="78" t="s">
        <v>254</v>
      </c>
      <c r="W7" s="77">
        <v>50</v>
      </c>
      <c r="X7" s="78" t="s">
        <v>216</v>
      </c>
    </row>
    <row r="8" spans="1:25" ht="24.9" customHeight="1" x14ac:dyDescent="0.25">
      <c r="A8" s="72" t="s">
        <v>238</v>
      </c>
      <c r="B8" s="72" t="s">
        <v>242</v>
      </c>
      <c r="C8" s="74" t="s">
        <v>156</v>
      </c>
      <c r="D8" s="73">
        <v>32</v>
      </c>
      <c r="E8" s="71" t="s">
        <v>215</v>
      </c>
      <c r="F8" s="73" t="s">
        <v>250</v>
      </c>
      <c r="G8" s="71" t="s">
        <v>252</v>
      </c>
      <c r="H8" s="70" t="s">
        <v>269</v>
      </c>
      <c r="I8" s="71" t="s">
        <v>272</v>
      </c>
      <c r="J8" s="126">
        <v>43750</v>
      </c>
      <c r="K8" s="132">
        <f t="shared" si="0"/>
        <v>12</v>
      </c>
      <c r="L8" s="73" t="s">
        <v>218</v>
      </c>
      <c r="M8" s="71" t="s">
        <v>219</v>
      </c>
      <c r="N8" s="82">
        <v>8000000</v>
      </c>
      <c r="O8" s="73">
        <v>6</v>
      </c>
      <c r="P8" s="83">
        <v>1500000</v>
      </c>
      <c r="Q8" s="84">
        <v>11805064</v>
      </c>
      <c r="R8" s="85">
        <v>12705064</v>
      </c>
    </row>
    <row r="9" spans="1:25" ht="24.9" customHeight="1" x14ac:dyDescent="0.25">
      <c r="A9" s="72" t="s">
        <v>238</v>
      </c>
      <c r="B9" s="72" t="s">
        <v>243</v>
      </c>
      <c r="C9" s="74" t="s">
        <v>157</v>
      </c>
      <c r="D9" s="73">
        <v>27</v>
      </c>
      <c r="E9" s="71" t="s">
        <v>216</v>
      </c>
      <c r="F9" s="73" t="s">
        <v>250</v>
      </c>
      <c r="G9" s="71" t="s">
        <v>252</v>
      </c>
      <c r="H9" s="70" t="s">
        <v>269</v>
      </c>
      <c r="I9" s="71" t="s">
        <v>271</v>
      </c>
      <c r="J9" s="126">
        <v>43750</v>
      </c>
      <c r="K9" s="132">
        <f t="shared" si="0"/>
        <v>12</v>
      </c>
      <c r="L9" s="73" t="s">
        <v>218</v>
      </c>
      <c r="M9" s="71" t="s">
        <v>219</v>
      </c>
      <c r="N9" s="82">
        <v>8000000</v>
      </c>
      <c r="O9" s="73">
        <v>6</v>
      </c>
      <c r="P9" s="83">
        <v>1500000</v>
      </c>
      <c r="Q9" s="84">
        <v>12380257</v>
      </c>
      <c r="R9" s="85">
        <v>13280257</v>
      </c>
    </row>
    <row r="10" spans="1:25" ht="24.9" customHeight="1" x14ac:dyDescent="0.25">
      <c r="A10" s="72" t="s">
        <v>238</v>
      </c>
      <c r="B10" s="72" t="s">
        <v>244</v>
      </c>
      <c r="C10" s="74" t="s">
        <v>158</v>
      </c>
      <c r="D10" s="73">
        <v>24</v>
      </c>
      <c r="E10" s="71" t="s">
        <v>216</v>
      </c>
      <c r="F10" s="73" t="s">
        <v>250</v>
      </c>
      <c r="G10" s="71" t="s">
        <v>254</v>
      </c>
      <c r="H10" s="70" t="s">
        <v>269</v>
      </c>
      <c r="I10" s="71" t="s">
        <v>271</v>
      </c>
      <c r="J10" s="126">
        <v>43750</v>
      </c>
      <c r="K10" s="132">
        <f t="shared" si="0"/>
        <v>12</v>
      </c>
      <c r="L10" s="73" t="s">
        <v>218</v>
      </c>
      <c r="M10" s="71" t="s">
        <v>219</v>
      </c>
      <c r="N10" s="82">
        <v>8000000</v>
      </c>
      <c r="O10" s="73">
        <v>6</v>
      </c>
      <c r="P10" s="83">
        <v>1500000</v>
      </c>
      <c r="Q10" s="84">
        <v>17444595</v>
      </c>
      <c r="R10" s="85">
        <v>18344595</v>
      </c>
      <c r="T10" s="79" t="s">
        <v>224</v>
      </c>
    </row>
    <row r="11" spans="1:25" ht="24.9" customHeight="1" x14ac:dyDescent="0.25">
      <c r="A11" s="72" t="s">
        <v>238</v>
      </c>
      <c r="B11" s="72" t="s">
        <v>245</v>
      </c>
      <c r="C11" s="74" t="s">
        <v>159</v>
      </c>
      <c r="D11" s="73">
        <v>30</v>
      </c>
      <c r="E11" s="71" t="s">
        <v>215</v>
      </c>
      <c r="F11" s="73" t="s">
        <v>250</v>
      </c>
      <c r="G11" s="71" t="s">
        <v>253</v>
      </c>
      <c r="H11" s="70" t="s">
        <v>270</v>
      </c>
      <c r="I11" s="71" t="s">
        <v>272</v>
      </c>
      <c r="J11" s="126">
        <v>43750</v>
      </c>
      <c r="K11" s="132">
        <f t="shared" si="0"/>
        <v>12</v>
      </c>
      <c r="L11" s="73" t="s">
        <v>218</v>
      </c>
      <c r="M11" s="71" t="s">
        <v>219</v>
      </c>
      <c r="N11" s="82">
        <v>8000000</v>
      </c>
      <c r="O11" s="73">
        <v>6</v>
      </c>
      <c r="P11" s="83">
        <v>1500000</v>
      </c>
      <c r="Q11" s="84">
        <v>14260220</v>
      </c>
      <c r="R11" s="85">
        <v>15160220</v>
      </c>
      <c r="T11" s="134" t="s">
        <v>225</v>
      </c>
      <c r="U11" s="80" t="s">
        <v>218</v>
      </c>
      <c r="V11" s="80" t="s">
        <v>220</v>
      </c>
      <c r="W11" s="80" t="s">
        <v>222</v>
      </c>
    </row>
    <row r="12" spans="1:25" ht="24.9" customHeight="1" x14ac:dyDescent="0.25">
      <c r="A12" s="72" t="s">
        <v>239</v>
      </c>
      <c r="B12" s="72" t="s">
        <v>246</v>
      </c>
      <c r="C12" s="74" t="s">
        <v>160</v>
      </c>
      <c r="D12" s="73">
        <v>35</v>
      </c>
      <c r="E12" s="71" t="s">
        <v>214</v>
      </c>
      <c r="F12" s="73" t="s">
        <v>251</v>
      </c>
      <c r="G12" s="71" t="s">
        <v>253</v>
      </c>
      <c r="H12" s="70" t="s">
        <v>270</v>
      </c>
      <c r="I12" s="71" t="s">
        <v>272</v>
      </c>
      <c r="J12" s="126">
        <v>43756</v>
      </c>
      <c r="K12" s="132">
        <f t="shared" si="0"/>
        <v>18</v>
      </c>
      <c r="L12" s="73" t="s">
        <v>222</v>
      </c>
      <c r="M12" s="71" t="s">
        <v>223</v>
      </c>
      <c r="N12" s="82">
        <v>5200000</v>
      </c>
      <c r="O12" s="73">
        <v>4</v>
      </c>
      <c r="P12" s="83">
        <v>1500000</v>
      </c>
      <c r="Q12" s="84">
        <v>13750020</v>
      </c>
      <c r="R12" s="85">
        <v>14350020</v>
      </c>
      <c r="T12" s="134" t="s">
        <v>226</v>
      </c>
      <c r="U12" s="80" t="s">
        <v>219</v>
      </c>
      <c r="V12" s="80" t="s">
        <v>221</v>
      </c>
      <c r="W12" s="80" t="s">
        <v>223</v>
      </c>
    </row>
    <row r="13" spans="1:25" ht="24.9" customHeight="1" x14ac:dyDescent="0.25">
      <c r="A13" s="72" t="s">
        <v>239</v>
      </c>
      <c r="B13" s="72" t="s">
        <v>247</v>
      </c>
      <c r="C13" s="74" t="s">
        <v>228</v>
      </c>
      <c r="D13" s="73">
        <v>26</v>
      </c>
      <c r="E13" s="71" t="s">
        <v>215</v>
      </c>
      <c r="F13" s="73" t="s">
        <v>251</v>
      </c>
      <c r="G13" s="71" t="s">
        <v>252</v>
      </c>
      <c r="H13" s="70" t="s">
        <v>269</v>
      </c>
      <c r="I13" s="71" t="s">
        <v>271</v>
      </c>
      <c r="J13" s="126">
        <v>43756</v>
      </c>
      <c r="K13" s="132">
        <f t="shared" si="0"/>
        <v>18</v>
      </c>
      <c r="L13" s="73" t="s">
        <v>222</v>
      </c>
      <c r="M13" s="71" t="s">
        <v>219</v>
      </c>
      <c r="N13" s="82">
        <v>5200000</v>
      </c>
      <c r="O13" s="73">
        <v>4</v>
      </c>
      <c r="P13" s="83">
        <v>1500000</v>
      </c>
      <c r="Q13" s="84">
        <v>15249719</v>
      </c>
      <c r="R13" s="85">
        <v>15849719</v>
      </c>
    </row>
    <row r="14" spans="1:25" ht="24.9" customHeight="1" x14ac:dyDescent="0.25">
      <c r="A14" s="72" t="s">
        <v>239</v>
      </c>
      <c r="B14" s="72" t="s">
        <v>248</v>
      </c>
      <c r="C14" s="74" t="s">
        <v>229</v>
      </c>
      <c r="D14" s="73">
        <v>23</v>
      </c>
      <c r="E14" s="71" t="s">
        <v>214</v>
      </c>
      <c r="F14" s="73" t="s">
        <v>251</v>
      </c>
      <c r="G14" s="71" t="s">
        <v>254</v>
      </c>
      <c r="H14" s="70" t="s">
        <v>269</v>
      </c>
      <c r="I14" s="71" t="s">
        <v>272</v>
      </c>
      <c r="J14" s="126">
        <v>43755</v>
      </c>
      <c r="K14" s="132">
        <f t="shared" si="0"/>
        <v>17</v>
      </c>
      <c r="L14" s="73" t="s">
        <v>222</v>
      </c>
      <c r="M14" s="71" t="s">
        <v>219</v>
      </c>
      <c r="N14" s="82">
        <v>5200000</v>
      </c>
      <c r="O14" s="73">
        <v>5</v>
      </c>
      <c r="P14" s="83">
        <v>1500000</v>
      </c>
      <c r="Q14" s="84">
        <v>11236215</v>
      </c>
      <c r="R14" s="85">
        <v>11836215</v>
      </c>
    </row>
  </sheetData>
  <mergeCells count="2">
    <mergeCell ref="A2:R2"/>
    <mergeCell ref="P1:R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FDD5290C0ED540BC63E6C71A40F96D" ma:contentTypeVersion="2" ma:contentTypeDescription="Create a new document." ma:contentTypeScope="" ma:versionID="87340997df3133d5a313de40b9e2850f">
  <xsd:schema xmlns:xsd="http://www.w3.org/2001/XMLSchema" xmlns:xs="http://www.w3.org/2001/XMLSchema" xmlns:p="http://schemas.microsoft.com/office/2006/metadata/properties" xmlns:ns3="ae23ead3-2dd2-49a4-b1e1-74f19616810f" targetNamespace="http://schemas.microsoft.com/office/2006/metadata/properties" ma:root="true" ma:fieldsID="1ff53352affba979db26c94c860e9f21" ns3:_="">
    <xsd:import namespace="ae23ead3-2dd2-49a4-b1e1-74f1961681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3ead3-2dd2-49a4-b1e1-74f1961681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F15904-1BCF-4F50-9E2B-8E4C505009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D3D87A-EE7A-4C0A-8FC3-946C132EAE59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ae23ead3-2dd2-49a4-b1e1-74f19616810f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D16AE97-1755-47D0-814E-8076F8C7E8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3ead3-2dd2-49a4-b1e1-74f1961681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English</vt:lpstr>
      <vt:lpstr>Flower</vt:lpstr>
      <vt:lpstr>MilkTea</vt:lpstr>
      <vt:lpstr>Cinema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</dc:creator>
  <cp:lastModifiedBy>KHUONG VAN MINH</cp:lastModifiedBy>
  <dcterms:created xsi:type="dcterms:W3CDTF">2019-08-26T07:51:57Z</dcterms:created>
  <dcterms:modified xsi:type="dcterms:W3CDTF">2023-08-31T16:52:00Z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0x0101009BFDD5290C0ED540BC63E6C71A40F96D</vt:lpwstr>
  </property>
</Properties>
</file>