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v\Downloads\"/>
    </mc:Choice>
  </mc:AlternateContent>
  <xr:revisionPtr revIDLastSave="0" documentId="13_ncr:1_{8366B1DD-34D6-4F91-B3F3-D37D30D240D7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HamLongnhau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2" i="7"/>
  <c r="I3" i="7"/>
  <c r="I4" i="7"/>
  <c r="I5" i="7"/>
  <c r="I6" i="7"/>
  <c r="I7" i="7"/>
  <c r="I8" i="7"/>
  <c r="I9" i="7"/>
  <c r="I2" i="7"/>
  <c r="G3" i="7"/>
  <c r="G4" i="7"/>
  <c r="G5" i="7"/>
  <c r="G6" i="7"/>
  <c r="G7" i="7"/>
  <c r="G8" i="7"/>
  <c r="G9" i="7"/>
  <c r="G2" i="7"/>
  <c r="AC4" i="7"/>
  <c r="AC5" i="7" s="1"/>
  <c r="AB4" i="7"/>
  <c r="AB5" i="7" s="1"/>
  <c r="X4" i="7"/>
  <c r="X5" i="7" s="1"/>
  <c r="X6" i="7" s="1"/>
  <c r="W4" i="7"/>
  <c r="W5" i="7" s="1"/>
  <c r="W6" i="7" s="1"/>
</calcChain>
</file>

<file path=xl/sharedStrings.xml><?xml version="1.0" encoding="utf-8"?>
<sst xmlns="http://schemas.openxmlformats.org/spreadsheetml/2006/main" count="63" uniqueCount="33">
  <si>
    <t>Hóa đơn</t>
  </si>
  <si>
    <t>Khách hàng</t>
  </si>
  <si>
    <t>Tên hàng</t>
  </si>
  <si>
    <t>Thành tiền</t>
  </si>
  <si>
    <t>HD102</t>
  </si>
  <si>
    <t>Lê Thanh Nga</t>
  </si>
  <si>
    <t>HD103</t>
  </si>
  <si>
    <t>Trần An Bình</t>
  </si>
  <si>
    <t>Galaxy S9</t>
  </si>
  <si>
    <t>Galaxy Note 9</t>
  </si>
  <si>
    <t>Galaxy Tab A10</t>
  </si>
  <si>
    <t>Ngày bán</t>
  </si>
  <si>
    <t>Tháng</t>
  </si>
  <si>
    <t>Hạng khách</t>
  </si>
  <si>
    <t>Tỷ lệ giảm giá</t>
  </si>
  <si>
    <t>Điểm thưởng</t>
  </si>
  <si>
    <t>Thưởng</t>
  </si>
  <si>
    <t>Bảng điểm thưởng</t>
  </si>
  <si>
    <t>Bảng giá theo quí</t>
  </si>
  <si>
    <t>VIP</t>
  </si>
  <si>
    <t>BT</t>
  </si>
  <si>
    <t>HD104</t>
  </si>
  <si>
    <t>Nguyễn Mai</t>
  </si>
  <si>
    <t>HD105</t>
  </si>
  <si>
    <t>Bảng giá theo tháng</t>
  </si>
  <si>
    <t>HD106</t>
  </si>
  <si>
    <t>1 và 2</t>
  </si>
  <si>
    <t>còn lại</t>
  </si>
  <si>
    <t>Tỷ lệ 
giảm giá</t>
  </si>
  <si>
    <t>B</t>
  </si>
  <si>
    <t>V</t>
  </si>
  <si>
    <r>
      <rPr>
        <b/>
        <sz val="13"/>
        <color theme="1"/>
        <rFont val="Calibri"/>
        <family val="2"/>
        <scheme val="minor"/>
      </rPr>
      <t>Ký tự đầu</t>
    </r>
    <r>
      <rPr>
        <sz val="13"/>
        <color theme="1"/>
        <rFont val="Calibri"/>
        <family val="2"/>
        <scheme val="minor"/>
      </rPr>
      <t xml:space="preserve"> của hạng khách</t>
    </r>
  </si>
  <si>
    <t xml:space="preserve"> 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</si>
</sst>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\-mm\-yy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E9ED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 applyAlignment="1">
      <alignment vertical="center"/>
    </xf>
    <xf numFmtId="9" fontId="2" fillId="0" borderId="1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indent="1"/>
    </xf>
    <xf numFmtId="9" fontId="2" fillId="0" borderId="2" xfId="2" applyFont="1" applyBorder="1" applyAlignment="1">
      <alignment vertical="center"/>
    </xf>
    <xf numFmtId="165" fontId="2" fillId="3" borderId="2" xfId="1" applyNumberFormat="1" applyFont="1" applyFill="1" applyBorder="1" applyAlignment="1">
      <alignment horizontal="right" vertical="center" indent="1"/>
    </xf>
    <xf numFmtId="165" fontId="2" fillId="0" borderId="2" xfId="1" applyNumberFormat="1" applyFont="1" applyBorder="1" applyAlignment="1">
      <alignment horizontal="right" vertical="center" indent="1"/>
    </xf>
    <xf numFmtId="0" fontId="2" fillId="4" borderId="1" xfId="0" applyFont="1" applyFill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 wrapText="1"/>
    </xf>
    <xf numFmtId="165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indent="1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indent="1"/>
    </xf>
    <xf numFmtId="1" fontId="2" fillId="0" borderId="2" xfId="1" applyNumberFormat="1" applyFont="1" applyBorder="1" applyAlignment="1">
      <alignment horizontal="right" vertical="center" inden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EF2EC"/>
      <color rgb="FFE9EDF7"/>
      <color rgb="FF730F6C"/>
      <color rgb="FF7A1072"/>
      <color rgb="FFF8CCF5"/>
      <color rgb="FF7A0031"/>
      <color rgb="FFAC0046"/>
      <color rgb="FFFFBD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504265</xdr:colOff>
      <xdr:row>6</xdr:row>
      <xdr:rowOff>179294</xdr:rowOff>
    </xdr:from>
    <xdr:ext cx="6835588" cy="376517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BEE9B48-497E-4A53-8D77-E72E9FBB1B52}"/>
            </a:ext>
          </a:extLst>
        </xdr:cNvPr>
        <xdr:cNvSpPr/>
      </xdr:nvSpPr>
      <xdr:spPr>
        <a:xfrm>
          <a:off x="8370794" y="2117912"/>
          <a:ext cx="6835588" cy="376517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YÊU</a:t>
          </a:r>
          <a:r>
            <a:rPr lang="en-US" sz="18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CẦU THỰC HÀNH</a:t>
          </a:r>
          <a:r>
            <a:rPr lang="vi-VN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  <a:p>
          <a:pPr algn="ctr"/>
          <a:r>
            <a:rPr lang="en-US" sz="1400" b="1" i="1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Hàm lồng nhau</a:t>
          </a:r>
        </a:p>
        <a:p>
          <a:pPr algn="ctr"/>
          <a:endParaRPr lang="en-US" sz="1400" b="1">
            <a:solidFill>
              <a:sysClr val="windowText" lastClr="000000"/>
            </a:solidFill>
            <a:latin typeface="Arial (Body)"/>
          </a:endParaRPr>
        </a:p>
        <a:p>
          <a:pPr algn="l"/>
          <a:r>
            <a:rPr lang="vi-VN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1.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L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ập công thức tính </a:t>
          </a:r>
          <a:r>
            <a:rPr lang="vi-VN" sz="12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Thưởng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 biết nếu khách hàng mua 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hàng vào </a:t>
          </a:r>
          <a:r>
            <a:rPr lang="vi-VN" sz="1200" b="1" i="0" u="none" strike="noStrike" baseline="0">
              <a:solidFill>
                <a:schemeClr val="accent2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ngày mùng 5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hàng tháng thì được thưởng </a:t>
          </a:r>
          <a:r>
            <a:rPr lang="vi-VN" sz="12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1000000</a:t>
          </a:r>
          <a:r>
            <a:rPr lang="vi-VN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 còn lại thì thưởng bằng </a:t>
          </a:r>
          <a:r>
            <a:rPr lang="vi-VN" sz="12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0</a:t>
          </a:r>
          <a:endParaRPr lang="en-US" sz="1200" b="1" i="0" u="none" strike="noStrike">
            <a:solidFill>
              <a:schemeClr val="accent5">
                <a:lumMod val="75000"/>
              </a:schemeClr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r>
            <a:rPr lang="en-US" sz="1100" b="1" i="1" u="sng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</a:t>
          </a:r>
          <a:r>
            <a:rPr lang="en-US" sz="1100" b="1" i="1" u="sng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ý: 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sử dụng hàm </a:t>
          </a:r>
          <a:r>
            <a:rPr lang="en-US" sz="1100" b="1" i="1" u="none" strike="noStrike" baseline="0">
              <a:solidFill>
                <a:schemeClr val="accent2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IF</a:t>
          </a:r>
          <a:r>
            <a:rPr lang="en-US" sz="1100" b="0" i="1" u="none" strike="noStrike" baseline="0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với tham số </a:t>
          </a:r>
          <a:r>
            <a:rPr lang="en-US" sz="1100" b="1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logical_test 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sử dụng hàm </a:t>
          </a:r>
          <a:r>
            <a:rPr lang="en-US" sz="1100" b="1" i="1" u="none" strike="noStrike" baseline="0">
              <a:solidFill>
                <a:schemeClr val="accent2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DAY</a:t>
          </a:r>
          <a:r>
            <a:rPr lang="en-US" sz="1100" b="1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để lấy ra ngày mua hàng và so sánh với </a:t>
          </a:r>
          <a:r>
            <a:rPr lang="en-US" sz="1100" b="1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5 </a:t>
          </a:r>
        </a:p>
        <a:p>
          <a:pPr algn="l"/>
          <a:endParaRPr lang="en-US" sz="1200" b="0" i="0" u="none" strike="noStrike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indent="0" algn="l"/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2. Lập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công thức t</a:t>
          </a:r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ìm </a:t>
          </a:r>
          <a:r>
            <a:rPr lang="en-US" sz="12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Tỷ lệ giảm giá </a:t>
          </a:r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dựa vào ký tự đầu của hạng khách và </a:t>
          </a:r>
          <a:r>
            <a:rPr lang="en-US" sz="12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bảng Tỷ lệ giảm giá</a:t>
          </a:r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</a:t>
          </a:r>
        </a:p>
        <a:p>
          <a:pPr marL="0" indent="0" algn="l"/>
          <a:r>
            <a:rPr lang="en-US" sz="1100" b="1" i="1" u="sng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 ý: </a:t>
          </a:r>
          <a:r>
            <a:rPr lang="en-US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sử dụng hàm </a:t>
          </a:r>
          <a:r>
            <a:rPr lang="en-US" sz="1100" b="1" i="1" u="none" strike="noStrike">
              <a:solidFill>
                <a:schemeClr val="accent2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HLOOKUP</a:t>
          </a:r>
          <a:r>
            <a:rPr lang="en-US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với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tham số </a:t>
          </a:r>
          <a:r>
            <a:rPr lang="en-US" sz="1100" b="1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lookup_value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sử dụng hàm </a:t>
          </a:r>
          <a:r>
            <a:rPr lang="en-US" sz="1100" b="1" i="1" u="none" strike="noStrike" baseline="0">
              <a:solidFill>
                <a:schemeClr val="accent2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LEFT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lấy ra 1 ký tự đầu của hạng khách.</a:t>
          </a:r>
          <a:endParaRPr lang="en-US" sz="1100" b="0" i="1" u="none" strike="noStrike">
            <a:solidFill>
              <a:schemeClr val="accent2">
                <a:lumMod val="50000"/>
              </a:schemeClr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indent="0" algn="l"/>
          <a:endParaRPr lang="en-US" sz="1200" b="0" i="0" u="none" strike="noStrike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indent="0" algn="l"/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3. L</a:t>
          </a:r>
          <a:r>
            <a:rPr lang="vi-VN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ập công thức tìm </a:t>
          </a:r>
          <a:r>
            <a:rPr lang="en-US" sz="12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Đ</a:t>
          </a:r>
          <a:r>
            <a:rPr lang="vi-VN" sz="12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iểm thưởng</a:t>
          </a:r>
          <a:r>
            <a:rPr lang="vi-VN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 cho mỗi khách hàng dựa vào</a:t>
          </a:r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2 yếu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tố</a:t>
          </a:r>
          <a:r>
            <a:rPr lang="vi-VN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 </a:t>
          </a:r>
          <a:r>
            <a:rPr lang="vi-VN" sz="12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Thành tiền, Hạng khách</a:t>
          </a:r>
          <a:r>
            <a:rPr lang="vi-VN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 và </a:t>
          </a:r>
          <a:r>
            <a:rPr lang="vi-VN" sz="12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bảng điểm thưởng</a:t>
          </a:r>
          <a:endParaRPr lang="en-US" sz="1200" b="1" i="0" u="none" strike="noStrike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indent="0" algn="l"/>
          <a:r>
            <a:rPr lang="en-US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 ý: sử dụng hàm </a:t>
          </a:r>
          <a:r>
            <a:rPr lang="en-US" sz="1100" b="1" i="1" u="none" strike="noStrike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VLOOKUP</a:t>
          </a:r>
          <a:r>
            <a:rPr lang="en-US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với tham số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</a:p>
        <a:p>
          <a:pPr marL="0" indent="0" algn="l"/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</a:t>
          </a:r>
          <a:r>
            <a:rPr lang="en-US" sz="1100" b="1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lookup_value: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thành tiền</a:t>
          </a:r>
        </a:p>
        <a:p>
          <a:pPr marL="0" indent="0" algn="l"/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</a:t>
          </a:r>
          <a:r>
            <a:rPr lang="en-US" sz="1100" b="1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table_array: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bảng Điểm thưởng </a:t>
          </a:r>
        </a:p>
        <a:p>
          <a:pPr marL="0" indent="0" algn="l"/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</a:t>
          </a:r>
          <a:r>
            <a:rPr lang="en-US" sz="1100" b="1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col_index_num: 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sử dụng hàm </a:t>
          </a:r>
          <a:r>
            <a:rPr lang="en-US" sz="1100" b="1" i="1" u="none" strike="noStrike" baseline="0">
              <a:solidFill>
                <a:schemeClr val="accent2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IF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để xác định xem sẽ trả về 2 nếu hạng khách là VIP, còn lại là 3</a:t>
          </a:r>
        </a:p>
        <a:p>
          <a:pPr marL="0" indent="0" algn="l"/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- </a:t>
          </a:r>
          <a:r>
            <a:rPr lang="en-US" sz="1100" b="1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range_lookup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: 1 (do tìm kiếm trong khoảng số)</a:t>
          </a:r>
          <a:endParaRPr lang="en-US" sz="1100" b="0" i="1" u="none" strike="noStrike">
            <a:solidFill>
              <a:schemeClr val="accent6">
                <a:lumMod val="50000"/>
              </a:schemeClr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4663-46A3-45CF-AA67-105557A6B1DE}">
  <dimension ref="A1:AC9"/>
  <sheetViews>
    <sheetView showGridLines="0" tabSelected="1" zoomScale="85" zoomScaleNormal="85" workbookViewId="0">
      <selection activeCell="H15" sqref="H15"/>
    </sheetView>
  </sheetViews>
  <sheetFormatPr defaultColWidth="8.7109375" defaultRowHeight="30" customHeight="1" x14ac:dyDescent="0.25"/>
  <cols>
    <col min="1" max="1" width="10.28515625" style="1" bestFit="1" customWidth="1"/>
    <col min="2" max="2" width="10.7109375" style="1" bestFit="1" customWidth="1"/>
    <col min="3" max="3" width="7.42578125" style="1" bestFit="1" customWidth="1"/>
    <col min="4" max="4" width="16.42578125" style="1" bestFit="1" customWidth="1"/>
    <col min="5" max="5" width="8.42578125" style="1" customWidth="1"/>
    <col min="6" max="6" width="18.28515625" style="1" bestFit="1" customWidth="1"/>
    <col min="7" max="7" width="10.5703125" style="1" customWidth="1"/>
    <col min="8" max="8" width="15.5703125" style="1" bestFit="1" customWidth="1"/>
    <col min="9" max="9" width="10.5703125" style="1" customWidth="1"/>
    <col min="10" max="10" width="17.5703125" style="1" bestFit="1" customWidth="1"/>
    <col min="11" max="11" width="10.42578125" style="1" customWidth="1"/>
    <col min="12" max="12" width="30.5703125" style="1" customWidth="1"/>
    <col min="13" max="14" width="6" style="1" customWidth="1"/>
    <col min="15" max="15" width="8.7109375" style="1"/>
    <col min="16" max="16" width="15.7109375" style="1" customWidth="1"/>
    <col min="17" max="18" width="6.5703125" style="1" bestFit="1" customWidth="1"/>
    <col min="19" max="20" width="6.42578125" style="1" customWidth="1"/>
    <col min="21" max="21" width="8.7109375" style="1" customWidth="1"/>
    <col min="22" max="22" width="14.28515625" style="1" bestFit="1" customWidth="1"/>
    <col min="23" max="23" width="18.5703125" style="1" bestFit="1" customWidth="1"/>
    <col min="24" max="24" width="17" style="1" bestFit="1" customWidth="1"/>
    <col min="25" max="25" width="8.85546875" style="1" customWidth="1"/>
    <col min="26" max="26" width="14.28515625" style="1" customWidth="1"/>
    <col min="27" max="27" width="14.28515625" style="1" bestFit="1" customWidth="1"/>
    <col min="28" max="28" width="18.5703125" style="1" bestFit="1" customWidth="1"/>
    <col min="29" max="29" width="17" style="1" bestFit="1" customWidth="1"/>
    <col min="30" max="16384" width="8.7109375" style="1"/>
  </cols>
  <sheetData>
    <row r="1" spans="1:29" s="2" customFormat="1" ht="37.5" customHeight="1" x14ac:dyDescent="0.25">
      <c r="A1" s="9" t="s">
        <v>0</v>
      </c>
      <c r="B1" s="9" t="s">
        <v>11</v>
      </c>
      <c r="C1" s="9" t="s">
        <v>12</v>
      </c>
      <c r="D1" s="9" t="s">
        <v>1</v>
      </c>
      <c r="E1" s="10" t="s">
        <v>13</v>
      </c>
      <c r="F1" s="9" t="s">
        <v>2</v>
      </c>
      <c r="G1" s="10" t="s">
        <v>14</v>
      </c>
      <c r="H1" s="9" t="s">
        <v>3</v>
      </c>
      <c r="I1" s="10" t="s">
        <v>15</v>
      </c>
      <c r="J1" s="9" t="s">
        <v>16</v>
      </c>
      <c r="L1" s="3" t="s">
        <v>14</v>
      </c>
      <c r="M1" s="1"/>
      <c r="P1" s="4" t="s">
        <v>17</v>
      </c>
      <c r="U1" s="5" t="s">
        <v>18</v>
      </c>
      <c r="Z1" s="5" t="s">
        <v>24</v>
      </c>
    </row>
    <row r="2" spans="1:29" ht="23.25" customHeight="1" x14ac:dyDescent="0.25">
      <c r="A2" s="11" t="s">
        <v>4</v>
      </c>
      <c r="B2" s="12">
        <v>43345</v>
      </c>
      <c r="C2" s="11">
        <v>9</v>
      </c>
      <c r="D2" s="13" t="s">
        <v>5</v>
      </c>
      <c r="E2" s="11" t="s">
        <v>19</v>
      </c>
      <c r="F2" s="13" t="s">
        <v>8</v>
      </c>
      <c r="G2" s="14">
        <f>HLOOKUP(LEFT(E2,1),$M$2:$N$3,2,0)</f>
        <v>0.1</v>
      </c>
      <c r="H2" s="15">
        <v>41980000</v>
      </c>
      <c r="I2" s="16">
        <f>VLOOKUP(H2,$P$3:$R$6,IF(E2="VIP",2,3),1)</f>
        <v>300</v>
      </c>
      <c r="J2" s="25">
        <f>IF(DAY(B2)=5,1000000,0)</f>
        <v>0</v>
      </c>
      <c r="L2" s="17" t="s">
        <v>31</v>
      </c>
      <c r="M2" s="6" t="s">
        <v>30</v>
      </c>
      <c r="N2" s="6" t="s">
        <v>29</v>
      </c>
      <c r="P2" s="18" t="s">
        <v>32</v>
      </c>
      <c r="Q2" s="20" t="s">
        <v>19</v>
      </c>
      <c r="R2" s="20" t="s">
        <v>20</v>
      </c>
      <c r="U2" s="6" t="s">
        <v>12</v>
      </c>
      <c r="V2" s="22" t="s">
        <v>8</v>
      </c>
      <c r="W2" s="22" t="s">
        <v>10</v>
      </c>
      <c r="X2" s="22" t="s">
        <v>9</v>
      </c>
      <c r="Z2" s="6" t="s">
        <v>12</v>
      </c>
      <c r="AA2" s="24" t="s">
        <v>8</v>
      </c>
      <c r="AB2" s="24" t="s">
        <v>10</v>
      </c>
      <c r="AC2" s="24" t="s">
        <v>9</v>
      </c>
    </row>
    <row r="3" spans="1:29" ht="23.25" customHeight="1" x14ac:dyDescent="0.25">
      <c r="A3" s="11" t="s">
        <v>4</v>
      </c>
      <c r="B3" s="12">
        <v>43345</v>
      </c>
      <c r="C3" s="11">
        <v>9</v>
      </c>
      <c r="D3" s="13" t="s">
        <v>5</v>
      </c>
      <c r="E3" s="11" t="s">
        <v>19</v>
      </c>
      <c r="F3" s="13" t="s">
        <v>10</v>
      </c>
      <c r="G3" s="14">
        <f t="shared" ref="G3:G9" si="0">HLOOKUP(LEFT(E3,1),$M$2:$N$3,2,0)</f>
        <v>0.1</v>
      </c>
      <c r="H3" s="15">
        <v>10490000</v>
      </c>
      <c r="I3" s="16">
        <f t="shared" ref="I3:I9" si="1">VLOOKUP(H3,$P$3:$R$6,IF(E3="VIP",2,3),1)</f>
        <v>50</v>
      </c>
      <c r="J3" s="25">
        <f t="shared" ref="J3:J8" si="2">IF(DAY(B3)=5,1000000,0)</f>
        <v>0</v>
      </c>
      <c r="L3" s="17" t="s">
        <v>28</v>
      </c>
      <c r="M3" s="8">
        <v>0.1</v>
      </c>
      <c r="N3" s="8">
        <v>0.05</v>
      </c>
      <c r="P3" s="19">
        <v>1</v>
      </c>
      <c r="Q3" s="7">
        <v>50</v>
      </c>
      <c r="R3" s="7">
        <v>30</v>
      </c>
      <c r="U3" s="21">
        <v>1</v>
      </c>
      <c r="V3" s="7">
        <v>16550000</v>
      </c>
      <c r="W3" s="7">
        <v>23599000</v>
      </c>
      <c r="X3" s="7">
        <v>15000000</v>
      </c>
      <c r="Z3" s="23" t="s">
        <v>26</v>
      </c>
      <c r="AA3" s="7">
        <v>16550000</v>
      </c>
      <c r="AB3" s="7">
        <v>23599000</v>
      </c>
      <c r="AC3" s="7">
        <v>15000000</v>
      </c>
    </row>
    <row r="4" spans="1:29" ht="23.25" customHeight="1" x14ac:dyDescent="0.25">
      <c r="A4" s="11" t="s">
        <v>6</v>
      </c>
      <c r="B4" s="12">
        <v>43362</v>
      </c>
      <c r="C4" s="11">
        <v>9</v>
      </c>
      <c r="D4" s="13" t="s">
        <v>7</v>
      </c>
      <c r="E4" s="11" t="s">
        <v>20</v>
      </c>
      <c r="F4" s="13" t="s">
        <v>8</v>
      </c>
      <c r="G4" s="14">
        <f t="shared" si="0"/>
        <v>0.05</v>
      </c>
      <c r="H4" s="15">
        <v>20990000</v>
      </c>
      <c r="I4" s="16">
        <f t="shared" si="1"/>
        <v>60</v>
      </c>
      <c r="J4" s="25">
        <f t="shared" si="2"/>
        <v>0</v>
      </c>
      <c r="P4" s="19">
        <v>15000000</v>
      </c>
      <c r="Q4" s="7">
        <v>100</v>
      </c>
      <c r="R4" s="7">
        <v>60</v>
      </c>
      <c r="U4" s="21">
        <v>4</v>
      </c>
      <c r="V4" s="7">
        <v>14895000</v>
      </c>
      <c r="W4" s="7">
        <f t="shared" ref="W4:X6" si="3">W3*0.9</f>
        <v>21239100</v>
      </c>
      <c r="X4" s="7">
        <f t="shared" si="3"/>
        <v>13500000</v>
      </c>
      <c r="Z4" s="23">
        <v>4</v>
      </c>
      <c r="AA4" s="7">
        <v>14895000</v>
      </c>
      <c r="AB4" s="7">
        <f t="shared" ref="AB4:AC5" si="4">AB3*0.9</f>
        <v>21239100</v>
      </c>
      <c r="AC4" s="7">
        <f t="shared" si="4"/>
        <v>13500000</v>
      </c>
    </row>
    <row r="5" spans="1:29" ht="23.25" customHeight="1" x14ac:dyDescent="0.25">
      <c r="A5" s="11" t="s">
        <v>6</v>
      </c>
      <c r="B5" s="12">
        <v>43362</v>
      </c>
      <c r="C5" s="11">
        <v>9</v>
      </c>
      <c r="D5" s="13" t="s">
        <v>7</v>
      </c>
      <c r="E5" s="11" t="s">
        <v>20</v>
      </c>
      <c r="F5" s="13" t="s">
        <v>10</v>
      </c>
      <c r="G5" s="14">
        <f t="shared" si="0"/>
        <v>0.05</v>
      </c>
      <c r="H5" s="15">
        <v>10490000</v>
      </c>
      <c r="I5" s="16">
        <f t="shared" si="1"/>
        <v>30</v>
      </c>
      <c r="J5" s="25">
        <f t="shared" si="2"/>
        <v>0</v>
      </c>
      <c r="P5" s="19">
        <v>25000000</v>
      </c>
      <c r="Q5" s="7">
        <v>190</v>
      </c>
      <c r="R5" s="7">
        <v>150</v>
      </c>
      <c r="U5" s="21">
        <v>7</v>
      </c>
      <c r="V5" s="7">
        <v>13405500</v>
      </c>
      <c r="W5" s="7">
        <f t="shared" si="3"/>
        <v>19115190</v>
      </c>
      <c r="X5" s="7">
        <f t="shared" si="3"/>
        <v>12150000</v>
      </c>
      <c r="Z5" s="23" t="s">
        <v>27</v>
      </c>
      <c r="AA5" s="7">
        <v>13405500</v>
      </c>
      <c r="AB5" s="7">
        <f t="shared" si="4"/>
        <v>19115190</v>
      </c>
      <c r="AC5" s="7">
        <f t="shared" si="4"/>
        <v>12150000</v>
      </c>
    </row>
    <row r="6" spans="1:29" ht="23.25" customHeight="1" x14ac:dyDescent="0.25">
      <c r="A6" s="11" t="s">
        <v>21</v>
      </c>
      <c r="B6" s="12">
        <v>43348</v>
      </c>
      <c r="C6" s="11">
        <v>9</v>
      </c>
      <c r="D6" s="13" t="s">
        <v>22</v>
      </c>
      <c r="E6" s="11" t="s">
        <v>20</v>
      </c>
      <c r="F6" s="13" t="s">
        <v>8</v>
      </c>
      <c r="G6" s="14">
        <f t="shared" si="0"/>
        <v>0.05</v>
      </c>
      <c r="H6" s="15">
        <v>20990000</v>
      </c>
      <c r="I6" s="16">
        <f t="shared" si="1"/>
        <v>60</v>
      </c>
      <c r="J6" s="16">
        <f t="shared" si="2"/>
        <v>1000000</v>
      </c>
      <c r="P6" s="19">
        <v>35000000</v>
      </c>
      <c r="Q6" s="7">
        <v>300</v>
      </c>
      <c r="R6" s="7">
        <v>200</v>
      </c>
      <c r="U6" s="21">
        <v>10</v>
      </c>
      <c r="V6" s="7">
        <v>12064950</v>
      </c>
      <c r="W6" s="7">
        <f t="shared" si="3"/>
        <v>17203671</v>
      </c>
      <c r="X6" s="7">
        <f t="shared" si="3"/>
        <v>10935000</v>
      </c>
    </row>
    <row r="7" spans="1:29" ht="23.25" customHeight="1" x14ac:dyDescent="0.25">
      <c r="A7" s="11" t="s">
        <v>23</v>
      </c>
      <c r="B7" s="12">
        <v>43375</v>
      </c>
      <c r="C7" s="11">
        <v>10</v>
      </c>
      <c r="D7" s="13" t="s">
        <v>7</v>
      </c>
      <c r="E7" s="11" t="s">
        <v>20</v>
      </c>
      <c r="F7" s="13" t="s">
        <v>10</v>
      </c>
      <c r="G7" s="14">
        <f t="shared" si="0"/>
        <v>0.05</v>
      </c>
      <c r="H7" s="15">
        <v>20980000</v>
      </c>
      <c r="I7" s="16">
        <f t="shared" si="1"/>
        <v>60</v>
      </c>
      <c r="J7" s="25">
        <f t="shared" si="2"/>
        <v>0</v>
      </c>
    </row>
    <row r="8" spans="1:29" ht="23.25" customHeight="1" x14ac:dyDescent="0.25">
      <c r="A8" s="11" t="s">
        <v>23</v>
      </c>
      <c r="B8" s="12">
        <v>43375</v>
      </c>
      <c r="C8" s="11">
        <v>10</v>
      </c>
      <c r="D8" s="13" t="s">
        <v>7</v>
      </c>
      <c r="E8" s="11" t="s">
        <v>20</v>
      </c>
      <c r="F8" s="13" t="s">
        <v>9</v>
      </c>
      <c r="G8" s="14">
        <f t="shared" si="0"/>
        <v>0.05</v>
      </c>
      <c r="H8" s="15">
        <v>23490000</v>
      </c>
      <c r="I8" s="16">
        <f t="shared" si="1"/>
        <v>60</v>
      </c>
      <c r="J8" s="25">
        <f t="shared" si="2"/>
        <v>0</v>
      </c>
    </row>
    <row r="9" spans="1:29" ht="23.25" customHeight="1" x14ac:dyDescent="0.25">
      <c r="A9" s="11" t="s">
        <v>25</v>
      </c>
      <c r="B9" s="12">
        <v>43378</v>
      </c>
      <c r="C9" s="11">
        <v>10</v>
      </c>
      <c r="D9" s="13" t="s">
        <v>5</v>
      </c>
      <c r="E9" s="11" t="s">
        <v>19</v>
      </c>
      <c r="F9" s="13" t="s">
        <v>8</v>
      </c>
      <c r="G9" s="14">
        <f t="shared" si="0"/>
        <v>0.1</v>
      </c>
      <c r="H9" s="15">
        <v>20990000</v>
      </c>
      <c r="I9" s="16">
        <f t="shared" si="1"/>
        <v>100</v>
      </c>
      <c r="J9" s="16">
        <f t="shared" ref="J3:J9" si="5">IF(DAY(B9)=5,1000000,0)</f>
        <v>1000000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HamLongnhau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a41725 Khương Văn Việt</cp:lastModifiedBy>
  <dcterms:created xsi:type="dcterms:W3CDTF">2016-08-16T09:20:59Z</dcterms:created>
  <dcterms:modified xsi:type="dcterms:W3CDTF">2023-09-05T06:53:14Z</dcterms:modified>
</cp:coreProperties>
</file>