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xcel\W3\"/>
    </mc:Choice>
  </mc:AlternateContent>
  <xr:revisionPtr revIDLastSave="0" documentId="13_ncr:1_{DDB5075C-CD3A-428A-9ED2-F317C7DE7411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Travel" sheetId="28" r:id="rId1"/>
    <sheet name="Wedding" sheetId="29" r:id="rId2"/>
    <sheet name="Hospital" sheetId="27" r:id="rId3"/>
  </sheets>
  <definedNames>
    <definedName name="_xlnm._FilterDatabase" localSheetId="0" hidden="1">Travel!#REF!</definedName>
    <definedName name="Bang_quan">#REF!</definedName>
    <definedName name="Bao_Cao">#REF!</definedName>
    <definedName name="Don_Gia">#REF!</definedName>
    <definedName name="Khuyen_Mai">#REF!</definedName>
    <definedName name="So_Luong">#REF!</definedName>
    <definedName name="Ten_Hang">#REF!</definedName>
    <definedName name="Thanh_Tien">#REF!</definedName>
    <definedName name="Ty_g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27" l="1"/>
  <c r="E12" i="27"/>
  <c r="G5" i="29"/>
  <c r="G6" i="29"/>
  <c r="G7" i="29"/>
  <c r="G8" i="29"/>
  <c r="G9" i="29"/>
  <c r="I5" i="29"/>
  <c r="I6" i="29"/>
  <c r="I7" i="29"/>
  <c r="I8" i="29"/>
  <c r="I9" i="29"/>
  <c r="A21" i="27"/>
  <c r="E14" i="27"/>
  <c r="A19" i="27"/>
  <c r="C5" i="29"/>
  <c r="C6" i="29"/>
  <c r="C7" i="29"/>
  <c r="C8" i="29"/>
  <c r="C9" i="29"/>
</calcChain>
</file>

<file path=xl/sharedStrings.xml><?xml version="1.0" encoding="utf-8"?>
<sst xmlns="http://schemas.openxmlformats.org/spreadsheetml/2006/main" count="235" uniqueCount="133">
  <si>
    <t>Đơn giá</t>
  </si>
  <si>
    <t>Ghi chú</t>
  </si>
  <si>
    <t>Ngày khởi hành</t>
  </si>
  <si>
    <t>Số lượng khách</t>
  </si>
  <si>
    <t>Loại hình</t>
  </si>
  <si>
    <t>BỆNH VIỆN BẠCH MAI</t>
  </si>
  <si>
    <t>DM THUỐC</t>
  </si>
  <si>
    <t>BH</t>
  </si>
  <si>
    <t>MGĐ006</t>
  </si>
  <si>
    <t>Phenylacetic</t>
  </si>
  <si>
    <t>Gây mê</t>
  </si>
  <si>
    <t>MGM001</t>
  </si>
  <si>
    <t>MĐT004</t>
  </si>
  <si>
    <t>Amiodaron</t>
  </si>
  <si>
    <t>MGM002</t>
  </si>
  <si>
    <t>Marcain</t>
  </si>
  <si>
    <t>TE</t>
  </si>
  <si>
    <t>Điều trị</t>
  </si>
  <si>
    <t>MĐT003</t>
  </si>
  <si>
    <t>Cerebrolysin</t>
  </si>
  <si>
    <t>MGĐ005</t>
  </si>
  <si>
    <t>Paracetamol</t>
  </si>
  <si>
    <t>Giảm đau</t>
  </si>
  <si>
    <t>DV</t>
  </si>
  <si>
    <t>BH001ĐB</t>
  </si>
  <si>
    <t>TE001BT</t>
  </si>
  <si>
    <t>DV001BT</t>
  </si>
  <si>
    <t>THANH TOÁN THUỐC TÍNH ĐẾN THÁNG 10 NĂM 2019</t>
  </si>
  <si>
    <t>Dữ liệu tổng hợp vào ngày 31 tháng 10 năm 2019</t>
  </si>
  <si>
    <t>Tên công ty du lịch</t>
  </si>
  <si>
    <t>Tỷ lệ khuyến mại</t>
  </si>
  <si>
    <t xml:space="preserve">Thanh toán </t>
  </si>
  <si>
    <t>Việt Fun</t>
  </si>
  <si>
    <t>Việt Global</t>
  </si>
  <si>
    <t>Bestprice</t>
  </si>
  <si>
    <t>Mã Tour</t>
  </si>
  <si>
    <t>VG</t>
  </si>
  <si>
    <t>BP</t>
  </si>
  <si>
    <t>VF</t>
  </si>
  <si>
    <t>Mốc Ngày của Ngày khởi hành</t>
  </si>
  <si>
    <t>Tên công ty 
du lịch</t>
  </si>
  <si>
    <t>Tỷ lệ 
khuyến mại</t>
  </si>
  <si>
    <t>Mã công ty 
du lịch</t>
  </si>
  <si>
    <t>Dữ liệu tổng hợp vào ngày 31 tháng 12 năm 2019</t>
  </si>
  <si>
    <t>THEO DÕI DU LỊCH MŨI NÉ TÍNH ĐẾN THÁNG 12 NĂM 2019</t>
  </si>
  <si>
    <t>Mã khách</t>
  </si>
  <si>
    <t>Tên khách</t>
  </si>
  <si>
    <t>Phương tiện</t>
  </si>
  <si>
    <t>Số tráp 
ăn hỏi</t>
  </si>
  <si>
    <t>Ngày ăn hỏi</t>
  </si>
  <si>
    <t>Phí lễ hỏi</t>
  </si>
  <si>
    <t>Tổng chi phí</t>
  </si>
  <si>
    <t>Mã quận</t>
  </si>
  <si>
    <t>Quận</t>
  </si>
  <si>
    <t>Phụ phí</t>
  </si>
  <si>
    <t>Nguyễn Minh Sang</t>
  </si>
  <si>
    <t>Trần Đình Trọng</t>
  </si>
  <si>
    <t>Phạm Thị Thanh</t>
  </si>
  <si>
    <t>Cao Minh Khiết</t>
  </si>
  <si>
    <t>ĐĐOT00105</t>
  </si>
  <si>
    <t>BĐOT00111</t>
  </si>
  <si>
    <t>Đống Đa</t>
  </si>
  <si>
    <t>Tên quận</t>
  </si>
  <si>
    <t>ĐĐ</t>
  </si>
  <si>
    <t>BĐ</t>
  </si>
  <si>
    <t>Ba Đình</t>
  </si>
  <si>
    <t>HK</t>
  </si>
  <si>
    <t>Hoàn Kiếm</t>
  </si>
  <si>
    <t>Danh sách quận</t>
  </si>
  <si>
    <t>Xích lô</t>
  </si>
  <si>
    <t>Ô tô</t>
  </si>
  <si>
    <t>Dữ liệu tổng hợp vào ngày 15 tháng 9 năm 2019</t>
  </si>
  <si>
    <t>CÔNG TY CƯỚI HỎI TƯỜNG SAN</t>
  </si>
  <si>
    <t>GM</t>
  </si>
  <si>
    <t>GĐ</t>
  </si>
  <si>
    <t>ĐT</t>
  </si>
  <si>
    <t>Số lượng</t>
  </si>
  <si>
    <t>Đoàn Long Nhất</t>
  </si>
  <si>
    <t>DỰ TOÁN CHI PHÍ LỄ ĂN HỎI TÍNH ĐẾN THÁNG 12 NĂM 2019</t>
  </si>
  <si>
    <t>ND01VF</t>
  </si>
  <si>
    <t>KP01BP</t>
  </si>
  <si>
    <t>KP02BP</t>
  </si>
  <si>
    <t>Xếp hạng 1</t>
  </si>
  <si>
    <t>Xếp hạng 2</t>
  </si>
  <si>
    <t>KP01VG</t>
  </si>
  <si>
    <t>Khám phá</t>
  </si>
  <si>
    <t>Nghỉ dưỡng</t>
  </si>
  <si>
    <t>DS Công ty</t>
  </si>
  <si>
    <t>Thời điểm</t>
  </si>
  <si>
    <t>Đầu tháng</t>
  </si>
  <si>
    <t>Giữa tháng</t>
  </si>
  <si>
    <t>Cuối tháng</t>
  </si>
  <si>
    <t>Làm tròn</t>
  </si>
  <si>
    <t>ĐĐXL00109</t>
  </si>
  <si>
    <t>BĐXL00107</t>
  </si>
  <si>
    <t>Mốc Tháng của Ngày ăn hỏi</t>
  </si>
  <si>
    <t>Đầu năm</t>
  </si>
  <si>
    <t>Giữa năm</t>
  </si>
  <si>
    <t>Cuối năm</t>
  </si>
  <si>
    <t>Số xe</t>
  </si>
  <si>
    <t>Đơn giá thuê xe</t>
  </si>
  <si>
    <t>Đơn giá xe</t>
  </si>
  <si>
    <t>Trẻ em</t>
  </si>
  <si>
    <t>Bảo hiểm</t>
  </si>
  <si>
    <t>Dịch vụ</t>
  </si>
  <si>
    <t>Đối tượng</t>
  </si>
  <si>
    <t>Mã đối tượng</t>
  </si>
  <si>
    <t>Mã loại thuốc</t>
  </si>
  <si>
    <t>Loại thuốc</t>
  </si>
  <si>
    <t>Đặc biệt</t>
  </si>
  <si>
    <t>Bình thường</t>
  </si>
  <si>
    <t>Tỷ lệ bảo hiểm</t>
  </si>
  <si>
    <t>Ngày khám</t>
  </si>
  <si>
    <t>Mã BN</t>
  </si>
  <si>
    <t>Chế độ</t>
  </si>
  <si>
    <t>Mã thuốc</t>
  </si>
  <si>
    <t>Tên thuốc</t>
  </si>
  <si>
    <t>Tỷ lệ BH</t>
  </si>
  <si>
    <t>Phải trả</t>
  </si>
  <si>
    <t>HKOT00123</t>
  </si>
  <si>
    <t>Số tour</t>
  </si>
  <si>
    <t>Tổng Thanh toán</t>
  </si>
  <si>
    <t>Tổng số tráp</t>
  </si>
  <si>
    <t>Phí lễ hỏi trung bình</t>
  </si>
  <si>
    <t>Báo cáo:</t>
  </si>
  <si>
    <t>Số bệnh nhân</t>
  </si>
  <si>
    <t>Phải trả trung bình</t>
  </si>
  <si>
    <t>TE001ĐB</t>
  </si>
  <si>
    <t>DV001ĐB</t>
  </si>
  <si>
    <t>Miễn phí dựng rạp</t>
  </si>
  <si>
    <t xml:space="preserve"> </t>
  </si>
  <si>
    <t>Mùa mưa</t>
  </si>
  <si>
    <t>Mùa khô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</si>
</sst>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dd\-mm\-yyyy"/>
    <numFmt numFmtId="166" formatCode="d\-m\-yyyy"/>
    <numFmt numFmtId="167" formatCode="dd/mm/yyyy"/>
    <numFmt numFmtId="168" formatCode="00"/>
  </numFmts>
  <fonts count="5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Times New Roman"/>
      <family val="2"/>
    </font>
    <font>
      <b/>
      <sz val="11"/>
      <color theme="0"/>
      <name val="Arial"/>
      <family val="2"/>
    </font>
    <font>
      <sz val="11"/>
      <color rgb="FF07249C"/>
      <name val="Arial"/>
      <family val="2"/>
    </font>
    <font>
      <b/>
      <sz val="11"/>
      <color rgb="FFC00000"/>
      <name val="Arial"/>
      <family val="2"/>
    </font>
    <font>
      <b/>
      <sz val="11"/>
      <color theme="1"/>
      <name val="Arial"/>
      <family val="2"/>
    </font>
    <font>
      <b/>
      <sz val="14"/>
      <color rgb="FF993300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2"/>
      <color theme="5" tint="-0.499984740745262"/>
      <name val="Arial"/>
      <family val="2"/>
    </font>
    <font>
      <b/>
      <sz val="12"/>
      <color rgb="FFC00000"/>
      <name val="Arial"/>
      <family val="2"/>
    </font>
    <font>
      <b/>
      <sz val="12"/>
      <color rgb="FF2FA4D9"/>
      <name val="Arial"/>
      <family val="2"/>
    </font>
    <font>
      <b/>
      <sz val="11"/>
      <color rgb="FF61380B"/>
      <name val="Arial"/>
      <family val="2"/>
    </font>
    <font>
      <b/>
      <sz val="18"/>
      <color rgb="FF751973"/>
      <name val="Arial"/>
      <family val="2"/>
    </font>
    <font>
      <b/>
      <sz val="20"/>
      <color theme="9" tint="-0.249977111117893"/>
      <name val="Arial"/>
      <family val="2"/>
    </font>
    <font>
      <b/>
      <sz val="20"/>
      <color rgb="FF1D779F"/>
      <name val="Arial"/>
      <family val="2"/>
    </font>
    <font>
      <b/>
      <sz val="11"/>
      <color rgb="FF0070C0"/>
      <name val="Arial"/>
      <family val="2"/>
    </font>
    <font>
      <b/>
      <sz val="11"/>
      <color rgb="FF176B99"/>
      <name val="Arial"/>
      <family val="2"/>
    </font>
    <font>
      <sz val="11"/>
      <color rgb="FF150514"/>
      <name val="Arial"/>
      <family val="2"/>
    </font>
    <font>
      <sz val="8"/>
      <name val="Calibri"/>
      <family val="2"/>
      <scheme val="minor"/>
    </font>
    <font>
      <b/>
      <sz val="20"/>
      <color rgb="FF880A4C"/>
      <name val="Arial"/>
      <family val="2"/>
    </font>
    <font>
      <b/>
      <sz val="11"/>
      <color rgb="FFAC0C60"/>
      <name val="Arial"/>
      <family val="2"/>
    </font>
    <font>
      <b/>
      <sz val="12"/>
      <color rgb="FFAC0C60"/>
      <name val="Arial"/>
      <family val="2"/>
    </font>
    <font>
      <b/>
      <sz val="13"/>
      <color rgb="FF002060"/>
      <name val="Arial"/>
      <family val="2"/>
    </font>
    <font>
      <sz val="13"/>
      <color theme="1"/>
      <name val="Arial"/>
      <family val="2"/>
    </font>
    <font>
      <b/>
      <sz val="22"/>
      <color theme="9"/>
      <name val="Arial"/>
      <family val="2"/>
    </font>
    <font>
      <b/>
      <sz val="11"/>
      <color rgb="FF002060"/>
      <name val="Arial"/>
      <family val="2"/>
    </font>
    <font>
      <b/>
      <sz val="14"/>
      <color theme="9" tint="-0.249977111117893"/>
      <name val="Broadway"/>
      <family val="5"/>
    </font>
    <font>
      <b/>
      <sz val="11"/>
      <color rgb="FF4F6FF7"/>
      <name val="Arial"/>
      <family val="2"/>
    </font>
    <font>
      <sz val="11"/>
      <color rgb="FF002060"/>
      <name val="Arial"/>
      <family val="2"/>
    </font>
    <font>
      <b/>
      <sz val="20"/>
      <color theme="9"/>
      <name val="Arial"/>
      <family val="2"/>
    </font>
    <font>
      <b/>
      <sz val="11"/>
      <color theme="9" tint="-0.249977111117893"/>
      <name val="Arial"/>
      <family val="2"/>
    </font>
    <font>
      <sz val="11"/>
      <color rgb="FF05186B"/>
      <name val="Arial"/>
      <family val="2"/>
    </font>
    <font>
      <b/>
      <sz val="12"/>
      <color rgb="FF05186B"/>
      <name val="Arial"/>
      <family val="2"/>
    </font>
    <font>
      <b/>
      <sz val="11"/>
      <color rgb="FF05186B"/>
      <name val="Arial"/>
      <family val="2"/>
    </font>
    <font>
      <b/>
      <sz val="11"/>
      <color rgb="FF1C456A"/>
      <name val="Arial"/>
      <family val="2"/>
    </font>
    <font>
      <sz val="11"/>
      <color rgb="FF6E083D"/>
      <name val="Arial"/>
      <family val="2"/>
    </font>
    <font>
      <sz val="11"/>
      <color rgb="FF6E083D"/>
      <name val="Calibri"/>
      <family val="2"/>
      <scheme val="minor"/>
    </font>
    <font>
      <b/>
      <sz val="20"/>
      <color rgb="FF092CC3"/>
      <name val="Arial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Arial"/>
      <family val="2"/>
    </font>
    <font>
      <b/>
      <sz val="11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  <font>
      <sz val="13"/>
      <color theme="9" tint="-0.499984740745262"/>
      <name val="Arial"/>
      <family val="2"/>
    </font>
    <font>
      <sz val="11"/>
      <color rgb="FF2B441C"/>
      <name val="Arial"/>
      <family val="2"/>
    </font>
    <font>
      <sz val="11"/>
      <color rgb="FF2B441C"/>
      <name val="Calibri"/>
      <family val="2"/>
      <scheme val="minor"/>
    </font>
    <font>
      <sz val="13"/>
      <color rgb="FF2B441C"/>
      <name val="Arial"/>
      <family val="2"/>
    </font>
    <font>
      <b/>
      <sz val="11"/>
      <color theme="5" tint="-0.249977111117893"/>
      <name val="Arial"/>
      <family val="2"/>
    </font>
    <font>
      <b/>
      <sz val="11"/>
      <color theme="7" tint="-0.249977111117893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07249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8F2E2"/>
        <bgColor indexed="64"/>
      </patternFill>
    </fill>
    <fill>
      <patternFill patternType="solid">
        <fgColor rgb="FF1D8CC9"/>
        <bgColor indexed="64"/>
      </patternFill>
    </fill>
    <fill>
      <patternFill patternType="solid">
        <fgColor rgb="FFFDE3F1"/>
        <bgColor indexed="64"/>
      </patternFill>
    </fill>
    <fill>
      <patternFill patternType="solid">
        <fgColor rgb="FFEBEEFF"/>
        <bgColor indexed="64"/>
      </patternFill>
    </fill>
    <fill>
      <patternFill patternType="solid">
        <fgColor rgb="FF6E083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B752F"/>
        <bgColor theme="9"/>
      </patternFill>
    </fill>
    <fill>
      <patternFill patternType="solid">
        <fgColor theme="9"/>
        <bgColor theme="9"/>
      </patternFill>
    </fill>
    <fill>
      <patternFill patternType="solid">
        <fgColor rgb="FF27457B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90A4FA"/>
      </left>
      <right style="thin">
        <color rgb="FF90A4FA"/>
      </right>
      <top style="thin">
        <color rgb="FF90A4FA"/>
      </top>
      <bottom style="thin">
        <color rgb="FF90A4FA"/>
      </bottom>
      <diagonal/>
    </border>
    <border>
      <left style="thin">
        <color rgb="FF79C2EB"/>
      </left>
      <right/>
      <top style="thin">
        <color rgb="FF79C2EB"/>
      </top>
      <bottom style="thin">
        <color rgb="FF79C2EB"/>
      </bottom>
      <diagonal/>
    </border>
    <border>
      <left/>
      <right style="thin">
        <color rgb="FF79C2EB"/>
      </right>
      <top style="thin">
        <color rgb="FF79C2EB"/>
      </top>
      <bottom style="thin">
        <color rgb="FF79C2EB"/>
      </bottom>
      <diagonal/>
    </border>
    <border>
      <left style="thin">
        <color rgb="FF50B0E5"/>
      </left>
      <right style="thin">
        <color rgb="FF50B0E5"/>
      </right>
      <top style="thin">
        <color rgb="FF50B0E5"/>
      </top>
      <bottom style="thin">
        <color rgb="FF50B0E5"/>
      </bottom>
      <diagonal/>
    </border>
    <border>
      <left style="thin">
        <color rgb="FFF9A9D3"/>
      </left>
      <right style="thin">
        <color rgb="FFF9A9D3"/>
      </right>
      <top style="thin">
        <color rgb="FFF9A9D3"/>
      </top>
      <bottom style="thin">
        <color rgb="FFF9A9D3"/>
      </bottom>
      <diagonal/>
    </border>
    <border>
      <left style="thin">
        <color rgb="FFB4D79D"/>
      </left>
      <right style="thin">
        <color rgb="FFB4D79D"/>
      </right>
      <top style="thin">
        <color rgb="FFB4D79D"/>
      </top>
      <bottom style="thin">
        <color rgb="FFB4D79D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90A2FE"/>
      </left>
      <right style="thin">
        <color rgb="FF90A2FE"/>
      </right>
      <top style="thin">
        <color rgb="FF90A2FE"/>
      </top>
      <bottom style="thin">
        <color rgb="FF90A2FE"/>
      </bottom>
      <diagonal/>
    </border>
    <border diagonalDown="1"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 style="thin">
        <color theme="0"/>
      </diagonal>
    </border>
    <border diagonalDown="1">
      <left style="thin">
        <color rgb="FF79C2EB"/>
      </left>
      <right style="thin">
        <color rgb="FF50B0E5"/>
      </right>
      <top style="thin">
        <color rgb="FF79C2EB"/>
      </top>
      <bottom style="thin">
        <color rgb="FF79C2EB"/>
      </bottom>
      <diagonal style="thin">
        <color theme="0"/>
      </diagonal>
    </border>
    <border diagonalDown="1">
      <left style="thin">
        <color rgb="FF90A2FE"/>
      </left>
      <right style="thin">
        <color rgb="FF90A2FE"/>
      </right>
      <top style="thin">
        <color rgb="FF90A2FE"/>
      </top>
      <bottom style="thin">
        <color rgb="FF90A2FE"/>
      </bottom>
      <diagonal style="thin">
        <color theme="0"/>
      </diagonal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</borders>
  <cellStyleXfs count="8">
    <xf numFmtId="0" fontId="0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163">
    <xf numFmtId="0" fontId="0" fillId="0" borderId="0" xfId="0"/>
    <xf numFmtId="0" fontId="3" fillId="0" borderId="0" xfId="4" applyFont="1" applyAlignment="1">
      <alignment vertical="center"/>
    </xf>
    <xf numFmtId="0" fontId="6" fillId="4" borderId="6" xfId="4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65" fontId="8" fillId="0" borderId="0" xfId="0" applyNumberFormat="1" applyFont="1" applyAlignment="1">
      <alignment horizontal="center" vertical="center"/>
    </xf>
    <xf numFmtId="167" fontId="4" fillId="0" borderId="0" xfId="4" applyNumberFormat="1" applyFont="1" applyAlignment="1">
      <alignment vertical="center"/>
    </xf>
    <xf numFmtId="0" fontId="6" fillId="3" borderId="2" xfId="4" applyFont="1" applyFill="1" applyBorder="1" applyAlignment="1">
      <alignment horizontal="center" vertical="center" wrapText="1"/>
    </xf>
    <xf numFmtId="0" fontId="6" fillId="3" borderId="3" xfId="4" applyFont="1" applyFill="1" applyBorder="1" applyAlignment="1">
      <alignment horizontal="center" vertical="center" wrapText="1"/>
    </xf>
    <xf numFmtId="0" fontId="15" fillId="0" borderId="0" xfId="4" applyFont="1" applyAlignment="1">
      <alignment vertical="center"/>
    </xf>
    <xf numFmtId="0" fontId="7" fillId="0" borderId="0" xfId="4" applyFont="1" applyAlignment="1">
      <alignment vertical="center"/>
    </xf>
    <xf numFmtId="0" fontId="11" fillId="0" borderId="0" xfId="4" applyFont="1" applyAlignment="1">
      <alignment vertical="center"/>
    </xf>
    <xf numFmtId="0" fontId="5" fillId="0" borderId="0" xfId="6" applyAlignment="1">
      <alignment vertical="center"/>
    </xf>
    <xf numFmtId="0" fontId="3" fillId="0" borderId="0" xfId="4" applyFont="1" applyAlignment="1">
      <alignment horizontal="left" vertical="center"/>
    </xf>
    <xf numFmtId="10" fontId="10" fillId="0" borderId="0" xfId="5" applyNumberFormat="1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165" fontId="22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right" vertical="center" indent="1"/>
    </xf>
    <xf numFmtId="164" fontId="22" fillId="0" borderId="0" xfId="2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164" fontId="3" fillId="0" borderId="0" xfId="0" applyNumberFormat="1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6" xfId="5" applyNumberFormat="1" applyFont="1" applyFill="1" applyBorder="1" applyAlignment="1">
      <alignment horizontal="center" vertical="center"/>
    </xf>
    <xf numFmtId="0" fontId="8" fillId="0" borderId="0" xfId="4" applyFont="1" applyAlignment="1">
      <alignment horizontal="right" vertical="center"/>
    </xf>
    <xf numFmtId="165" fontId="16" fillId="0" borderId="0" xfId="5" applyNumberFormat="1" applyFont="1" applyFill="1" applyAlignment="1">
      <alignment horizontal="center" vertical="center"/>
    </xf>
    <xf numFmtId="168" fontId="24" fillId="8" borderId="10" xfId="0" applyNumberFormat="1" applyFont="1" applyFill="1" applyBorder="1" applyAlignment="1">
      <alignment horizontal="center" vertical="center"/>
    </xf>
    <xf numFmtId="0" fontId="24" fillId="8" borderId="10" xfId="0" applyFont="1" applyFill="1" applyBorder="1" applyAlignment="1">
      <alignment horizontal="left" vertical="center" indent="1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 indent="1"/>
    </xf>
    <xf numFmtId="165" fontId="24" fillId="8" borderId="10" xfId="0" applyNumberFormat="1" applyFont="1" applyFill="1" applyBorder="1" applyAlignment="1">
      <alignment horizontal="center" vertical="center"/>
    </xf>
    <xf numFmtId="164" fontId="24" fillId="8" borderId="10" xfId="2" applyNumberFormat="1" applyFont="1" applyFill="1" applyBorder="1" applyAlignment="1">
      <alignment horizontal="center" vertical="center"/>
    </xf>
    <xf numFmtId="164" fontId="24" fillId="8" borderId="10" xfId="2" applyNumberFormat="1" applyFont="1" applyFill="1" applyBorder="1" applyAlignment="1">
      <alignment horizontal="right" vertical="center" indent="1"/>
    </xf>
    <xf numFmtId="9" fontId="24" fillId="0" borderId="10" xfId="3" applyFont="1" applyFill="1" applyBorder="1" applyAlignment="1">
      <alignment horizontal="right" vertical="center" indent="1"/>
    </xf>
    <xf numFmtId="164" fontId="24" fillId="8" borderId="10" xfId="0" applyNumberFormat="1" applyFont="1" applyFill="1" applyBorder="1" applyAlignment="1">
      <alignment horizontal="center" vertical="center"/>
    </xf>
    <xf numFmtId="0" fontId="24" fillId="0" borderId="10" xfId="2" applyNumberFormat="1" applyFont="1" applyFill="1" applyBorder="1" applyAlignment="1">
      <alignment horizontal="center" vertical="center"/>
    </xf>
    <xf numFmtId="165" fontId="7" fillId="9" borderId="6" xfId="4" applyNumberFormat="1" applyFont="1" applyFill="1" applyBorder="1" applyAlignment="1">
      <alignment horizontal="center" vertical="center"/>
    </xf>
    <xf numFmtId="166" fontId="7" fillId="9" borderId="6" xfId="4" applyNumberFormat="1" applyFont="1" applyFill="1" applyBorder="1" applyAlignment="1">
      <alignment horizontal="center" vertical="center"/>
    </xf>
    <xf numFmtId="0" fontId="7" fillId="9" borderId="6" xfId="4" applyFont="1" applyFill="1" applyBorder="1" applyAlignment="1">
      <alignment horizontal="right" vertical="center" indent="1"/>
    </xf>
    <xf numFmtId="164" fontId="7" fillId="9" borderId="6" xfId="2" applyNumberFormat="1" applyFont="1" applyFill="1" applyBorder="1" applyAlignment="1">
      <alignment horizontal="right" vertical="center"/>
    </xf>
    <xf numFmtId="165" fontId="23" fillId="0" borderId="0" xfId="0" applyNumberFormat="1" applyFont="1" applyAlignment="1">
      <alignment horizontal="center" vertical="center"/>
    </xf>
    <xf numFmtId="0" fontId="6" fillId="10" borderId="10" xfId="4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2" fillId="11" borderId="2" xfId="5" applyNumberFormat="1" applyFont="1" applyFill="1" applyBorder="1" applyAlignment="1">
      <alignment horizontal="center" vertical="center"/>
    </xf>
    <xf numFmtId="0" fontId="12" fillId="11" borderId="4" xfId="5" applyNumberFormat="1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14" fillId="6" borderId="11" xfId="0" applyFont="1" applyFill="1" applyBorder="1" applyAlignment="1">
      <alignment horizontal="center" vertical="center"/>
    </xf>
    <xf numFmtId="165" fontId="14" fillId="6" borderId="11" xfId="0" applyNumberFormat="1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6" borderId="11" xfId="0" applyFont="1" applyFill="1" applyBorder="1" applyAlignment="1">
      <alignment horizontal="right" vertical="center" indent="1"/>
    </xf>
    <xf numFmtId="3" fontId="14" fillId="0" borderId="11" xfId="2" applyNumberFormat="1" applyFont="1" applyBorder="1" applyAlignment="1">
      <alignment horizontal="right" vertical="center" indent="1"/>
    </xf>
    <xf numFmtId="9" fontId="14" fillId="0" borderId="11" xfId="3" applyFont="1" applyBorder="1" applyAlignment="1">
      <alignment horizontal="right" vertical="center" indent="1"/>
    </xf>
    <xf numFmtId="164" fontId="14" fillId="6" borderId="11" xfId="2" applyNumberFormat="1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/>
    </xf>
    <xf numFmtId="0" fontId="6" fillId="12" borderId="11" xfId="0" applyFont="1" applyFill="1" applyBorder="1" applyAlignment="1">
      <alignment horizontal="center" vertical="center" wrapText="1"/>
    </xf>
    <xf numFmtId="164" fontId="7" fillId="0" borderId="6" xfId="2" applyNumberFormat="1" applyFont="1" applyBorder="1" applyAlignment="1">
      <alignment horizontal="right" vertical="center"/>
    </xf>
    <xf numFmtId="9" fontId="7" fillId="0" borderId="6" xfId="7" applyFont="1" applyBorder="1" applyAlignment="1">
      <alignment horizontal="right" vertical="center" indent="1"/>
    </xf>
    <xf numFmtId="0" fontId="6" fillId="3" borderId="14" xfId="4" applyFont="1" applyFill="1" applyBorder="1" applyAlignment="1">
      <alignment horizontal="center" vertical="center" wrapText="1"/>
    </xf>
    <xf numFmtId="0" fontId="12" fillId="11" borderId="14" xfId="5" applyNumberFormat="1" applyFont="1" applyFill="1" applyBorder="1" applyAlignment="1">
      <alignment horizontal="center" vertical="center"/>
    </xf>
    <xf numFmtId="0" fontId="6" fillId="14" borderId="15" xfId="0" applyFont="1" applyFill="1" applyBorder="1" applyAlignment="1">
      <alignment horizontal="center" vertical="center" wrapText="1"/>
    </xf>
    <xf numFmtId="0" fontId="32" fillId="5" borderId="15" xfId="0" applyFont="1" applyFill="1" applyBorder="1" applyAlignment="1">
      <alignment horizontal="center" vertical="center"/>
    </xf>
    <xf numFmtId="0" fontId="32" fillId="5" borderId="15" xfId="0" applyFont="1" applyFill="1" applyBorder="1" applyAlignment="1">
      <alignment horizontal="center" vertical="center" wrapText="1"/>
    </xf>
    <xf numFmtId="9" fontId="14" fillId="0" borderId="15" xfId="3" applyFont="1" applyBorder="1" applyAlignment="1">
      <alignment horizontal="center" vertical="center" wrapText="1"/>
    </xf>
    <xf numFmtId="9" fontId="14" fillId="0" borderId="15" xfId="0" applyNumberFormat="1" applyFont="1" applyBorder="1" applyAlignment="1">
      <alignment horizontal="center" vertical="center" wrapText="1"/>
    </xf>
    <xf numFmtId="9" fontId="14" fillId="0" borderId="14" xfId="3" applyFont="1" applyBorder="1" applyAlignment="1">
      <alignment horizontal="center" vertical="center"/>
    </xf>
    <xf numFmtId="164" fontId="14" fillId="0" borderId="14" xfId="2" applyNumberFormat="1" applyFont="1" applyFill="1" applyBorder="1" applyAlignment="1">
      <alignment horizontal="center" vertical="center"/>
    </xf>
    <xf numFmtId="164" fontId="3" fillId="0" borderId="14" xfId="2" applyNumberFormat="1" applyFont="1" applyBorder="1" applyAlignment="1">
      <alignment horizontal="center" vertical="center"/>
    </xf>
    <xf numFmtId="0" fontId="13" fillId="0" borderId="3" xfId="5" applyNumberFormat="1" applyFont="1" applyBorder="1" applyAlignment="1">
      <alignment horizontal="left" vertical="center"/>
    </xf>
    <xf numFmtId="0" fontId="13" fillId="0" borderId="5" xfId="5" applyNumberFormat="1" applyFont="1" applyBorder="1" applyAlignment="1">
      <alignment horizontal="left" vertical="center"/>
    </xf>
    <xf numFmtId="0" fontId="14" fillId="0" borderId="14" xfId="5" applyNumberFormat="1" applyFont="1" applyBorder="1" applyAlignment="1">
      <alignment horizontal="center" vertical="center"/>
    </xf>
    <xf numFmtId="0" fontId="7" fillId="0" borderId="6" xfId="4" applyFont="1" applyBorder="1" applyAlignment="1">
      <alignment horizontal="left" vertical="center" indent="1"/>
    </xf>
    <xf numFmtId="0" fontId="7" fillId="0" borderId="6" xfId="4" applyFont="1" applyBorder="1" applyAlignment="1">
      <alignment horizontal="center" vertical="center"/>
    </xf>
    <xf numFmtId="164" fontId="7" fillId="0" borderId="6" xfId="2" applyNumberFormat="1" applyFont="1" applyFill="1" applyBorder="1" applyAlignment="1">
      <alignment horizontal="right" vertical="center"/>
    </xf>
    <xf numFmtId="0" fontId="6" fillId="3" borderId="16" xfId="4" applyFont="1" applyFill="1" applyBorder="1" applyAlignment="1">
      <alignment horizontal="center" vertical="center" wrapText="1"/>
    </xf>
    <xf numFmtId="164" fontId="24" fillId="0" borderId="10" xfId="2" applyNumberFormat="1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164" fontId="24" fillId="0" borderId="10" xfId="0" applyNumberFormat="1" applyFont="1" applyBorder="1" applyAlignment="1">
      <alignment horizontal="center" vertical="center"/>
    </xf>
    <xf numFmtId="165" fontId="24" fillId="0" borderId="10" xfId="0" applyNumberFormat="1" applyFont="1" applyBorder="1" applyAlignment="1">
      <alignment horizontal="center" vertical="center"/>
    </xf>
    <xf numFmtId="1" fontId="24" fillId="8" borderId="10" xfId="0" applyNumberFormat="1" applyFont="1" applyFill="1" applyBorder="1" applyAlignment="1">
      <alignment horizontal="center" vertical="center"/>
    </xf>
    <xf numFmtId="164" fontId="3" fillId="0" borderId="9" xfId="2" applyNumberFormat="1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35" fillId="0" borderId="15" xfId="0" applyFont="1" applyBorder="1" applyAlignment="1">
      <alignment horizontal="left" vertical="center" indent="1"/>
    </xf>
    <xf numFmtId="0" fontId="32" fillId="5" borderId="15" xfId="0" applyFont="1" applyFill="1" applyBorder="1" applyAlignment="1">
      <alignment horizontal="left" vertical="center" wrapText="1" indent="1"/>
    </xf>
    <xf numFmtId="3" fontId="14" fillId="0" borderId="15" xfId="2" applyNumberFormat="1" applyFont="1" applyBorder="1" applyAlignment="1">
      <alignment horizontal="right" vertical="center" indent="1"/>
    </xf>
    <xf numFmtId="3" fontId="14" fillId="0" borderId="15" xfId="0" applyNumberFormat="1" applyFont="1" applyBorder="1" applyAlignment="1">
      <alignment horizontal="right" vertical="center" wrapText="1" indent="1"/>
    </xf>
    <xf numFmtId="165" fontId="14" fillId="0" borderId="11" xfId="0" applyNumberFormat="1" applyFont="1" applyBorder="1" applyAlignment="1">
      <alignment horizontal="center" vertical="center"/>
    </xf>
    <xf numFmtId="164" fontId="14" fillId="0" borderId="11" xfId="2" applyNumberFormat="1" applyFont="1" applyFill="1" applyBorder="1" applyAlignment="1">
      <alignment horizontal="right" vertical="center"/>
    </xf>
    <xf numFmtId="0" fontId="14" fillId="6" borderId="11" xfId="0" applyFont="1" applyFill="1" applyBorder="1" applyAlignment="1">
      <alignment horizontal="left" vertical="center" indent="1"/>
    </xf>
    <xf numFmtId="0" fontId="31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8" fillId="0" borderId="0" xfId="6" applyFont="1" applyAlignment="1">
      <alignment vertical="center"/>
    </xf>
    <xf numFmtId="0" fontId="38" fillId="0" borderId="0" xfId="4" applyFont="1" applyAlignment="1">
      <alignment vertical="center"/>
    </xf>
    <xf numFmtId="0" fontId="39" fillId="0" borderId="0" xfId="4" applyFont="1" applyAlignment="1">
      <alignment vertical="center"/>
    </xf>
    <xf numFmtId="0" fontId="40" fillId="0" borderId="0" xfId="6" applyFont="1" applyAlignment="1">
      <alignment vertical="center"/>
    </xf>
    <xf numFmtId="0" fontId="42" fillId="0" borderId="0" xfId="0" applyFont="1" applyAlignment="1">
      <alignment vertical="center"/>
    </xf>
    <xf numFmtId="0" fontId="43" fillId="0" borderId="0" xfId="0" applyFont="1"/>
    <xf numFmtId="0" fontId="41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46" fillId="0" borderId="0" xfId="0" applyFont="1"/>
    <xf numFmtId="0" fontId="47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3" fontId="48" fillId="0" borderId="0" xfId="0" applyNumberFormat="1" applyFont="1" applyAlignment="1">
      <alignment vertical="center"/>
    </xf>
    <xf numFmtId="164" fontId="48" fillId="0" borderId="0" xfId="0" applyNumberFormat="1" applyFont="1" applyAlignment="1">
      <alignment vertical="center"/>
    </xf>
    <xf numFmtId="0" fontId="49" fillId="0" borderId="0" xfId="0" applyFont="1"/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2" fillId="0" borderId="0" xfId="0" applyFont="1"/>
    <xf numFmtId="0" fontId="53" fillId="0" borderId="0" xfId="0" applyFont="1" applyAlignment="1">
      <alignment vertical="center"/>
    </xf>
    <xf numFmtId="0" fontId="6" fillId="7" borderId="17" xfId="0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 wrapText="1"/>
    </xf>
    <xf numFmtId="0" fontId="6" fillId="15" borderId="19" xfId="4" applyFont="1" applyFill="1" applyBorder="1" applyAlignment="1">
      <alignment horizontal="center" vertical="center" wrapText="1"/>
    </xf>
    <xf numFmtId="0" fontId="6" fillId="15" borderId="20" xfId="4" applyFont="1" applyFill="1" applyBorder="1" applyAlignment="1">
      <alignment horizontal="center" vertical="center" wrapText="1"/>
    </xf>
    <xf numFmtId="0" fontId="6" fillId="15" borderId="21" xfId="4" applyFont="1" applyFill="1" applyBorder="1" applyAlignment="1">
      <alignment horizontal="center" vertical="center" wrapText="1"/>
    </xf>
    <xf numFmtId="0" fontId="7" fillId="0" borderId="20" xfId="4" applyFont="1" applyBorder="1" applyAlignment="1">
      <alignment horizontal="center" vertical="center"/>
    </xf>
    <xf numFmtId="164" fontId="7" fillId="0" borderId="21" xfId="2" applyNumberFormat="1" applyFont="1" applyBorder="1" applyAlignment="1">
      <alignment horizontal="right" vertical="center"/>
    </xf>
    <xf numFmtId="0" fontId="7" fillId="0" borderId="23" xfId="4" applyFont="1" applyBorder="1" applyAlignment="1">
      <alignment horizontal="center" vertical="center"/>
    </xf>
    <xf numFmtId="164" fontId="7" fillId="0" borderId="24" xfId="2" applyNumberFormat="1" applyFont="1" applyBorder="1" applyAlignment="1">
      <alignment horizontal="right" vertical="center"/>
    </xf>
    <xf numFmtId="166" fontId="14" fillId="16" borderId="19" xfId="4" applyNumberFormat="1" applyFont="1" applyFill="1" applyBorder="1" applyAlignment="1">
      <alignment horizontal="left" vertical="center" indent="1"/>
    </xf>
    <xf numFmtId="166" fontId="14" fillId="16" borderId="22" xfId="4" applyNumberFormat="1" applyFont="1" applyFill="1" applyBorder="1" applyAlignment="1">
      <alignment horizontal="left" vertical="center" indent="1"/>
    </xf>
    <xf numFmtId="0" fontId="6" fillId="13" borderId="12" xfId="4" applyFont="1" applyFill="1" applyBorder="1" applyAlignment="1">
      <alignment horizontal="center" vertical="center" wrapText="1"/>
    </xf>
    <xf numFmtId="0" fontId="6" fillId="13" borderId="26" xfId="4" applyFont="1" applyFill="1" applyBorder="1" applyAlignment="1">
      <alignment horizontal="center" vertical="center" wrapText="1"/>
    </xf>
    <xf numFmtId="0" fontId="6" fillId="13" borderId="28" xfId="4" applyFont="1" applyFill="1" applyBorder="1" applyAlignment="1">
      <alignment horizontal="center" vertical="center" wrapText="1"/>
    </xf>
    <xf numFmtId="164" fontId="24" fillId="0" borderId="26" xfId="0" applyNumberFormat="1" applyFont="1" applyBorder="1" applyAlignment="1">
      <alignment horizontal="center" vertical="center"/>
    </xf>
    <xf numFmtId="164" fontId="24" fillId="0" borderId="28" xfId="0" applyNumberFormat="1" applyFont="1" applyBorder="1" applyAlignment="1">
      <alignment horizontal="center" vertical="center"/>
    </xf>
    <xf numFmtId="164" fontId="24" fillId="0" borderId="25" xfId="0" applyNumberFormat="1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0" fontId="24" fillId="17" borderId="12" xfId="0" applyFont="1" applyFill="1" applyBorder="1" applyAlignment="1">
      <alignment horizontal="left" vertical="center" indent="1"/>
    </xf>
    <xf numFmtId="0" fontId="24" fillId="17" borderId="13" xfId="0" applyFont="1" applyFill="1" applyBorder="1" applyAlignment="1">
      <alignment horizontal="left" vertical="center" inden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51" fillId="0" borderId="1" xfId="0" applyFont="1" applyBorder="1" applyAlignment="1">
      <alignment vertical="center"/>
    </xf>
    <xf numFmtId="0" fontId="51" fillId="0" borderId="3" xfId="0" applyFont="1" applyBorder="1" applyAlignment="1">
      <alignment vertical="center"/>
    </xf>
    <xf numFmtId="0" fontId="51" fillId="0" borderId="5" xfId="0" applyFont="1" applyBorder="1" applyAlignment="1">
      <alignment vertical="center"/>
    </xf>
    <xf numFmtId="9" fontId="14" fillId="11" borderId="2" xfId="3" applyFont="1" applyFill="1" applyBorder="1" applyAlignment="1">
      <alignment horizontal="left" vertical="center" wrapText="1" indent="1"/>
    </xf>
    <xf numFmtId="9" fontId="14" fillId="11" borderId="2" xfId="0" applyNumberFormat="1" applyFont="1" applyFill="1" applyBorder="1" applyAlignment="1">
      <alignment horizontal="left" vertical="center" wrapText="1" indent="1"/>
    </xf>
    <xf numFmtId="9" fontId="14" fillId="11" borderId="4" xfId="0" applyNumberFormat="1" applyFont="1" applyFill="1" applyBorder="1" applyAlignment="1">
      <alignment horizontal="left" vertical="center" wrapText="1" indent="1"/>
    </xf>
    <xf numFmtId="0" fontId="54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7" fillId="0" borderId="6" xfId="5" applyNumberFormat="1" applyFont="1" applyFill="1" applyBorder="1" applyAlignment="1">
      <alignment horizontal="left" vertical="center" indent="1"/>
    </xf>
    <xf numFmtId="0" fontId="9" fillId="2" borderId="7" xfId="0" applyFont="1" applyFill="1" applyBorder="1" applyAlignment="1">
      <alignment horizontal="left" vertical="center" indent="1"/>
    </xf>
    <xf numFmtId="0" fontId="14" fillId="0" borderId="11" xfId="0" applyFont="1" applyBorder="1" applyAlignment="1">
      <alignment horizontal="left" vertical="center" indent="1"/>
    </xf>
    <xf numFmtId="168" fontId="24" fillId="0" borderId="10" xfId="0" applyNumberFormat="1" applyFont="1" applyBorder="1" applyAlignment="1">
      <alignment horizontal="left" vertical="center" indent="1"/>
    </xf>
    <xf numFmtId="0" fontId="44" fillId="0" borderId="0" xfId="4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</cellXfs>
  <cellStyles count="8">
    <cellStyle name="Comma" xfId="2" builtinId="3"/>
    <cellStyle name="Comma 2" xfId="5" xr:uid="{488FB491-F6B0-4F14-9A3A-D510847182AE}"/>
    <cellStyle name="Normal" xfId="0" builtinId="0"/>
    <cellStyle name="Normal 2" xfId="1" xr:uid="{00000000-0005-0000-0000-000002000000}"/>
    <cellStyle name="Normal 2 2" xfId="4" xr:uid="{08DD9F46-B293-4B59-9FF7-98598B3107F2}"/>
    <cellStyle name="Normal 3" xfId="6" xr:uid="{60C483D6-C20A-42CD-8EE2-1F9687C1DD7A}"/>
    <cellStyle name="Percent" xfId="3" builtinId="5"/>
    <cellStyle name="Percent 2" xfId="7" xr:uid="{5D3AE159-CB5E-45C6-9D57-69F220CC167F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E083D"/>
      <color rgb="FF2B441C"/>
      <color rgb="FF880A4C"/>
      <color rgb="FF1C456A"/>
      <color rgb="FFB8C4FE"/>
      <color rgb="FFA4B3FE"/>
      <color rgb="FF05186B"/>
      <color rgb="FF092CC3"/>
      <color rgb="FF4F6FF7"/>
      <color rgb="FF90A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1086970</xdr:colOff>
      <xdr:row>3</xdr:row>
      <xdr:rowOff>56030</xdr:rowOff>
    </xdr:from>
    <xdr:ext cx="811569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28C08B-C2CC-4C96-A6AA-9534844BEEC6}"/>
            </a:ext>
          </a:extLst>
        </xdr:cNvPr>
        <xdr:cNvSpPr txBox="1"/>
      </xdr:nvSpPr>
      <xdr:spPr>
        <a:xfrm>
          <a:off x="20529176" y="1355912"/>
          <a:ext cx="81156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Loại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hình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533401</xdr:colOff>
      <xdr:row>3</xdr:row>
      <xdr:rowOff>253254</xdr:rowOff>
    </xdr:from>
    <xdr:ext cx="1265026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10F534-2ED5-4154-8177-D2B6BDBB1A58}"/>
            </a:ext>
          </a:extLst>
        </xdr:cNvPr>
        <xdr:cNvSpPr txBox="1"/>
      </xdr:nvSpPr>
      <xdr:spPr>
        <a:xfrm>
          <a:off x="19381695" y="1553136"/>
          <a:ext cx="126502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Số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lượng khách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26</xdr:col>
      <xdr:colOff>880783</xdr:colOff>
      <xdr:row>3</xdr:row>
      <xdr:rowOff>17930</xdr:rowOff>
    </xdr:from>
    <xdr:ext cx="976358" cy="2545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D930294-311B-4527-9EA0-833AAEAD4587}"/>
            </a:ext>
          </a:extLst>
        </xdr:cNvPr>
        <xdr:cNvSpPr txBox="1"/>
      </xdr:nvSpPr>
      <xdr:spPr>
        <a:xfrm>
          <a:off x="24469165" y="1317812"/>
          <a:ext cx="976358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Tên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công ty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26</xdr:col>
      <xdr:colOff>29135</xdr:colOff>
      <xdr:row>3</xdr:row>
      <xdr:rowOff>219636</xdr:rowOff>
    </xdr:from>
    <xdr:ext cx="811569" cy="2545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3BBE890-18F0-405D-BC43-F74F037A1669}"/>
            </a:ext>
          </a:extLst>
        </xdr:cNvPr>
        <xdr:cNvSpPr txBox="1"/>
      </xdr:nvSpPr>
      <xdr:spPr>
        <a:xfrm>
          <a:off x="23617517" y="1519518"/>
          <a:ext cx="81156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Loại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hình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833438</xdr:colOff>
      <xdr:row>3</xdr:row>
      <xdr:rowOff>35718</xdr:rowOff>
    </xdr:from>
    <xdr:ext cx="1029705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141886-8749-429F-A014-0E803DF99AFD}"/>
            </a:ext>
          </a:extLst>
        </xdr:cNvPr>
        <xdr:cNvSpPr txBox="1"/>
      </xdr:nvSpPr>
      <xdr:spPr>
        <a:xfrm>
          <a:off x="25288876" y="1381124"/>
          <a:ext cx="102970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Phương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tiện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26</xdr:col>
      <xdr:colOff>21432</xdr:colOff>
      <xdr:row>3</xdr:row>
      <xdr:rowOff>295275</xdr:rowOff>
    </xdr:from>
    <xdr:ext cx="811697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751440-60CE-41BF-A80D-DFB96D77C061}"/>
            </a:ext>
          </a:extLst>
        </xdr:cNvPr>
        <xdr:cNvSpPr txBox="1"/>
      </xdr:nvSpPr>
      <xdr:spPr>
        <a:xfrm>
          <a:off x="24857870" y="1640681"/>
          <a:ext cx="811697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Tên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quận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29</xdr:col>
      <xdr:colOff>759620</xdr:colOff>
      <xdr:row>3</xdr:row>
      <xdr:rowOff>319086</xdr:rowOff>
    </xdr:from>
    <xdr:ext cx="1029705" cy="2545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A3AE6D0-C498-4DB7-9BD6-FD4C2FF668B0}"/>
            </a:ext>
          </a:extLst>
        </xdr:cNvPr>
        <xdr:cNvSpPr txBox="1"/>
      </xdr:nvSpPr>
      <xdr:spPr>
        <a:xfrm>
          <a:off x="28715495" y="1664492"/>
          <a:ext cx="102970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Phương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tiện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30</xdr:col>
      <xdr:colOff>888207</xdr:colOff>
      <xdr:row>3</xdr:row>
      <xdr:rowOff>66674</xdr:rowOff>
    </xdr:from>
    <xdr:ext cx="670633" cy="2545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E4DA52B-12D2-422F-9F28-7258629CE650}"/>
            </a:ext>
          </a:extLst>
        </xdr:cNvPr>
        <xdr:cNvSpPr txBox="1"/>
      </xdr:nvSpPr>
      <xdr:spPr>
        <a:xfrm>
          <a:off x="29629895" y="1412080"/>
          <a:ext cx="670633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Số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tráp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33617</xdr:colOff>
      <xdr:row>3</xdr:row>
      <xdr:rowOff>246529</xdr:rowOff>
    </xdr:from>
    <xdr:ext cx="662746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A2C5C7-7ED3-429D-866A-EFB8449C1241}"/>
            </a:ext>
          </a:extLst>
        </xdr:cNvPr>
        <xdr:cNvSpPr txBox="1"/>
      </xdr:nvSpPr>
      <xdr:spPr>
        <a:xfrm>
          <a:off x="20338676" y="1367117"/>
          <a:ext cx="66274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Chế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độ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29</xdr:col>
      <xdr:colOff>824752</xdr:colOff>
      <xdr:row>3</xdr:row>
      <xdr:rowOff>51547</xdr:rowOff>
    </xdr:from>
    <xdr:ext cx="662746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F45A99-CAA3-452F-BD6F-B8F217763E70}"/>
            </a:ext>
          </a:extLst>
        </xdr:cNvPr>
        <xdr:cNvSpPr txBox="1"/>
      </xdr:nvSpPr>
      <xdr:spPr>
        <a:xfrm>
          <a:off x="25444076" y="1172135"/>
          <a:ext cx="66274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Chế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độ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24</xdr:col>
      <xdr:colOff>667870</xdr:colOff>
      <xdr:row>3</xdr:row>
      <xdr:rowOff>17929</xdr:rowOff>
    </xdr:from>
    <xdr:ext cx="872868" cy="2545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D910115-889B-4573-BEA9-EFE28253D516}"/>
            </a:ext>
          </a:extLst>
        </xdr:cNvPr>
        <xdr:cNvSpPr txBox="1"/>
      </xdr:nvSpPr>
      <xdr:spPr>
        <a:xfrm>
          <a:off x="20972929" y="1138517"/>
          <a:ext cx="872868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Đối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tượng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28</xdr:col>
      <xdr:colOff>652181</xdr:colOff>
      <xdr:row>3</xdr:row>
      <xdr:rowOff>237564</xdr:rowOff>
    </xdr:from>
    <xdr:ext cx="803874" cy="2545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B7A1793-C288-4436-A7DC-677DE5414169}"/>
            </a:ext>
          </a:extLst>
        </xdr:cNvPr>
        <xdr:cNvSpPr txBox="1"/>
      </xdr:nvSpPr>
      <xdr:spPr>
        <a:xfrm>
          <a:off x="24599152" y="1358152"/>
          <a:ext cx="803874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Mã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thuốc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14D0-52DB-4BA1-8A8A-8204CC41BBE9}">
  <dimension ref="A1:AD93"/>
  <sheetViews>
    <sheetView zoomScale="85" zoomScaleNormal="85" zoomScalePageLayoutView="70" workbookViewId="0">
      <selection activeCell="D7" sqref="D7"/>
    </sheetView>
  </sheetViews>
  <sheetFormatPr defaultColWidth="8.88671875" defaultRowHeight="13.8" x14ac:dyDescent="0.3"/>
  <cols>
    <col min="1" max="2" width="12.88671875" style="1" customWidth="1"/>
    <col min="3" max="3" width="11.6640625" style="1" customWidth="1"/>
    <col min="4" max="4" width="14.6640625" style="1" customWidth="1"/>
    <col min="5" max="5" width="14.44140625" style="1" customWidth="1"/>
    <col min="6" max="6" width="11.33203125" style="1" customWidth="1"/>
    <col min="7" max="7" width="17.44140625" style="1" customWidth="1"/>
    <col min="8" max="8" width="14.33203125" style="14" customWidth="1"/>
    <col min="9" max="9" width="15.33203125" style="11" customWidth="1"/>
    <col min="10" max="11" width="17.109375" style="11" customWidth="1"/>
    <col min="12" max="12" width="13.88671875" style="11" customWidth="1"/>
    <col min="13" max="13" width="14" style="11" customWidth="1"/>
    <col min="14" max="14" width="11.5546875" style="1" customWidth="1"/>
    <col min="15" max="15" width="15.109375" style="1" customWidth="1"/>
    <col min="16" max="16" width="12.88671875" style="1" customWidth="1"/>
    <col min="17" max="17" width="8.33203125" style="1" customWidth="1"/>
    <col min="18" max="18" width="18.6640625" style="1" customWidth="1"/>
    <col min="19" max="21" width="12.33203125" style="1" customWidth="1"/>
    <col min="22" max="22" width="8.88671875" style="1"/>
    <col min="23" max="23" width="28.33203125" style="1" customWidth="1"/>
    <col min="24" max="25" width="12.6640625" style="1" customWidth="1"/>
    <col min="26" max="26" width="8.44140625" style="1" customWidth="1"/>
    <col min="27" max="27" width="28.44140625" style="1" customWidth="1"/>
    <col min="28" max="30" width="12.33203125" style="1" customWidth="1"/>
    <col min="31" max="16384" width="8.88671875" style="1"/>
  </cols>
  <sheetData>
    <row r="1" spans="1:30" ht="25.5" customHeight="1" x14ac:dyDescent="0.3">
      <c r="I1" s="30"/>
      <c r="J1" s="158" t="s">
        <v>43</v>
      </c>
      <c r="K1" s="158"/>
      <c r="L1" s="158"/>
      <c r="M1" s="158"/>
    </row>
    <row r="2" spans="1:30" ht="49.5" customHeight="1" x14ac:dyDescent="0.3">
      <c r="A2" s="157" t="s">
        <v>44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</row>
    <row r="3" spans="1:30" ht="27" customHeight="1" x14ac:dyDescent="0.3">
      <c r="C3" s="7"/>
      <c r="D3" s="32"/>
      <c r="E3" s="33"/>
      <c r="H3" s="1"/>
      <c r="L3" s="15"/>
      <c r="M3" s="15"/>
      <c r="O3" s="10" t="s">
        <v>87</v>
      </c>
      <c r="P3" s="12"/>
      <c r="Q3" s="13"/>
      <c r="R3" s="10" t="s">
        <v>88</v>
      </c>
      <c r="W3" s="10" t="s">
        <v>30</v>
      </c>
      <c r="AA3" s="10" t="s">
        <v>0</v>
      </c>
      <c r="AC3" s="13"/>
      <c r="AD3" s="13"/>
    </row>
    <row r="4" spans="1:30" ht="39" customHeight="1" x14ac:dyDescent="0.3">
      <c r="A4" s="2" t="s">
        <v>2</v>
      </c>
      <c r="B4" s="2" t="s">
        <v>88</v>
      </c>
      <c r="C4" s="2" t="s">
        <v>35</v>
      </c>
      <c r="D4" s="2" t="s">
        <v>4</v>
      </c>
      <c r="E4" s="2" t="s">
        <v>40</v>
      </c>
      <c r="F4" s="2" t="s">
        <v>3</v>
      </c>
      <c r="G4" s="2" t="s">
        <v>82</v>
      </c>
      <c r="H4" s="2" t="s">
        <v>0</v>
      </c>
      <c r="I4" s="2" t="s">
        <v>41</v>
      </c>
      <c r="J4" s="2" t="s">
        <v>31</v>
      </c>
      <c r="K4" s="2" t="s">
        <v>92</v>
      </c>
      <c r="L4" s="2" t="s">
        <v>83</v>
      </c>
      <c r="M4" s="2" t="s">
        <v>1</v>
      </c>
      <c r="O4" s="8" t="s">
        <v>42</v>
      </c>
      <c r="P4" s="9" t="s">
        <v>29</v>
      </c>
      <c r="Q4" s="13"/>
      <c r="R4" s="70" t="s">
        <v>39</v>
      </c>
      <c r="S4" s="71">
        <v>1</v>
      </c>
      <c r="T4" s="71">
        <v>10</v>
      </c>
      <c r="U4" s="71">
        <v>20</v>
      </c>
      <c r="W4" s="86"/>
      <c r="X4" s="71" t="s">
        <v>85</v>
      </c>
      <c r="Y4" s="71" t="s">
        <v>86</v>
      </c>
      <c r="AA4" s="86"/>
      <c r="AB4" s="71" t="s">
        <v>32</v>
      </c>
      <c r="AC4" s="71" t="s">
        <v>33</v>
      </c>
      <c r="AD4" s="71" t="s">
        <v>34</v>
      </c>
    </row>
    <row r="5" spans="1:30" ht="27" customHeight="1" x14ac:dyDescent="0.3">
      <c r="A5" s="44">
        <v>43722</v>
      </c>
      <c r="B5" s="83" t="s">
        <v>90</v>
      </c>
      <c r="C5" s="45" t="s">
        <v>79</v>
      </c>
      <c r="D5" s="153" t="s">
        <v>86</v>
      </c>
      <c r="E5" s="83" t="s">
        <v>32</v>
      </c>
      <c r="F5" s="46">
        <v>20</v>
      </c>
      <c r="G5" s="84">
        <v>2</v>
      </c>
      <c r="H5" s="68">
        <v>1708950</v>
      </c>
      <c r="I5" s="69">
        <v>0.1</v>
      </c>
      <c r="J5" s="47">
        <v>30761100</v>
      </c>
      <c r="K5" s="85"/>
      <c r="L5" s="31">
        <v>4</v>
      </c>
      <c r="M5" s="31" t="s">
        <v>131</v>
      </c>
      <c r="O5" s="53" t="s">
        <v>38</v>
      </c>
      <c r="P5" s="81" t="s">
        <v>32</v>
      </c>
      <c r="Q5" s="13"/>
      <c r="R5" s="70" t="s">
        <v>88</v>
      </c>
      <c r="S5" s="82" t="s">
        <v>89</v>
      </c>
      <c r="T5" s="82" t="s">
        <v>90</v>
      </c>
      <c r="U5" s="82" t="s">
        <v>91</v>
      </c>
      <c r="W5" s="71">
        <v>1</v>
      </c>
      <c r="X5" s="77">
        <v>0</v>
      </c>
      <c r="Y5" s="77">
        <v>0.05</v>
      </c>
      <c r="AA5" s="71" t="s">
        <v>85</v>
      </c>
      <c r="AB5" s="78">
        <v>1132150</v>
      </c>
      <c r="AC5" s="78">
        <v>954300</v>
      </c>
      <c r="AD5" s="78">
        <v>1236020</v>
      </c>
    </row>
    <row r="6" spans="1:30" ht="27" customHeight="1" x14ac:dyDescent="0.3">
      <c r="A6" s="44">
        <v>43740</v>
      </c>
      <c r="B6" s="83" t="s">
        <v>89</v>
      </c>
      <c r="C6" s="45" t="s">
        <v>80</v>
      </c>
      <c r="D6" s="153" t="s">
        <v>85</v>
      </c>
      <c r="E6" s="83" t="s">
        <v>34</v>
      </c>
      <c r="F6" s="46">
        <v>8</v>
      </c>
      <c r="G6" s="84">
        <v>5</v>
      </c>
      <c r="H6" s="68">
        <v>1236020</v>
      </c>
      <c r="I6" s="69">
        <v>0</v>
      </c>
      <c r="J6" s="47">
        <v>9888160</v>
      </c>
      <c r="K6" s="85"/>
      <c r="L6" s="31">
        <v>1</v>
      </c>
      <c r="M6" s="31" t="s">
        <v>131</v>
      </c>
      <c r="O6" s="52" t="s">
        <v>36</v>
      </c>
      <c r="P6" s="80" t="s">
        <v>33</v>
      </c>
      <c r="Q6" s="13"/>
      <c r="W6" s="71">
        <v>16</v>
      </c>
      <c r="X6" s="77">
        <v>0.05</v>
      </c>
      <c r="Y6" s="77">
        <v>0.1</v>
      </c>
      <c r="AA6" s="71" t="s">
        <v>86</v>
      </c>
      <c r="AB6" s="79">
        <v>1708950</v>
      </c>
      <c r="AC6" s="79">
        <v>1425490</v>
      </c>
      <c r="AD6" s="79">
        <v>1898760</v>
      </c>
    </row>
    <row r="7" spans="1:30" ht="27" customHeight="1" x14ac:dyDescent="0.3">
      <c r="A7" s="44">
        <v>43763</v>
      </c>
      <c r="B7" s="83" t="s">
        <v>91</v>
      </c>
      <c r="C7" s="45" t="s">
        <v>79</v>
      </c>
      <c r="D7" s="153" t="s">
        <v>86</v>
      </c>
      <c r="E7" s="83" t="s">
        <v>32</v>
      </c>
      <c r="F7" s="46">
        <v>28</v>
      </c>
      <c r="G7" s="84">
        <v>1</v>
      </c>
      <c r="H7" s="68">
        <v>1708950</v>
      </c>
      <c r="I7" s="69">
        <v>0.15</v>
      </c>
      <c r="J7" s="47">
        <v>40673010</v>
      </c>
      <c r="K7" s="85"/>
      <c r="L7" s="31">
        <v>5</v>
      </c>
      <c r="M7" s="31" t="s">
        <v>131</v>
      </c>
      <c r="O7" s="53" t="s">
        <v>37</v>
      </c>
      <c r="P7" s="81" t="s">
        <v>34</v>
      </c>
      <c r="Q7" s="13"/>
      <c r="W7" s="71">
        <v>24</v>
      </c>
      <c r="X7" s="77">
        <v>0.1</v>
      </c>
      <c r="Y7" s="77">
        <v>0.15</v>
      </c>
    </row>
    <row r="8" spans="1:30" ht="27" customHeight="1" x14ac:dyDescent="0.3">
      <c r="A8" s="44">
        <v>43774</v>
      </c>
      <c r="B8" s="83" t="s">
        <v>89</v>
      </c>
      <c r="C8" s="45" t="s">
        <v>84</v>
      </c>
      <c r="D8" s="153" t="s">
        <v>85</v>
      </c>
      <c r="E8" s="83" t="s">
        <v>33</v>
      </c>
      <c r="F8" s="46">
        <v>19</v>
      </c>
      <c r="G8" s="84">
        <v>3</v>
      </c>
      <c r="H8" s="68">
        <v>954300</v>
      </c>
      <c r="I8" s="69">
        <v>0.05</v>
      </c>
      <c r="J8" s="47">
        <v>17225115</v>
      </c>
      <c r="K8" s="85"/>
      <c r="L8" s="31">
        <v>3</v>
      </c>
      <c r="M8" s="31" t="s">
        <v>132</v>
      </c>
      <c r="Q8" s="13"/>
    </row>
    <row r="9" spans="1:30" ht="27" customHeight="1" x14ac:dyDescent="0.3">
      <c r="A9" s="44">
        <v>43830</v>
      </c>
      <c r="B9" s="83" t="s">
        <v>91</v>
      </c>
      <c r="C9" s="45" t="s">
        <v>81</v>
      </c>
      <c r="D9" s="153" t="s">
        <v>85</v>
      </c>
      <c r="E9" s="83" t="s">
        <v>34</v>
      </c>
      <c r="F9" s="46">
        <v>10</v>
      </c>
      <c r="G9" s="84">
        <v>4</v>
      </c>
      <c r="H9" s="68">
        <v>1236020</v>
      </c>
      <c r="I9" s="69">
        <v>0</v>
      </c>
      <c r="J9" s="47">
        <v>12360200</v>
      </c>
      <c r="K9" s="85"/>
      <c r="L9" s="31">
        <v>2</v>
      </c>
      <c r="M9" s="31" t="s">
        <v>132</v>
      </c>
      <c r="N9" s="13"/>
      <c r="O9" s="104"/>
      <c r="P9" s="104"/>
      <c r="Q9" s="13"/>
      <c r="W9" s="13"/>
    </row>
    <row r="10" spans="1:30" s="104" customFormat="1" ht="24.9" customHeight="1" x14ac:dyDescent="0.3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3"/>
      <c r="Q10" s="103"/>
      <c r="W10" s="103"/>
    </row>
    <row r="11" spans="1:30" s="104" customFormat="1" ht="34.5" customHeight="1" x14ac:dyDescent="0.3">
      <c r="A11" s="102"/>
      <c r="B11" s="102"/>
      <c r="C11" s="102"/>
      <c r="D11" s="152" t="s">
        <v>124</v>
      </c>
      <c r="E11" s="123" t="s">
        <v>40</v>
      </c>
      <c r="F11" s="124" t="s">
        <v>120</v>
      </c>
      <c r="G11" s="125" t="s">
        <v>121</v>
      </c>
      <c r="H11" s="102"/>
      <c r="I11" s="102"/>
      <c r="L11" s="102"/>
      <c r="M11" s="102"/>
    </row>
    <row r="12" spans="1:30" s="104" customFormat="1" ht="24.9" customHeight="1" x14ac:dyDescent="0.3">
      <c r="B12" s="102"/>
      <c r="C12" s="102"/>
      <c r="D12" s="102"/>
      <c r="E12" s="130" t="s">
        <v>32</v>
      </c>
      <c r="F12" s="126"/>
      <c r="G12" s="127"/>
      <c r="H12" s="102"/>
      <c r="I12" s="102"/>
      <c r="M12" s="102"/>
    </row>
    <row r="13" spans="1:30" s="104" customFormat="1" ht="24.9" customHeight="1" x14ac:dyDescent="0.3">
      <c r="B13" s="102"/>
      <c r="C13" s="102"/>
      <c r="D13" s="102"/>
      <c r="E13" s="130" t="s">
        <v>33</v>
      </c>
      <c r="F13" s="126"/>
      <c r="G13" s="127"/>
      <c r="H13" s="102"/>
      <c r="I13" s="102"/>
      <c r="M13" s="102"/>
    </row>
    <row r="14" spans="1:30" s="104" customFormat="1" ht="24.9" customHeight="1" x14ac:dyDescent="0.3">
      <c r="B14" s="102"/>
      <c r="C14" s="102"/>
      <c r="D14" s="102"/>
      <c r="E14" s="131" t="s">
        <v>34</v>
      </c>
      <c r="F14" s="128"/>
      <c r="G14" s="129"/>
      <c r="H14" s="102"/>
      <c r="I14" s="102"/>
      <c r="M14" s="102"/>
      <c r="O14" s="105"/>
    </row>
    <row r="15" spans="1:30" s="104" customFormat="1" ht="24.9" customHeight="1" x14ac:dyDescent="0.3"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M15" s="102"/>
      <c r="Q15" s="103"/>
      <c r="W15" s="103"/>
      <c r="X15" s="103"/>
      <c r="Y15" s="103"/>
      <c r="Z15" s="103"/>
    </row>
    <row r="16" spans="1:30" s="104" customFormat="1" ht="24.9" customHeight="1" x14ac:dyDescent="0.3">
      <c r="B16" s="102"/>
      <c r="C16" s="102"/>
      <c r="D16" s="102"/>
      <c r="E16" s="102"/>
      <c r="F16" s="102"/>
      <c r="G16" s="102"/>
      <c r="H16" s="102"/>
      <c r="I16" s="109"/>
      <c r="J16" s="102"/>
      <c r="K16" s="102"/>
      <c r="M16" s="102"/>
      <c r="W16" s="103"/>
      <c r="X16" s="103"/>
      <c r="Y16" s="103"/>
      <c r="Z16" s="103"/>
    </row>
    <row r="17" spans="1:26" s="104" customFormat="1" ht="24.9" customHeight="1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M17" s="102"/>
      <c r="W17" s="103"/>
      <c r="X17" s="103"/>
      <c r="Y17" s="103"/>
      <c r="Z17" s="103"/>
    </row>
    <row r="18" spans="1:26" s="104" customFormat="1" ht="24.9" customHeight="1" x14ac:dyDescent="0.3">
      <c r="A18" s="102"/>
      <c r="B18" s="102"/>
      <c r="C18" s="102"/>
      <c r="D18" s="102"/>
      <c r="E18" s="102"/>
      <c r="F18" s="102"/>
      <c r="G18" s="102"/>
      <c r="I18" s="109"/>
      <c r="J18" s="102"/>
      <c r="K18" s="102"/>
      <c r="M18" s="102"/>
      <c r="W18" s="103"/>
      <c r="X18" s="103"/>
      <c r="Y18" s="103"/>
      <c r="Z18" s="103"/>
    </row>
    <row r="19" spans="1:26" s="104" customFormat="1" ht="24.9" customHeight="1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M19" s="102"/>
      <c r="W19" s="103"/>
      <c r="X19" s="103"/>
      <c r="Y19" s="103"/>
      <c r="Z19" s="103"/>
    </row>
    <row r="20" spans="1:26" s="104" customFormat="1" ht="24.9" customHeight="1" x14ac:dyDescent="0.3">
      <c r="A20" s="102"/>
      <c r="B20" s="102"/>
      <c r="C20" s="102"/>
      <c r="D20" s="102"/>
      <c r="E20" s="102"/>
      <c r="F20" s="102"/>
      <c r="G20" s="102"/>
      <c r="H20" s="102"/>
      <c r="I20" s="109"/>
      <c r="J20" s="102"/>
      <c r="K20" s="102"/>
      <c r="M20" s="102"/>
      <c r="W20" s="103"/>
      <c r="X20" s="103"/>
      <c r="Y20" s="103"/>
      <c r="Z20" s="103"/>
    </row>
    <row r="21" spans="1:26" s="104" customFormat="1" ht="24.9" customHeight="1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M21" s="102"/>
      <c r="W21" s="103"/>
      <c r="X21" s="103"/>
      <c r="Y21" s="103"/>
      <c r="Z21" s="103"/>
    </row>
    <row r="22" spans="1:26" s="104" customFormat="1" ht="24.9" customHeight="1" x14ac:dyDescent="0.3">
      <c r="A22" s="102"/>
      <c r="B22" s="102"/>
      <c r="C22" s="102"/>
      <c r="D22" s="102"/>
      <c r="E22" s="102"/>
      <c r="F22" s="102"/>
      <c r="G22" s="109"/>
      <c r="H22" s="102"/>
      <c r="I22" s="102"/>
      <c r="J22" s="102"/>
      <c r="K22" s="102"/>
      <c r="M22" s="102"/>
      <c r="W22" s="103"/>
      <c r="X22" s="103"/>
      <c r="Y22" s="103"/>
      <c r="Z22" s="103"/>
    </row>
    <row r="23" spans="1:26" s="104" customFormat="1" ht="24.9" customHeight="1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W23" s="103"/>
      <c r="X23" s="103"/>
      <c r="Y23" s="103"/>
      <c r="Z23" s="103"/>
    </row>
    <row r="24" spans="1:26" s="104" customFormat="1" ht="24.9" customHeight="1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W24" s="103"/>
      <c r="X24" s="103"/>
      <c r="Y24" s="103"/>
      <c r="Z24" s="103"/>
    </row>
    <row r="25" spans="1:26" s="104" customFormat="1" ht="24.9" customHeight="1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W25" s="103"/>
      <c r="X25" s="103"/>
      <c r="Y25" s="103"/>
      <c r="Z25" s="103"/>
    </row>
    <row r="26" spans="1:26" s="104" customFormat="1" ht="24.9" customHeight="1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W26" s="103"/>
      <c r="X26" s="106"/>
      <c r="Y26" s="106"/>
      <c r="Z26" s="103"/>
    </row>
    <row r="27" spans="1:26" s="104" customFormat="1" ht="24.9" customHeight="1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W27" s="103"/>
      <c r="X27" s="103"/>
      <c r="Y27" s="103"/>
      <c r="Z27" s="103"/>
    </row>
    <row r="28" spans="1:26" s="104" customFormat="1" ht="24.9" customHeight="1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P28" s="103"/>
      <c r="W28" s="103"/>
      <c r="X28" s="103"/>
      <c r="Y28" s="103"/>
      <c r="Z28" s="103"/>
    </row>
    <row r="29" spans="1:26" s="104" customFormat="1" ht="24.9" customHeight="1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P29" s="103"/>
      <c r="W29" s="103"/>
      <c r="X29" s="103"/>
      <c r="Y29" s="103"/>
      <c r="Z29" s="103"/>
    </row>
    <row r="30" spans="1:26" s="104" customFormat="1" ht="24.9" customHeight="1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P30" s="103"/>
      <c r="W30" s="103"/>
      <c r="X30" s="103"/>
      <c r="Y30" s="103"/>
      <c r="Z30" s="103"/>
    </row>
    <row r="31" spans="1:26" s="104" customFormat="1" ht="24.9" customHeight="1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P31" s="103"/>
      <c r="W31" s="103"/>
      <c r="X31" s="103"/>
      <c r="Y31" s="103"/>
      <c r="Z31" s="103"/>
    </row>
    <row r="32" spans="1:26" s="104" customFormat="1" ht="24.9" customHeight="1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P32" s="103"/>
      <c r="W32" s="103"/>
      <c r="X32" s="103"/>
      <c r="Y32" s="103"/>
      <c r="Z32" s="103"/>
    </row>
    <row r="33" spans="1:26" s="104" customFormat="1" ht="24.9" customHeight="1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P33" s="103"/>
      <c r="W33" s="103"/>
      <c r="X33" s="103"/>
      <c r="Y33" s="103"/>
      <c r="Z33" s="103"/>
    </row>
    <row r="34" spans="1:26" s="104" customFormat="1" ht="24.9" customHeight="1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P34" s="103"/>
      <c r="W34" s="103"/>
      <c r="X34" s="103"/>
      <c r="Y34" s="103"/>
      <c r="Z34" s="103"/>
    </row>
    <row r="35" spans="1:26" s="104" customFormat="1" ht="24.9" customHeight="1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P35" s="103"/>
      <c r="W35" s="103"/>
      <c r="X35" s="103"/>
      <c r="Y35" s="103"/>
      <c r="Z35" s="103"/>
    </row>
    <row r="36" spans="1:26" s="104" customFormat="1" ht="24.9" customHeight="1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P36" s="103"/>
      <c r="W36" s="103"/>
      <c r="X36" s="103"/>
      <c r="Y36" s="103"/>
      <c r="Z36" s="103"/>
    </row>
    <row r="37" spans="1:26" s="104" customFormat="1" ht="24.9" customHeight="1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P37" s="103"/>
      <c r="W37" s="103"/>
      <c r="X37" s="103"/>
      <c r="Y37" s="103"/>
      <c r="Z37" s="103"/>
    </row>
    <row r="38" spans="1:26" s="104" customFormat="1" ht="24.9" customHeight="1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P38" s="103"/>
      <c r="W38" s="103"/>
      <c r="X38" s="103"/>
      <c r="Y38" s="103"/>
      <c r="Z38" s="103"/>
    </row>
    <row r="39" spans="1:26" s="104" customFormat="1" ht="24.9" customHeight="1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P39" s="103"/>
      <c r="W39" s="103"/>
      <c r="X39" s="103"/>
      <c r="Y39" s="103"/>
      <c r="Z39" s="103"/>
    </row>
    <row r="40" spans="1:26" s="104" customFormat="1" ht="24.9" customHeight="1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P40" s="103"/>
      <c r="W40" s="103"/>
      <c r="X40" s="103"/>
      <c r="Y40" s="103"/>
      <c r="Z40" s="103"/>
    </row>
    <row r="41" spans="1:26" s="104" customFormat="1" ht="24.9" customHeight="1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P41" s="103"/>
      <c r="W41" s="103"/>
      <c r="X41" s="103"/>
      <c r="Y41" s="103"/>
      <c r="Z41" s="103"/>
    </row>
    <row r="42" spans="1:26" s="104" customFormat="1" ht="24.9" customHeight="1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P42" s="103"/>
      <c r="W42" s="103"/>
      <c r="X42" s="103"/>
      <c r="Y42" s="103"/>
      <c r="Z42" s="103"/>
    </row>
    <row r="43" spans="1:26" s="104" customFormat="1" ht="24.9" customHeight="1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P43" s="103"/>
      <c r="W43" s="103"/>
      <c r="X43" s="103"/>
      <c r="Y43" s="103"/>
      <c r="Z43" s="103"/>
    </row>
    <row r="44" spans="1:26" s="104" customFormat="1" ht="24.9" customHeight="1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P44" s="103"/>
      <c r="W44" s="103"/>
      <c r="X44" s="103"/>
      <c r="Y44" s="103"/>
      <c r="Z44" s="103"/>
    </row>
    <row r="45" spans="1:26" s="104" customFormat="1" ht="24.9" customHeight="1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P45" s="103"/>
      <c r="W45" s="103"/>
      <c r="X45" s="103"/>
      <c r="Y45" s="103"/>
      <c r="Z45" s="103"/>
    </row>
    <row r="46" spans="1:26" s="104" customFormat="1" ht="24.9" customHeight="1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P46" s="103"/>
      <c r="W46" s="103"/>
      <c r="X46" s="103"/>
      <c r="Y46" s="103"/>
      <c r="Z46" s="103"/>
    </row>
    <row r="47" spans="1:26" s="104" customFormat="1" ht="24.9" customHeight="1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P47" s="103"/>
      <c r="W47" s="103"/>
      <c r="X47" s="103"/>
      <c r="Y47" s="103"/>
      <c r="Z47" s="103"/>
    </row>
    <row r="48" spans="1:26" s="104" customFormat="1" ht="24.9" customHeight="1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P48" s="103"/>
      <c r="W48" s="103"/>
      <c r="X48" s="103"/>
      <c r="Y48" s="103"/>
      <c r="Z48" s="103"/>
    </row>
    <row r="49" spans="1:26" s="104" customFormat="1" ht="24.9" customHeight="1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P49" s="103"/>
      <c r="W49" s="103"/>
      <c r="X49" s="103"/>
      <c r="Y49" s="103"/>
      <c r="Z49" s="103"/>
    </row>
    <row r="50" spans="1:26" s="104" customFormat="1" ht="24.9" customHeight="1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P50" s="103"/>
      <c r="W50" s="103"/>
      <c r="X50" s="103"/>
      <c r="Y50" s="103"/>
      <c r="Z50" s="103"/>
    </row>
    <row r="51" spans="1:26" s="104" customFormat="1" ht="24.9" customHeight="1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P51" s="103"/>
      <c r="W51" s="103"/>
      <c r="X51" s="103"/>
      <c r="Y51" s="103"/>
      <c r="Z51" s="103"/>
    </row>
    <row r="52" spans="1:26" s="104" customFormat="1" ht="24.9" customHeight="1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P52" s="103"/>
      <c r="W52" s="103"/>
      <c r="X52" s="103"/>
      <c r="Y52" s="103"/>
      <c r="Z52" s="103"/>
    </row>
    <row r="53" spans="1:26" s="104" customFormat="1" ht="24.9" customHeight="1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P53" s="103"/>
      <c r="W53" s="103"/>
      <c r="X53" s="103"/>
      <c r="Y53" s="103"/>
      <c r="Z53" s="103"/>
    </row>
    <row r="54" spans="1:26" s="104" customFormat="1" ht="24.9" customHeight="1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P54" s="103"/>
      <c r="W54" s="103"/>
      <c r="X54" s="103"/>
      <c r="Y54" s="103"/>
      <c r="Z54" s="103"/>
    </row>
    <row r="55" spans="1:26" s="104" customFormat="1" ht="24.9" customHeight="1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P55" s="103"/>
      <c r="W55" s="103"/>
      <c r="X55" s="103"/>
      <c r="Y55" s="103"/>
      <c r="Z55" s="103"/>
    </row>
    <row r="56" spans="1:26" s="104" customFormat="1" ht="24.9" customHeight="1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P56" s="103"/>
      <c r="W56" s="103"/>
      <c r="X56" s="103"/>
      <c r="Y56" s="103"/>
      <c r="Z56" s="103"/>
    </row>
    <row r="57" spans="1:26" s="104" customFormat="1" ht="24.9" customHeight="1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P57" s="103"/>
      <c r="W57" s="103"/>
      <c r="X57" s="103"/>
      <c r="Y57" s="103"/>
      <c r="Z57" s="103"/>
    </row>
    <row r="58" spans="1:26" s="104" customFormat="1" ht="24.9" customHeight="1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P58" s="103"/>
      <c r="W58" s="103"/>
      <c r="X58" s="103"/>
      <c r="Y58" s="103"/>
      <c r="Z58" s="103"/>
    </row>
    <row r="59" spans="1:26" s="104" customFormat="1" ht="24.9" customHeight="1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P59" s="103"/>
      <c r="W59" s="103"/>
      <c r="X59" s="103"/>
      <c r="Y59" s="103"/>
      <c r="Z59" s="103"/>
    </row>
    <row r="60" spans="1:26" s="104" customFormat="1" ht="24.9" customHeight="1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P60" s="103"/>
      <c r="W60" s="103"/>
      <c r="X60" s="103"/>
      <c r="Y60" s="103"/>
      <c r="Z60" s="103"/>
    </row>
    <row r="61" spans="1:26" s="104" customFormat="1" ht="24.9" customHeight="1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P61" s="103"/>
    </row>
    <row r="62" spans="1:26" s="104" customFormat="1" ht="24.9" customHeight="1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P62" s="103"/>
    </row>
    <row r="63" spans="1:26" s="104" customFormat="1" ht="24.9" customHeight="1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P63" s="103"/>
    </row>
    <row r="64" spans="1:26" s="104" customFormat="1" ht="24.9" customHeight="1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P64" s="103"/>
    </row>
    <row r="65" spans="1:16" s="104" customFormat="1" ht="24.9" customHeight="1" x14ac:dyDescent="0.3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P65" s="103"/>
    </row>
    <row r="66" spans="1:16" s="104" customFormat="1" ht="24.9" customHeight="1" x14ac:dyDescent="0.3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P66" s="103"/>
    </row>
    <row r="67" spans="1:16" s="104" customFormat="1" ht="24.9" customHeight="1" x14ac:dyDescent="0.3">
      <c r="P67" s="103"/>
    </row>
    <row r="68" spans="1:16" s="104" customFormat="1" ht="24.9" customHeight="1" x14ac:dyDescent="0.3">
      <c r="P68" s="103"/>
    </row>
    <row r="69" spans="1:16" s="104" customFormat="1" ht="24.9" customHeight="1" x14ac:dyDescent="0.3">
      <c r="P69" s="103"/>
    </row>
    <row r="70" spans="1:16" s="104" customFormat="1" ht="24.9" customHeight="1" x14ac:dyDescent="0.3">
      <c r="P70" s="103"/>
    </row>
    <row r="71" spans="1:16" s="104" customFormat="1" ht="24.9" customHeight="1" x14ac:dyDescent="0.3">
      <c r="P71" s="103"/>
    </row>
    <row r="72" spans="1:16" s="104" customFormat="1" ht="24.9" customHeight="1" x14ac:dyDescent="0.3">
      <c r="P72" s="103"/>
    </row>
    <row r="73" spans="1:16" s="104" customFormat="1" ht="24.9" customHeight="1" x14ac:dyDescent="0.3">
      <c r="P73" s="103"/>
    </row>
    <row r="74" spans="1:16" s="104" customFormat="1" ht="24.9" customHeight="1" x14ac:dyDescent="0.3">
      <c r="P74" s="103"/>
    </row>
    <row r="75" spans="1:16" s="104" customFormat="1" ht="24.9" customHeight="1" x14ac:dyDescent="0.3">
      <c r="P75" s="103"/>
    </row>
    <row r="76" spans="1:16" s="104" customFormat="1" ht="27" customHeight="1" x14ac:dyDescent="0.3">
      <c r="P76" s="103"/>
    </row>
    <row r="77" spans="1:16" s="104" customFormat="1" ht="27" customHeight="1" x14ac:dyDescent="0.3">
      <c r="P77" s="103"/>
    </row>
    <row r="78" spans="1:16" s="104" customFormat="1" ht="27" customHeight="1" x14ac:dyDescent="0.3">
      <c r="P78" s="103"/>
    </row>
    <row r="79" spans="1:16" s="104" customFormat="1" ht="27" customHeight="1" x14ac:dyDescent="0.3">
      <c r="P79" s="103"/>
    </row>
    <row r="80" spans="1:16" s="104" customFormat="1" ht="27" customHeight="1" x14ac:dyDescent="0.3"/>
    <row r="81" spans="8:16" s="104" customFormat="1" x14ac:dyDescent="0.3"/>
    <row r="82" spans="8:16" s="104" customFormat="1" x14ac:dyDescent="0.3"/>
    <row r="83" spans="8:16" s="104" customFormat="1" x14ac:dyDescent="0.3"/>
    <row r="84" spans="8:16" s="104" customFormat="1" x14ac:dyDescent="0.3"/>
    <row r="85" spans="8:16" s="104" customFormat="1" x14ac:dyDescent="0.3"/>
    <row r="86" spans="8:16" s="104" customFormat="1" x14ac:dyDescent="0.3"/>
    <row r="87" spans="8:16" s="104" customFormat="1" x14ac:dyDescent="0.3">
      <c r="O87" s="1"/>
      <c r="P87" s="1"/>
    </row>
    <row r="88" spans="8:16" x14ac:dyDescent="0.3">
      <c r="H88" s="1"/>
    </row>
    <row r="89" spans="8:16" x14ac:dyDescent="0.3">
      <c r="H89" s="1"/>
    </row>
    <row r="90" spans="8:16" x14ac:dyDescent="0.3">
      <c r="H90" s="1"/>
    </row>
    <row r="91" spans="8:16" x14ac:dyDescent="0.3">
      <c r="H91" s="1"/>
    </row>
    <row r="92" spans="8:16" x14ac:dyDescent="0.3">
      <c r="H92" s="1"/>
    </row>
    <row r="93" spans="8:16" x14ac:dyDescent="0.3">
      <c r="H93" s="1"/>
    </row>
  </sheetData>
  <mergeCells count="2">
    <mergeCell ref="A2:M2"/>
    <mergeCell ref="J1:M1"/>
  </mergeCells>
  <conditionalFormatting sqref="A5:D9">
    <cfRule type="cellIs" dxfId="1" priority="2" operator="between">
      <formula>42013</formula>
      <formula>42044</formula>
    </cfRule>
  </conditionalFormatting>
  <conditionalFormatting sqref="E12:E14">
    <cfRule type="cellIs" dxfId="0" priority="1" operator="between">
      <formula>42013</formula>
      <formula>42044</formula>
    </cfRule>
  </conditionalFormatting>
  <dataValidations count="2">
    <dataValidation operator="greaterThan" allowBlank="1" showInputMessage="1" showErrorMessage="1" sqref="F4:G9" xr:uid="{5FD82C1C-D6E7-4AD4-99E9-EAFACFE7474C}"/>
    <dataValidation operator="lessThanOrEqual" allowBlank="1" showInputMessage="1" showErrorMessage="1" sqref="A5:D9" xr:uid="{AB1A906F-0930-4DB4-AD91-FEE9DA606D97}"/>
  </dataValidations>
  <printOptions horizontalCentered="1"/>
  <pageMargins left="1.5" right="1.5" top="1.5" bottom="1.5" header="0.3" footer="0.3"/>
  <pageSetup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4013-CD79-4618-8B30-877C972C4B2E}">
  <dimension ref="A1:AH33"/>
  <sheetViews>
    <sheetView zoomScale="80" zoomScaleNormal="80" workbookViewId="0">
      <selection activeCell="I11" sqref="I11"/>
    </sheetView>
  </sheetViews>
  <sheetFormatPr defaultColWidth="9.109375" defaultRowHeight="24.9" customHeight="1" x14ac:dyDescent="0.3"/>
  <cols>
    <col min="1" max="1" width="16.44140625" style="5" customWidth="1"/>
    <col min="2" max="2" width="23.109375" style="5" customWidth="1"/>
    <col min="3" max="3" width="15.5546875" style="5" customWidth="1"/>
    <col min="4" max="4" width="15.88671875" style="5" customWidth="1"/>
    <col min="5" max="5" width="15.6640625" style="5" customWidth="1"/>
    <col min="6" max="6" width="14.5546875" style="5" customWidth="1"/>
    <col min="7" max="7" width="10.88671875" style="5" customWidth="1"/>
    <col min="8" max="8" width="15" style="5" customWidth="1"/>
    <col min="9" max="9" width="15.44140625" style="5" customWidth="1"/>
    <col min="10" max="10" width="9.88671875" style="5" customWidth="1"/>
    <col min="11" max="11" width="12.44140625" style="5" customWidth="1"/>
    <col min="12" max="12" width="14.6640625" style="5" customWidth="1"/>
    <col min="13" max="13" width="12.6640625" style="5" customWidth="1"/>
    <col min="14" max="15" width="14.33203125" style="5" customWidth="1"/>
    <col min="16" max="16" width="10.5546875" style="5" customWidth="1"/>
    <col min="17" max="17" width="19.33203125" style="5" bestFit="1" customWidth="1"/>
    <col min="18" max="18" width="15.88671875" style="5" customWidth="1"/>
    <col min="19" max="19" width="19.109375" style="5" bestFit="1" customWidth="1"/>
    <col min="20" max="20" width="15" style="5" customWidth="1"/>
    <col min="21" max="21" width="10.44140625" style="5" customWidth="1"/>
    <col min="22" max="22" width="18.44140625" style="5" customWidth="1"/>
    <col min="23" max="25" width="12" style="5" customWidth="1"/>
    <col min="26" max="26" width="10.44140625" customWidth="1"/>
    <col min="27" max="27" width="27.5546875" style="5" customWidth="1"/>
    <col min="28" max="29" width="12.5546875" style="5" customWidth="1"/>
    <col min="30" max="30" width="11.88671875" style="5" customWidth="1"/>
    <col min="31" max="31" width="23.88671875" style="5" customWidth="1"/>
    <col min="32" max="34" width="14" style="5" customWidth="1"/>
    <col min="35" max="16384" width="9.109375" style="5"/>
  </cols>
  <sheetData>
    <row r="1" spans="1:34" ht="31.5" customHeight="1" x14ac:dyDescent="0.3">
      <c r="A1" s="54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M1" s="93"/>
      <c r="N1" s="160" t="s">
        <v>71</v>
      </c>
      <c r="O1" s="160"/>
      <c r="P1" s="160"/>
      <c r="Q1" s="160"/>
      <c r="R1" s="30"/>
    </row>
    <row r="2" spans="1:34" ht="42.75" customHeight="1" x14ac:dyDescent="0.3">
      <c r="A2" s="159" t="s">
        <v>78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7"/>
      <c r="S2" s="18"/>
      <c r="T2" s="19"/>
    </row>
    <row r="3" spans="1:34" ht="30.75" customHeight="1" x14ac:dyDescent="0.3">
      <c r="F3" s="48"/>
      <c r="G3" s="48"/>
      <c r="H3" s="20"/>
      <c r="M3" s="21"/>
      <c r="N3" s="22"/>
      <c r="O3" s="22"/>
      <c r="P3" s="22"/>
      <c r="S3" s="23" t="s">
        <v>68</v>
      </c>
      <c r="V3" s="23" t="s">
        <v>88</v>
      </c>
      <c r="W3" s="1"/>
      <c r="X3" s="1"/>
      <c r="Y3" s="1"/>
      <c r="AA3" s="23" t="s">
        <v>30</v>
      </c>
      <c r="AE3" s="23" t="s">
        <v>101</v>
      </c>
    </row>
    <row r="4" spans="1:34" ht="45" customHeight="1" x14ac:dyDescent="0.3">
      <c r="A4" s="49" t="s">
        <v>45</v>
      </c>
      <c r="B4" s="49" t="s">
        <v>46</v>
      </c>
      <c r="C4" s="49" t="s">
        <v>53</v>
      </c>
      <c r="D4" s="49" t="s">
        <v>49</v>
      </c>
      <c r="E4" s="49" t="s">
        <v>88</v>
      </c>
      <c r="F4" s="49" t="s">
        <v>48</v>
      </c>
      <c r="G4" s="49" t="s">
        <v>82</v>
      </c>
      <c r="H4" s="49" t="s">
        <v>50</v>
      </c>
      <c r="I4" s="49" t="s">
        <v>47</v>
      </c>
      <c r="J4" s="49" t="s">
        <v>99</v>
      </c>
      <c r="K4" s="49" t="s">
        <v>100</v>
      </c>
      <c r="L4" s="49" t="s">
        <v>54</v>
      </c>
      <c r="M4" s="49" t="s">
        <v>30</v>
      </c>
      <c r="N4" s="49" t="s">
        <v>51</v>
      </c>
      <c r="O4" s="49" t="s">
        <v>92</v>
      </c>
      <c r="P4" s="49" t="s">
        <v>83</v>
      </c>
      <c r="Q4" s="49" t="s">
        <v>1</v>
      </c>
      <c r="S4" s="24" t="s">
        <v>52</v>
      </c>
      <c r="T4" s="25" t="s">
        <v>62</v>
      </c>
      <c r="V4" s="88" t="s">
        <v>95</v>
      </c>
      <c r="W4" s="50">
        <v>1</v>
      </c>
      <c r="X4" s="50">
        <v>5</v>
      </c>
      <c r="Y4" s="50">
        <v>9</v>
      </c>
      <c r="AA4" s="121"/>
      <c r="AB4" s="50" t="s">
        <v>70</v>
      </c>
      <c r="AC4" s="50" t="s">
        <v>69</v>
      </c>
      <c r="AE4" s="121"/>
      <c r="AF4" s="50">
        <v>1</v>
      </c>
      <c r="AG4" s="50">
        <v>11</v>
      </c>
      <c r="AH4" s="50">
        <v>21</v>
      </c>
    </row>
    <row r="5" spans="1:34" ht="24.9" customHeight="1" x14ac:dyDescent="0.3">
      <c r="A5" s="34" t="s">
        <v>59</v>
      </c>
      <c r="B5" s="35" t="s">
        <v>55</v>
      </c>
      <c r="C5" s="37" t="str">
        <f>VLOOKUP(LEFT(A5,2),$S$5:$T$7,2,0)</f>
        <v>Đống Đa</v>
      </c>
      <c r="D5" s="38">
        <v>43743</v>
      </c>
      <c r="E5" s="90" t="s">
        <v>98</v>
      </c>
      <c r="F5" s="91">
        <v>5</v>
      </c>
      <c r="G5" s="36">
        <f>RANK(F5,$F$5:$F$9,1)</f>
        <v>1</v>
      </c>
      <c r="H5" s="39">
        <v>5600000</v>
      </c>
      <c r="I5" s="156" t="str">
        <f>IF(MID(A5,3,2)="OT","Ô tô","Xích lô")</f>
        <v>Ô tô</v>
      </c>
      <c r="J5" s="91">
        <v>3</v>
      </c>
      <c r="K5" s="87">
        <v>1500000</v>
      </c>
      <c r="L5" s="40">
        <v>8820500</v>
      </c>
      <c r="M5" s="41">
        <v>0.1</v>
      </c>
      <c r="N5" s="42">
        <v>17028450</v>
      </c>
      <c r="O5" s="89"/>
      <c r="P5" s="89">
        <v>5</v>
      </c>
      <c r="Q5" s="43" t="s">
        <v>129</v>
      </c>
      <c r="S5" s="51" t="s">
        <v>63</v>
      </c>
      <c r="T5" s="26" t="s">
        <v>61</v>
      </c>
      <c r="V5" s="24" t="s">
        <v>88</v>
      </c>
      <c r="W5" s="28" t="s">
        <v>96</v>
      </c>
      <c r="X5" s="28" t="s">
        <v>97</v>
      </c>
      <c r="Y5" s="28" t="s">
        <v>98</v>
      </c>
      <c r="AA5" s="154" t="s">
        <v>61</v>
      </c>
      <c r="AB5" s="29">
        <v>0.1</v>
      </c>
      <c r="AC5" s="29">
        <v>0.15</v>
      </c>
      <c r="AE5" s="50" t="s">
        <v>70</v>
      </c>
      <c r="AF5" s="92">
        <v>1500000</v>
      </c>
      <c r="AG5" s="92">
        <v>1200000</v>
      </c>
      <c r="AH5" s="92">
        <v>1000000</v>
      </c>
    </row>
    <row r="6" spans="1:34" ht="24.9" customHeight="1" x14ac:dyDescent="0.3">
      <c r="A6" s="34" t="s">
        <v>60</v>
      </c>
      <c r="B6" s="35" t="s">
        <v>56</v>
      </c>
      <c r="C6" s="37" t="str">
        <f t="shared" ref="C6:C9" si="0">VLOOKUP(LEFT(A6,2),$S$5:$T$7,2,0)</f>
        <v>Ba Đình</v>
      </c>
      <c r="D6" s="38">
        <v>43779</v>
      </c>
      <c r="E6" s="90" t="s">
        <v>98</v>
      </c>
      <c r="F6" s="91">
        <v>11</v>
      </c>
      <c r="G6" s="36">
        <f t="shared" ref="G6:G9" si="1">RANK(F6,$F$5:$F$9,1)</f>
        <v>4</v>
      </c>
      <c r="H6" s="39">
        <v>25000000</v>
      </c>
      <c r="I6" s="156" t="str">
        <f t="shared" ref="I6:I9" si="2">IF(MID(A6,3,2)="OT","Ô tô","Xích lô")</f>
        <v>Ô tô</v>
      </c>
      <c r="J6" s="91">
        <v>4</v>
      </c>
      <c r="K6" s="87">
        <v>1200000</v>
      </c>
      <c r="L6" s="40">
        <v>11257430</v>
      </c>
      <c r="M6" s="41">
        <v>0</v>
      </c>
      <c r="N6" s="42">
        <v>41057430</v>
      </c>
      <c r="O6" s="89"/>
      <c r="P6" s="89">
        <v>2</v>
      </c>
      <c r="Q6" s="43" t="s">
        <v>130</v>
      </c>
      <c r="S6" s="51" t="s">
        <v>64</v>
      </c>
      <c r="T6" s="26" t="s">
        <v>65</v>
      </c>
      <c r="AA6" s="154" t="s">
        <v>65</v>
      </c>
      <c r="AB6" s="29">
        <v>0</v>
      </c>
      <c r="AC6" s="29">
        <v>0.05</v>
      </c>
      <c r="AD6" s="27"/>
      <c r="AE6" s="50" t="s">
        <v>69</v>
      </c>
      <c r="AF6" s="92">
        <v>350000</v>
      </c>
      <c r="AG6" s="92">
        <v>320000</v>
      </c>
      <c r="AH6" s="92">
        <v>300000</v>
      </c>
    </row>
    <row r="7" spans="1:34" ht="24.9" customHeight="1" x14ac:dyDescent="0.3">
      <c r="A7" s="34" t="s">
        <v>93</v>
      </c>
      <c r="B7" s="35" t="s">
        <v>57</v>
      </c>
      <c r="C7" s="37" t="str">
        <f t="shared" si="0"/>
        <v>Đống Đa</v>
      </c>
      <c r="D7" s="38">
        <v>43801</v>
      </c>
      <c r="E7" s="90" t="s">
        <v>98</v>
      </c>
      <c r="F7" s="91">
        <v>9</v>
      </c>
      <c r="G7" s="36">
        <f t="shared" si="1"/>
        <v>3</v>
      </c>
      <c r="H7" s="39">
        <v>18600000</v>
      </c>
      <c r="I7" s="156" t="str">
        <f t="shared" si="2"/>
        <v>Xích lô</v>
      </c>
      <c r="J7" s="91">
        <v>13</v>
      </c>
      <c r="K7" s="87">
        <v>350000</v>
      </c>
      <c r="L7" s="40">
        <v>9387560</v>
      </c>
      <c r="M7" s="41">
        <v>0.15</v>
      </c>
      <c r="N7" s="42">
        <v>27656926</v>
      </c>
      <c r="O7" s="89"/>
      <c r="P7" s="89">
        <v>3</v>
      </c>
      <c r="Q7" s="43" t="s">
        <v>129</v>
      </c>
      <c r="S7" s="51" t="s">
        <v>66</v>
      </c>
      <c r="T7" s="26" t="s">
        <v>67</v>
      </c>
      <c r="AA7" s="154" t="s">
        <v>67</v>
      </c>
      <c r="AB7" s="29">
        <v>0.05</v>
      </c>
      <c r="AC7" s="29">
        <v>0.1</v>
      </c>
    </row>
    <row r="8" spans="1:34" ht="24.9" customHeight="1" x14ac:dyDescent="0.3">
      <c r="A8" s="34" t="s">
        <v>119</v>
      </c>
      <c r="B8" s="35" t="s">
        <v>58</v>
      </c>
      <c r="C8" s="37" t="str">
        <f t="shared" si="0"/>
        <v>Hoàn Kiếm</v>
      </c>
      <c r="D8" s="38">
        <v>43814</v>
      </c>
      <c r="E8" s="90" t="s">
        <v>98</v>
      </c>
      <c r="F8" s="91">
        <v>23</v>
      </c>
      <c r="G8" s="36">
        <f t="shared" si="1"/>
        <v>5</v>
      </c>
      <c r="H8" s="39">
        <v>51500000</v>
      </c>
      <c r="I8" s="156" t="str">
        <f t="shared" si="2"/>
        <v>Ô tô</v>
      </c>
      <c r="J8" s="91">
        <v>5</v>
      </c>
      <c r="K8" s="87">
        <v>1000000</v>
      </c>
      <c r="L8" s="40">
        <v>20050520</v>
      </c>
      <c r="M8" s="41">
        <v>0.05</v>
      </c>
      <c r="N8" s="42">
        <v>72722994</v>
      </c>
      <c r="O8" s="89"/>
      <c r="P8" s="89">
        <v>1</v>
      </c>
      <c r="Q8" s="43" t="s">
        <v>130</v>
      </c>
    </row>
    <row r="9" spans="1:34" ht="24.9" customHeight="1" x14ac:dyDescent="0.3">
      <c r="A9" s="34" t="s">
        <v>94</v>
      </c>
      <c r="B9" s="35" t="s">
        <v>77</v>
      </c>
      <c r="C9" s="37" t="str">
        <f t="shared" si="0"/>
        <v>Ba Đình</v>
      </c>
      <c r="D9" s="38">
        <v>43822</v>
      </c>
      <c r="E9" s="90" t="s">
        <v>98</v>
      </c>
      <c r="F9" s="91">
        <v>7</v>
      </c>
      <c r="G9" s="36">
        <f t="shared" si="1"/>
        <v>2</v>
      </c>
      <c r="H9" s="39">
        <v>9300000</v>
      </c>
      <c r="I9" s="156" t="str">
        <f t="shared" si="2"/>
        <v>Xích lô</v>
      </c>
      <c r="J9" s="91">
        <v>9</v>
      </c>
      <c r="K9" s="87">
        <v>350000</v>
      </c>
      <c r="L9" s="40">
        <v>11305020</v>
      </c>
      <c r="M9" s="41">
        <v>0.05</v>
      </c>
      <c r="N9" s="42">
        <v>22567269</v>
      </c>
      <c r="O9" s="89"/>
      <c r="P9" s="89">
        <v>4</v>
      </c>
      <c r="Q9" s="43" t="s">
        <v>130</v>
      </c>
    </row>
    <row r="10" spans="1:34" ht="34.5" customHeight="1" x14ac:dyDescent="0.3"/>
    <row r="11" spans="1:34" ht="36.75" customHeight="1" x14ac:dyDescent="0.3">
      <c r="C11" s="151" t="s">
        <v>124</v>
      </c>
      <c r="D11" s="132" t="s">
        <v>62</v>
      </c>
      <c r="E11" s="133" t="s">
        <v>122</v>
      </c>
      <c r="F11" s="134" t="s">
        <v>123</v>
      </c>
      <c r="S11" s="107"/>
      <c r="T11" s="107"/>
      <c r="AA11" s="107"/>
      <c r="AB11" s="107"/>
      <c r="AC11" s="107"/>
    </row>
    <row r="12" spans="1:34" s="107" customFormat="1" ht="24.9" customHeight="1" x14ac:dyDescent="0.3">
      <c r="D12" s="139" t="s">
        <v>61</v>
      </c>
      <c r="E12" s="135"/>
      <c r="F12" s="136"/>
      <c r="Z12" s="108"/>
    </row>
    <row r="13" spans="1:34" s="107" customFormat="1" ht="24.9" customHeight="1" x14ac:dyDescent="0.3">
      <c r="D13" s="139" t="s">
        <v>65</v>
      </c>
      <c r="E13" s="135"/>
      <c r="F13" s="136"/>
      <c r="Z13" s="108"/>
    </row>
    <row r="14" spans="1:34" s="107" customFormat="1" ht="24.9" customHeight="1" x14ac:dyDescent="0.3">
      <c r="D14" s="140" t="s">
        <v>67</v>
      </c>
      <c r="E14" s="137"/>
      <c r="F14" s="138"/>
      <c r="Z14" s="108"/>
    </row>
    <row r="15" spans="1:34" s="107" customFormat="1" ht="24.9" customHeight="1" x14ac:dyDescent="0.3">
      <c r="Z15" s="108"/>
    </row>
    <row r="16" spans="1:34" s="107" customFormat="1" ht="24.9" customHeight="1" x14ac:dyDescent="0.3">
      <c r="Z16" s="108"/>
    </row>
    <row r="17" spans="26:26" s="107" customFormat="1" ht="24.9" customHeight="1" x14ac:dyDescent="0.3">
      <c r="Z17" s="108"/>
    </row>
    <row r="18" spans="26:26" s="107" customFormat="1" ht="24.9" customHeight="1" x14ac:dyDescent="0.3">
      <c r="Z18" s="108"/>
    </row>
    <row r="19" spans="26:26" s="107" customFormat="1" ht="24.9" customHeight="1" x14ac:dyDescent="0.3">
      <c r="Z19" s="108"/>
    </row>
    <row r="20" spans="26:26" s="107" customFormat="1" ht="24.9" customHeight="1" x14ac:dyDescent="0.3">
      <c r="Z20" s="108"/>
    </row>
    <row r="21" spans="26:26" s="107" customFormat="1" ht="24.9" customHeight="1" x14ac:dyDescent="0.3">
      <c r="Z21" s="108"/>
    </row>
    <row r="22" spans="26:26" s="107" customFormat="1" ht="24.9" customHeight="1" x14ac:dyDescent="0.3">
      <c r="Z22" s="108"/>
    </row>
    <row r="23" spans="26:26" s="107" customFormat="1" ht="24.9" customHeight="1" x14ac:dyDescent="0.3">
      <c r="Z23" s="108"/>
    </row>
    <row r="24" spans="26:26" s="107" customFormat="1" ht="24.9" customHeight="1" x14ac:dyDescent="0.3">
      <c r="Z24" s="108"/>
    </row>
    <row r="25" spans="26:26" s="107" customFormat="1" ht="24.9" customHeight="1" x14ac:dyDescent="0.3">
      <c r="Z25" s="108"/>
    </row>
    <row r="26" spans="26:26" s="107" customFormat="1" ht="24.9" customHeight="1" x14ac:dyDescent="0.3">
      <c r="Z26" s="108"/>
    </row>
    <row r="27" spans="26:26" s="107" customFormat="1" ht="24.9" customHeight="1" x14ac:dyDescent="0.3">
      <c r="Z27" s="108"/>
    </row>
    <row r="28" spans="26:26" s="107" customFormat="1" ht="24.9" customHeight="1" x14ac:dyDescent="0.3">
      <c r="Z28" s="108"/>
    </row>
    <row r="29" spans="26:26" s="107" customFormat="1" ht="24.9" customHeight="1" x14ac:dyDescent="0.3">
      <c r="Z29" s="108"/>
    </row>
    <row r="30" spans="26:26" s="107" customFormat="1" ht="24.9" customHeight="1" x14ac:dyDescent="0.3">
      <c r="Z30" s="108"/>
    </row>
    <row r="31" spans="26:26" s="107" customFormat="1" ht="24.9" customHeight="1" x14ac:dyDescent="0.3">
      <c r="Z31" s="108"/>
    </row>
    <row r="32" spans="26:26" s="107" customFormat="1" ht="24.9" customHeight="1" x14ac:dyDescent="0.3">
      <c r="Z32" s="108"/>
    </row>
    <row r="33" spans="19:29" s="107" customFormat="1" ht="24.9" customHeight="1" x14ac:dyDescent="0.3">
      <c r="S33" s="5"/>
      <c r="T33" s="5"/>
      <c r="Z33" s="108"/>
      <c r="AA33" s="5"/>
      <c r="AB33" s="5"/>
      <c r="AC33" s="5"/>
    </row>
  </sheetData>
  <sortState xmlns:xlrd2="http://schemas.microsoft.com/office/spreadsheetml/2017/richdata2" ref="A5:Q7">
    <sortCondition ref="D5:D7"/>
  </sortState>
  <mergeCells count="2">
    <mergeCell ref="A2:Q2"/>
    <mergeCell ref="N1:Q1"/>
  </mergeCells>
  <phoneticPr fontId="2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BCAF-0887-48C1-BB2F-0E2DA63CA173}">
  <dimension ref="A1:AF42"/>
  <sheetViews>
    <sheetView tabSelected="1" topLeftCell="A2" zoomScale="85" zoomScaleNormal="85" workbookViewId="0">
      <selection activeCell="E12" sqref="E12"/>
    </sheetView>
  </sheetViews>
  <sheetFormatPr defaultColWidth="8.88671875" defaultRowHeight="24.9" customHeight="1" x14ac:dyDescent="0.3"/>
  <cols>
    <col min="1" max="2" width="14.6640625" style="5" customWidth="1"/>
    <col min="3" max="3" width="12.5546875" style="5" customWidth="1"/>
    <col min="4" max="4" width="13.5546875" style="5" customWidth="1"/>
    <col min="5" max="5" width="16.109375" style="5" customWidth="1"/>
    <col min="6" max="6" width="12.88671875" style="5" customWidth="1"/>
    <col min="7" max="7" width="14.44140625" style="5" customWidth="1"/>
    <col min="8" max="8" width="18.44140625" style="5" bestFit="1" customWidth="1"/>
    <col min="9" max="9" width="11" style="5" customWidth="1"/>
    <col min="10" max="10" width="11.5546875" style="5" customWidth="1"/>
    <col min="11" max="11" width="12" style="5" customWidth="1"/>
    <col min="12" max="12" width="11.109375" style="5" customWidth="1"/>
    <col min="13" max="14" width="11.6640625" style="5" customWidth="1"/>
    <col min="15" max="15" width="13.6640625" style="5" customWidth="1"/>
    <col min="16" max="16" width="12" style="5" bestFit="1" customWidth="1"/>
    <col min="17" max="17" width="16" style="5" customWidth="1"/>
    <col min="18" max="18" width="13.5546875" customWidth="1"/>
    <col min="19" max="19" width="9.109375" customWidth="1"/>
    <col min="20" max="20" width="15.6640625" style="5" customWidth="1"/>
    <col min="21" max="23" width="11.109375" style="5" customWidth="1"/>
    <col min="24" max="24" width="9" customWidth="1"/>
    <col min="25" max="25" width="22.88671875" customWidth="1"/>
    <col min="26" max="28" width="10.5546875" customWidth="1"/>
    <col min="29" max="29" width="10" customWidth="1"/>
    <col min="30" max="30" width="22.6640625" style="5" customWidth="1"/>
    <col min="31" max="32" width="15.109375" style="5" customWidth="1"/>
    <col min="33" max="16384" width="8.88671875" style="5"/>
  </cols>
  <sheetData>
    <row r="1" spans="1:32" ht="24.9" customHeight="1" x14ac:dyDescent="0.3">
      <c r="A1" s="66" t="s">
        <v>5</v>
      </c>
      <c r="B1" s="66"/>
      <c r="J1" s="30"/>
      <c r="K1" s="30"/>
      <c r="L1" s="162" t="s">
        <v>28</v>
      </c>
      <c r="M1" s="162"/>
      <c r="N1" s="162"/>
      <c r="O1" s="162"/>
    </row>
    <row r="2" spans="1:32" ht="39" customHeight="1" x14ac:dyDescent="0.3">
      <c r="A2" s="161" t="s">
        <v>27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01"/>
      <c r="Q2" s="101"/>
    </row>
    <row r="3" spans="1:32" ht="24.9" customHeight="1" x14ac:dyDescent="0.3">
      <c r="G3" s="3"/>
      <c r="H3" s="6"/>
      <c r="Q3" s="64" t="s">
        <v>6</v>
      </c>
      <c r="T3" s="64" t="s">
        <v>105</v>
      </c>
      <c r="U3" s="65"/>
      <c r="V3" s="65"/>
      <c r="W3" s="65"/>
      <c r="Y3" s="64" t="s">
        <v>111</v>
      </c>
      <c r="Z3" s="65"/>
      <c r="AA3" s="65"/>
      <c r="AB3" s="65"/>
      <c r="AD3" s="64" t="s">
        <v>0</v>
      </c>
      <c r="AE3" s="65"/>
      <c r="AF3" s="55"/>
    </row>
    <row r="4" spans="1:32" s="4" customFormat="1" ht="40.5" customHeight="1" x14ac:dyDescent="0.3">
      <c r="A4" s="67" t="s">
        <v>112</v>
      </c>
      <c r="B4" s="67" t="s">
        <v>88</v>
      </c>
      <c r="C4" s="67" t="s">
        <v>113</v>
      </c>
      <c r="D4" s="67" t="s">
        <v>105</v>
      </c>
      <c r="E4" s="67" t="s">
        <v>114</v>
      </c>
      <c r="F4" s="67" t="s">
        <v>115</v>
      </c>
      <c r="G4" s="67" t="s">
        <v>108</v>
      </c>
      <c r="H4" s="67" t="s">
        <v>116</v>
      </c>
      <c r="I4" s="67" t="s">
        <v>76</v>
      </c>
      <c r="J4" s="67" t="s">
        <v>0</v>
      </c>
      <c r="K4" s="67" t="s">
        <v>82</v>
      </c>
      <c r="L4" s="67" t="s">
        <v>117</v>
      </c>
      <c r="M4" s="67" t="s">
        <v>118</v>
      </c>
      <c r="N4" s="67" t="s">
        <v>92</v>
      </c>
      <c r="O4" s="67" t="s">
        <v>83</v>
      </c>
      <c r="Q4" s="72" t="s">
        <v>107</v>
      </c>
      <c r="R4" s="72" t="s">
        <v>108</v>
      </c>
      <c r="S4"/>
      <c r="T4" s="72" t="s">
        <v>106</v>
      </c>
      <c r="U4" s="74" t="s">
        <v>16</v>
      </c>
      <c r="V4" s="74" t="s">
        <v>7</v>
      </c>
      <c r="W4" s="73" t="s">
        <v>23</v>
      </c>
      <c r="X4"/>
      <c r="Y4" s="122"/>
      <c r="Z4" s="74" t="s">
        <v>102</v>
      </c>
      <c r="AA4" s="74" t="s">
        <v>103</v>
      </c>
      <c r="AB4" s="73" t="s">
        <v>104</v>
      </c>
      <c r="AC4"/>
      <c r="AD4" s="122"/>
      <c r="AE4" s="74" t="s">
        <v>109</v>
      </c>
      <c r="AF4" s="74" t="s">
        <v>110</v>
      </c>
    </row>
    <row r="5" spans="1:32" ht="24.9" customHeight="1" x14ac:dyDescent="0.3">
      <c r="A5" s="58">
        <v>43598</v>
      </c>
      <c r="B5" s="98" t="s">
        <v>96</v>
      </c>
      <c r="C5" s="57" t="s">
        <v>26</v>
      </c>
      <c r="D5" s="155" t="s">
        <v>104</v>
      </c>
      <c r="E5" s="155" t="s">
        <v>110</v>
      </c>
      <c r="F5" s="57" t="s">
        <v>18</v>
      </c>
      <c r="G5" s="155" t="s">
        <v>17</v>
      </c>
      <c r="H5" s="100" t="s">
        <v>19</v>
      </c>
      <c r="I5" s="60">
        <v>3</v>
      </c>
      <c r="J5" s="61">
        <v>101430</v>
      </c>
      <c r="K5" s="61">
        <v>1</v>
      </c>
      <c r="L5" s="62">
        <v>0</v>
      </c>
      <c r="M5" s="63">
        <v>304290</v>
      </c>
      <c r="N5" s="99"/>
      <c r="O5" s="59">
        <v>5</v>
      </c>
      <c r="Q5" s="73" t="s">
        <v>73</v>
      </c>
      <c r="R5" s="94" t="s">
        <v>10</v>
      </c>
      <c r="T5" s="72" t="s">
        <v>105</v>
      </c>
      <c r="U5" s="75" t="s">
        <v>102</v>
      </c>
      <c r="V5" s="76" t="s">
        <v>103</v>
      </c>
      <c r="W5" s="76" t="s">
        <v>104</v>
      </c>
      <c r="Y5" s="95" t="s">
        <v>109</v>
      </c>
      <c r="Z5" s="75">
        <v>1</v>
      </c>
      <c r="AA5" s="75">
        <v>0.9</v>
      </c>
      <c r="AB5" s="75">
        <v>0.5</v>
      </c>
      <c r="AD5" s="73" t="s">
        <v>11</v>
      </c>
      <c r="AE5" s="96">
        <v>47250</v>
      </c>
      <c r="AF5" s="96">
        <v>94500</v>
      </c>
    </row>
    <row r="6" spans="1:32" ht="24.9" customHeight="1" x14ac:dyDescent="0.3">
      <c r="A6" s="58">
        <v>43631</v>
      </c>
      <c r="B6" s="98" t="s">
        <v>96</v>
      </c>
      <c r="C6" s="57" t="s">
        <v>24</v>
      </c>
      <c r="D6" s="155" t="s">
        <v>103</v>
      </c>
      <c r="E6" s="155" t="s">
        <v>109</v>
      </c>
      <c r="F6" s="57" t="s">
        <v>12</v>
      </c>
      <c r="G6" s="155" t="s">
        <v>17</v>
      </c>
      <c r="H6" s="100" t="s">
        <v>13</v>
      </c>
      <c r="I6" s="60">
        <v>4</v>
      </c>
      <c r="J6" s="61">
        <v>20260</v>
      </c>
      <c r="K6" s="61">
        <v>4</v>
      </c>
      <c r="L6" s="62">
        <v>0.9</v>
      </c>
      <c r="M6" s="63">
        <v>8103.9999999999982</v>
      </c>
      <c r="N6" s="99"/>
      <c r="O6" s="59">
        <v>2</v>
      </c>
      <c r="Q6" s="73" t="s">
        <v>75</v>
      </c>
      <c r="R6" s="94" t="s">
        <v>17</v>
      </c>
      <c r="T6" s="56"/>
      <c r="Y6" s="95" t="s">
        <v>110</v>
      </c>
      <c r="Z6" s="75">
        <v>0.9</v>
      </c>
      <c r="AA6" s="75">
        <v>0.7</v>
      </c>
      <c r="AB6" s="75">
        <v>0</v>
      </c>
      <c r="AD6" s="73" t="s">
        <v>14</v>
      </c>
      <c r="AE6" s="96">
        <v>42750</v>
      </c>
      <c r="AF6" s="96">
        <v>85500</v>
      </c>
    </row>
    <row r="7" spans="1:32" ht="24.9" customHeight="1" x14ac:dyDescent="0.3">
      <c r="A7" s="58">
        <v>43713</v>
      </c>
      <c r="B7" s="98" t="s">
        <v>98</v>
      </c>
      <c r="C7" s="57" t="s">
        <v>127</v>
      </c>
      <c r="D7" s="155" t="s">
        <v>102</v>
      </c>
      <c r="E7" s="155" t="s">
        <v>109</v>
      </c>
      <c r="F7" s="57" t="s">
        <v>20</v>
      </c>
      <c r="G7" s="155" t="s">
        <v>22</v>
      </c>
      <c r="H7" s="100" t="s">
        <v>21</v>
      </c>
      <c r="I7" s="60">
        <v>12</v>
      </c>
      <c r="J7" s="61">
        <v>34650</v>
      </c>
      <c r="K7" s="61">
        <v>3</v>
      </c>
      <c r="L7" s="62">
        <v>1</v>
      </c>
      <c r="M7" s="63">
        <v>0</v>
      </c>
      <c r="N7" s="99"/>
      <c r="O7" s="59">
        <v>1</v>
      </c>
      <c r="Q7" s="73" t="s">
        <v>74</v>
      </c>
      <c r="R7" s="94" t="s">
        <v>22</v>
      </c>
      <c r="T7" s="56"/>
      <c r="AD7" s="73" t="s">
        <v>18</v>
      </c>
      <c r="AE7" s="96">
        <v>50715</v>
      </c>
      <c r="AF7" s="97">
        <v>101430</v>
      </c>
    </row>
    <row r="8" spans="1:32" ht="24.9" customHeight="1" x14ac:dyDescent="0.3">
      <c r="A8" s="58">
        <v>43753</v>
      </c>
      <c r="B8" s="98" t="s">
        <v>98</v>
      </c>
      <c r="C8" s="57" t="s">
        <v>25</v>
      </c>
      <c r="D8" s="155" t="s">
        <v>102</v>
      </c>
      <c r="E8" s="155" t="s">
        <v>110</v>
      </c>
      <c r="F8" s="57" t="s">
        <v>14</v>
      </c>
      <c r="G8" s="155" t="s">
        <v>10</v>
      </c>
      <c r="H8" s="100" t="s">
        <v>15</v>
      </c>
      <c r="I8" s="60">
        <v>7</v>
      </c>
      <c r="J8" s="61">
        <v>85500</v>
      </c>
      <c r="K8" s="61">
        <v>2</v>
      </c>
      <c r="L8" s="62">
        <v>0.9</v>
      </c>
      <c r="M8" s="63">
        <v>59849.999999999985</v>
      </c>
      <c r="N8" s="99"/>
      <c r="O8" s="59">
        <v>4</v>
      </c>
      <c r="T8" s="56"/>
      <c r="AD8" s="73" t="s">
        <v>12</v>
      </c>
      <c r="AE8" s="96">
        <v>20260</v>
      </c>
      <c r="AF8" s="96">
        <v>40520</v>
      </c>
    </row>
    <row r="9" spans="1:32" ht="24.9" customHeight="1" x14ac:dyDescent="0.3">
      <c r="A9" s="58">
        <v>43761</v>
      </c>
      <c r="B9" s="98" t="s">
        <v>98</v>
      </c>
      <c r="C9" s="57" t="s">
        <v>128</v>
      </c>
      <c r="D9" s="155" t="s">
        <v>104</v>
      </c>
      <c r="E9" s="155" t="s">
        <v>109</v>
      </c>
      <c r="F9" s="57" t="s">
        <v>8</v>
      </c>
      <c r="G9" s="155" t="s">
        <v>22</v>
      </c>
      <c r="H9" s="100" t="s">
        <v>9</v>
      </c>
      <c r="I9" s="60">
        <v>3</v>
      </c>
      <c r="J9" s="61">
        <v>12725</v>
      </c>
      <c r="K9" s="61">
        <v>5</v>
      </c>
      <c r="L9" s="62">
        <v>0.5</v>
      </c>
      <c r="M9" s="63">
        <v>19087.5</v>
      </c>
      <c r="N9" s="99"/>
      <c r="O9" s="59">
        <v>3</v>
      </c>
      <c r="T9" s="56"/>
      <c r="AD9" s="73" t="s">
        <v>20</v>
      </c>
      <c r="AE9" s="96">
        <v>34650</v>
      </c>
      <c r="AF9" s="96">
        <v>69300</v>
      </c>
    </row>
    <row r="10" spans="1:32" s="112" customFormat="1" ht="24.9" customHeight="1" x14ac:dyDescent="0.3">
      <c r="F10" s="113"/>
      <c r="G10" s="113"/>
      <c r="I10" s="113"/>
      <c r="J10" s="114"/>
      <c r="K10" s="114"/>
      <c r="M10" s="115"/>
      <c r="N10" s="115"/>
      <c r="O10" s="115"/>
      <c r="R10" s="116"/>
      <c r="S10" s="116"/>
      <c r="T10" s="117"/>
      <c r="X10" s="116"/>
      <c r="Y10" s="116"/>
      <c r="Z10" s="116"/>
      <c r="AA10" s="116"/>
      <c r="AB10" s="116"/>
      <c r="AC10" s="116"/>
      <c r="AD10" s="73" t="s">
        <v>8</v>
      </c>
      <c r="AE10" s="96">
        <v>12725</v>
      </c>
      <c r="AF10" s="96">
        <v>25450</v>
      </c>
    </row>
    <row r="11" spans="1:32" s="112" customFormat="1" ht="36.75" customHeight="1" x14ac:dyDescent="0.3">
      <c r="C11" s="150" t="s">
        <v>124</v>
      </c>
      <c r="D11" s="141" t="s">
        <v>105</v>
      </c>
      <c r="E11" s="142" t="s">
        <v>125</v>
      </c>
      <c r="F11" s="143" t="s">
        <v>126</v>
      </c>
      <c r="M11" s="113"/>
      <c r="N11" s="113"/>
      <c r="O11" s="113"/>
      <c r="R11" s="116"/>
      <c r="S11" s="116"/>
      <c r="T11" s="117"/>
      <c r="X11" s="116"/>
      <c r="Y11" s="116"/>
      <c r="Z11" s="116"/>
      <c r="AA11" s="116"/>
      <c r="AB11" s="116"/>
      <c r="AC11" s="116"/>
      <c r="AF11" s="117"/>
    </row>
    <row r="12" spans="1:32" s="118" customFormat="1" ht="24.9" customHeight="1" x14ac:dyDescent="0.3">
      <c r="D12" s="147" t="s">
        <v>102</v>
      </c>
      <c r="E12" s="144">
        <f>SUMIF($D$5:$D$9,D12,$I$5:$I$9)</f>
        <v>19</v>
      </c>
      <c r="F12" s="145"/>
      <c r="R12" s="119"/>
      <c r="S12" s="119"/>
      <c r="T12" s="120"/>
      <c r="X12" s="119"/>
      <c r="Y12" s="119"/>
      <c r="Z12" s="119"/>
      <c r="AA12" s="119"/>
      <c r="AB12" s="119"/>
      <c r="AC12" s="119"/>
      <c r="AF12" s="120"/>
    </row>
    <row r="13" spans="1:32" s="118" customFormat="1" ht="24.9" customHeight="1" x14ac:dyDescent="0.3">
      <c r="D13" s="148" t="s">
        <v>103</v>
      </c>
      <c r="E13" s="144">
        <f>SUMIF($D$5:$D$9,D13,$I$5:$I$9)</f>
        <v>4</v>
      </c>
      <c r="F13" s="145"/>
      <c r="R13" s="119"/>
      <c r="S13" s="119"/>
      <c r="T13" s="120"/>
      <c r="X13" s="119"/>
      <c r="Y13" s="119"/>
      <c r="Z13" s="119"/>
      <c r="AA13" s="119"/>
      <c r="AB13" s="119"/>
      <c r="AC13" s="119"/>
      <c r="AF13" s="120"/>
    </row>
    <row r="14" spans="1:32" s="118" customFormat="1" ht="24.9" customHeight="1" x14ac:dyDescent="0.3">
      <c r="D14" s="149" t="s">
        <v>104</v>
      </c>
      <c r="E14" s="144">
        <f t="shared" ref="E13:E14" si="0">SUMIF($D$5:$D$9,D14,$I$5:$I$9)</f>
        <v>6</v>
      </c>
      <c r="F14" s="146"/>
      <c r="R14" s="119"/>
      <c r="S14" s="119"/>
      <c r="T14" s="120"/>
      <c r="X14" s="119"/>
      <c r="Y14" s="119"/>
      <c r="Z14" s="119"/>
      <c r="AA14" s="119"/>
      <c r="AB14" s="119"/>
      <c r="AC14" s="119"/>
      <c r="AF14" s="120"/>
    </row>
    <row r="15" spans="1:32" s="118" customFormat="1" ht="24.9" customHeight="1" x14ac:dyDescent="0.3">
      <c r="R15" s="119"/>
      <c r="S15" s="119"/>
      <c r="T15" s="120"/>
      <c r="U15" s="120"/>
      <c r="V15" s="120"/>
      <c r="X15" s="119"/>
      <c r="Y15" s="119"/>
      <c r="Z15" s="119"/>
      <c r="AA15" s="119"/>
      <c r="AB15" s="119"/>
      <c r="AC15" s="119"/>
    </row>
    <row r="16" spans="1:32" s="118" customFormat="1" ht="24.9" customHeight="1" x14ac:dyDescent="0.3">
      <c r="R16" s="119"/>
      <c r="S16" s="119"/>
      <c r="T16" s="120"/>
      <c r="U16" s="120"/>
      <c r="V16" s="120"/>
      <c r="X16" s="119"/>
      <c r="Y16" s="119"/>
      <c r="Z16" s="119"/>
      <c r="AA16" s="119"/>
      <c r="AB16" s="119"/>
      <c r="AC16" s="119"/>
      <c r="AF16" s="120"/>
    </row>
    <row r="17" spans="1:32" s="118" customFormat="1" ht="24.9" customHeight="1" x14ac:dyDescent="0.3">
      <c r="R17" s="119"/>
      <c r="S17" s="119"/>
      <c r="T17" s="120"/>
      <c r="U17" s="120"/>
      <c r="V17" s="120"/>
      <c r="X17" s="119"/>
      <c r="Y17" s="119"/>
      <c r="Z17" s="119"/>
      <c r="AA17" s="119"/>
      <c r="AB17" s="119"/>
      <c r="AC17" s="119"/>
      <c r="AF17" s="120"/>
    </row>
    <row r="18" spans="1:32" s="118" customFormat="1" ht="24.9" customHeight="1" x14ac:dyDescent="0.3">
      <c r="R18" s="119"/>
      <c r="S18" s="119"/>
      <c r="T18" s="120"/>
      <c r="U18" s="120"/>
      <c r="V18" s="120"/>
      <c r="X18" s="119"/>
      <c r="Y18" s="119"/>
      <c r="Z18" s="119"/>
      <c r="AA18" s="119"/>
      <c r="AB18" s="119"/>
      <c r="AC18" s="119"/>
      <c r="AF18" s="120"/>
    </row>
    <row r="19" spans="1:32" s="118" customFormat="1" ht="24.9" customHeight="1" x14ac:dyDescent="0.3">
      <c r="A19" s="118">
        <f>SUMIF(D5:D9,"Dịch vụ",M5:M9)</f>
        <v>323377.5</v>
      </c>
      <c r="R19" s="119"/>
      <c r="S19" s="119"/>
      <c r="T19" s="120"/>
      <c r="U19" s="120"/>
      <c r="V19" s="120"/>
      <c r="X19" s="119"/>
      <c r="Y19" s="119"/>
      <c r="Z19" s="119"/>
      <c r="AA19" s="119"/>
      <c r="AB19" s="119"/>
      <c r="AC19" s="119"/>
      <c r="AF19" s="120"/>
    </row>
    <row r="20" spans="1:32" s="118" customFormat="1" ht="24.9" customHeight="1" x14ac:dyDescent="0.3">
      <c r="R20" s="119"/>
      <c r="S20" s="119"/>
      <c r="X20" s="119"/>
      <c r="Y20" s="119"/>
      <c r="Z20" s="119"/>
      <c r="AA20" s="119"/>
      <c r="AB20" s="119"/>
      <c r="AC20" s="119"/>
    </row>
    <row r="21" spans="1:32" s="118" customFormat="1" ht="24.9" customHeight="1" x14ac:dyDescent="0.3">
      <c r="A21" s="118">
        <f>AVERAGEIFS(M5:M9,E5:E9,"Đặc biệt",G5:G9,"Giảm đau")</f>
        <v>9543.75</v>
      </c>
      <c r="R21" s="119"/>
      <c r="S21" s="119"/>
      <c r="X21" s="119"/>
      <c r="Y21" s="119"/>
      <c r="Z21" s="119"/>
      <c r="AA21" s="119"/>
      <c r="AB21" s="119"/>
      <c r="AC21" s="119"/>
    </row>
    <row r="22" spans="1:32" s="118" customFormat="1" ht="24.9" customHeight="1" x14ac:dyDescent="0.3">
      <c r="R22" s="119"/>
      <c r="S22" s="119"/>
      <c r="X22" s="119"/>
      <c r="Y22" s="119"/>
      <c r="Z22" s="119"/>
      <c r="AA22" s="119"/>
      <c r="AB22" s="119"/>
      <c r="AC22" s="119"/>
    </row>
    <row r="23" spans="1:32" s="118" customFormat="1" ht="24.9" customHeight="1" x14ac:dyDescent="0.3">
      <c r="R23" s="119"/>
      <c r="S23" s="119"/>
      <c r="X23" s="119"/>
      <c r="Y23" s="119"/>
      <c r="Z23" s="119"/>
      <c r="AA23" s="119"/>
      <c r="AB23" s="119"/>
      <c r="AC23" s="119"/>
    </row>
    <row r="24" spans="1:32" s="118" customFormat="1" ht="24.9" customHeight="1" x14ac:dyDescent="0.3">
      <c r="R24" s="119"/>
      <c r="S24" s="119"/>
      <c r="X24" s="119"/>
      <c r="Y24" s="119"/>
      <c r="Z24" s="119"/>
      <c r="AA24" s="119"/>
      <c r="AB24" s="119"/>
      <c r="AC24" s="119"/>
    </row>
    <row r="25" spans="1:32" s="118" customFormat="1" ht="24.9" customHeight="1" x14ac:dyDescent="0.3">
      <c r="R25" s="119"/>
      <c r="S25" s="119"/>
      <c r="X25" s="119"/>
      <c r="Y25" s="119"/>
      <c r="Z25" s="119"/>
      <c r="AA25" s="119"/>
      <c r="AB25" s="119"/>
      <c r="AC25" s="119"/>
    </row>
    <row r="26" spans="1:32" s="118" customFormat="1" ht="24.9" customHeight="1" x14ac:dyDescent="0.3">
      <c r="R26" s="119"/>
      <c r="S26" s="119"/>
      <c r="X26" s="119"/>
      <c r="Y26" s="119"/>
      <c r="Z26" s="119"/>
      <c r="AA26" s="119"/>
      <c r="AB26" s="119"/>
      <c r="AC26" s="119"/>
    </row>
    <row r="27" spans="1:32" s="118" customFormat="1" ht="24.9" customHeight="1" x14ac:dyDescent="0.3">
      <c r="R27" s="119"/>
      <c r="S27" s="119"/>
      <c r="X27" s="119"/>
      <c r="Y27" s="119"/>
      <c r="Z27" s="119"/>
      <c r="AA27" s="119"/>
      <c r="AB27" s="119"/>
      <c r="AC27" s="119"/>
    </row>
    <row r="28" spans="1:32" s="112" customFormat="1" ht="24.9" customHeight="1" x14ac:dyDescent="0.3">
      <c r="R28" s="116"/>
      <c r="S28" s="116"/>
      <c r="X28" s="116"/>
      <c r="Y28" s="116"/>
      <c r="Z28" s="116"/>
      <c r="AA28" s="116"/>
      <c r="AB28" s="116"/>
      <c r="AC28" s="116"/>
    </row>
    <row r="29" spans="1:32" s="112" customFormat="1" ht="24.9" customHeight="1" x14ac:dyDescent="0.3">
      <c r="R29" s="116"/>
      <c r="S29" s="116"/>
      <c r="X29" s="116"/>
      <c r="Y29" s="116"/>
      <c r="Z29" s="116"/>
      <c r="AA29" s="116"/>
      <c r="AB29" s="116"/>
      <c r="AC29" s="116"/>
    </row>
    <row r="30" spans="1:32" s="112" customFormat="1" ht="24.9" customHeight="1" x14ac:dyDescent="0.3">
      <c r="R30" s="116"/>
      <c r="S30" s="116"/>
      <c r="X30" s="116"/>
      <c r="Y30" s="116"/>
      <c r="Z30" s="116"/>
      <c r="AA30" s="116"/>
      <c r="AB30" s="116"/>
      <c r="AC30" s="116"/>
    </row>
    <row r="31" spans="1:32" s="112" customFormat="1" ht="24.9" customHeight="1" x14ac:dyDescent="0.3">
      <c r="R31" s="116"/>
      <c r="S31" s="116"/>
      <c r="X31" s="116"/>
      <c r="Y31" s="116"/>
      <c r="Z31" s="116"/>
      <c r="AA31" s="116"/>
      <c r="AB31" s="116"/>
      <c r="AC31" s="116"/>
    </row>
    <row r="32" spans="1:32" s="112" customFormat="1" ht="24.9" customHeight="1" x14ac:dyDescent="0.3">
      <c r="R32" s="116"/>
      <c r="S32" s="116"/>
      <c r="X32" s="116"/>
      <c r="Y32" s="116"/>
      <c r="Z32" s="116"/>
      <c r="AA32" s="116"/>
      <c r="AB32" s="116"/>
      <c r="AC32" s="116"/>
    </row>
    <row r="33" spans="18:29" s="112" customFormat="1" ht="24.9" customHeight="1" x14ac:dyDescent="0.3">
      <c r="R33" s="116"/>
      <c r="S33" s="116"/>
      <c r="X33" s="116"/>
      <c r="Y33" s="116"/>
      <c r="Z33" s="116"/>
      <c r="AA33" s="116"/>
      <c r="AB33" s="116"/>
      <c r="AC33" s="116"/>
    </row>
    <row r="34" spans="18:29" s="112" customFormat="1" ht="24.9" customHeight="1" x14ac:dyDescent="0.3">
      <c r="R34" s="116"/>
      <c r="S34" s="116"/>
      <c r="X34" s="116"/>
      <c r="Y34" s="116"/>
      <c r="Z34" s="116"/>
      <c r="AA34" s="116"/>
      <c r="AB34" s="116"/>
      <c r="AC34" s="116"/>
    </row>
    <row r="35" spans="18:29" s="112" customFormat="1" ht="24.9" customHeight="1" x14ac:dyDescent="0.3">
      <c r="R35" s="116"/>
      <c r="S35" s="116"/>
      <c r="X35" s="116"/>
      <c r="Y35" s="116"/>
      <c r="Z35" s="116"/>
      <c r="AA35" s="116"/>
      <c r="AB35" s="116"/>
      <c r="AC35" s="116"/>
    </row>
    <row r="36" spans="18:29" s="112" customFormat="1" ht="24.9" customHeight="1" x14ac:dyDescent="0.3">
      <c r="R36" s="116"/>
      <c r="S36" s="116"/>
      <c r="X36" s="116"/>
      <c r="Y36" s="116"/>
      <c r="Z36" s="116"/>
      <c r="AA36" s="116"/>
      <c r="AB36" s="116"/>
      <c r="AC36" s="116"/>
    </row>
    <row r="37" spans="18:29" s="112" customFormat="1" ht="24.9" customHeight="1" x14ac:dyDescent="0.3">
      <c r="R37" s="116"/>
      <c r="S37" s="116"/>
      <c r="X37" s="116"/>
      <c r="Y37" s="116"/>
      <c r="Z37" s="116"/>
      <c r="AA37" s="116"/>
      <c r="AB37" s="116"/>
      <c r="AC37" s="116"/>
    </row>
    <row r="38" spans="18:29" s="110" customFormat="1" ht="24.9" customHeight="1" x14ac:dyDescent="0.3">
      <c r="R38" s="111"/>
      <c r="S38" s="111"/>
      <c r="X38" s="111"/>
      <c r="Y38" s="111"/>
      <c r="Z38" s="111"/>
      <c r="AA38" s="111"/>
      <c r="AB38" s="111"/>
      <c r="AC38" s="111"/>
    </row>
    <row r="39" spans="18:29" s="110" customFormat="1" ht="24.9" customHeight="1" x14ac:dyDescent="0.3">
      <c r="R39" s="111"/>
      <c r="S39" s="111"/>
      <c r="X39" s="111"/>
      <c r="Y39" s="111"/>
      <c r="Z39" s="111"/>
      <c r="AA39" s="111"/>
      <c r="AB39" s="111"/>
      <c r="AC39" s="111"/>
    </row>
    <row r="40" spans="18:29" s="110" customFormat="1" ht="24.9" customHeight="1" x14ac:dyDescent="0.3">
      <c r="R40" s="111"/>
      <c r="S40" s="111"/>
      <c r="X40" s="111"/>
      <c r="Y40" s="111"/>
      <c r="Z40" s="111"/>
      <c r="AA40" s="111"/>
      <c r="AB40" s="111"/>
      <c r="AC40" s="111"/>
    </row>
    <row r="41" spans="18:29" s="110" customFormat="1" ht="24.9" customHeight="1" x14ac:dyDescent="0.3">
      <c r="R41" s="111"/>
      <c r="S41" s="111"/>
      <c r="X41" s="111"/>
      <c r="Y41" s="111"/>
      <c r="Z41" s="111"/>
      <c r="AA41" s="111"/>
      <c r="AB41" s="111"/>
      <c r="AC41" s="111"/>
    </row>
    <row r="42" spans="18:29" s="110" customFormat="1" ht="24.9" customHeight="1" x14ac:dyDescent="0.3">
      <c r="R42" s="111"/>
      <c r="S42" s="111"/>
      <c r="X42" s="111"/>
      <c r="Y42" s="111"/>
      <c r="Z42" s="111"/>
      <c r="AA42" s="111"/>
      <c r="AB42" s="111"/>
      <c r="AC42" s="111"/>
    </row>
  </sheetData>
  <sortState xmlns:xlrd2="http://schemas.microsoft.com/office/spreadsheetml/2017/richdata2" ref="A5:O7">
    <sortCondition ref="A5:A7"/>
  </sortState>
  <mergeCells count="2">
    <mergeCell ref="A2:O2"/>
    <mergeCell ref="L1:O1"/>
  </mergeCells>
  <phoneticPr fontId="2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</vt:lpstr>
      <vt:lpstr>Wedding</vt:lpstr>
      <vt:lpstr>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a41725 Khương Văn Việt</cp:lastModifiedBy>
  <dcterms:created xsi:type="dcterms:W3CDTF">2016-08-04T09:34:20Z</dcterms:created>
  <dcterms:modified xsi:type="dcterms:W3CDTF">2023-09-09T05:21:44Z</dcterms:modified>
</cp:coreProperties>
</file>