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\W4\"/>
    </mc:Choice>
  </mc:AlternateContent>
  <xr:revisionPtr revIDLastSave="0" documentId="13_ncr:1_{C62784D0-FD25-45AD-90B0-20432B44F6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u 1-7" sheetId="8" r:id="rId1"/>
    <sheet name="Cau 8" sheetId="12" r:id="rId2"/>
    <sheet name="Cau 9" sheetId="13" r:id="rId3"/>
    <sheet name="Cau 10" sheetId="14" r:id="rId4"/>
    <sheet name="Bang_phu" sheetId="9" r:id="rId5"/>
    <sheet name="Bai_TK" sheetId="11" r:id="rId6"/>
  </sheets>
  <definedNames>
    <definedName name="_xlnm._FilterDatabase" localSheetId="3" hidden="1">'Cau 10'!$A$3:$K$15</definedName>
    <definedName name="_xlnm._FilterDatabase" localSheetId="2" hidden="1">'Cau 9'!$A$3:$K$15</definedName>
    <definedName name="_xlnm.Criteria" localSheetId="3">'Cau 10'!$M$3:$O$5</definedName>
    <definedName name="_xlnm.Extract" localSheetId="3">'Cau 10'!$A$17:$K$17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8" l="1"/>
  <c r="J17" i="8" s="1"/>
  <c r="J6" i="8"/>
  <c r="J7" i="8"/>
  <c r="J8" i="8"/>
  <c r="J9" i="8"/>
  <c r="J10" i="8"/>
  <c r="J11" i="8"/>
  <c r="J12" i="8"/>
  <c r="J13" i="8"/>
  <c r="J14" i="8"/>
  <c r="J15" i="8"/>
  <c r="J16" i="8"/>
  <c r="I17" i="8"/>
  <c r="K17" i="8"/>
</calcChain>
</file>

<file path=xl/sharedStrings.xml><?xml version="1.0" encoding="utf-8"?>
<sst xmlns="http://schemas.openxmlformats.org/spreadsheetml/2006/main" count="384" uniqueCount="66">
  <si>
    <t>MÃ HÀNG</t>
  </si>
  <si>
    <t>TÊN HÀNG</t>
  </si>
  <si>
    <t>HD001</t>
  </si>
  <si>
    <t>HD002</t>
  </si>
  <si>
    <t>HD003</t>
  </si>
  <si>
    <t>HD004</t>
  </si>
  <si>
    <t>HD005</t>
  </si>
  <si>
    <t>HD006</t>
  </si>
  <si>
    <t>HÀNG HÓA</t>
  </si>
  <si>
    <t>Tv01</t>
  </si>
  <si>
    <t>Tv02</t>
  </si>
  <si>
    <t>Tv03</t>
  </si>
  <si>
    <t>Tl01</t>
  </si>
  <si>
    <t>Tl02</t>
  </si>
  <si>
    <t>Tl03</t>
  </si>
  <si>
    <t>Dh01</t>
  </si>
  <si>
    <t>Dh02</t>
  </si>
  <si>
    <t>Dh03</t>
  </si>
  <si>
    <t>Tv04</t>
  </si>
  <si>
    <t>Tivi SONY LCD 32 inch</t>
  </si>
  <si>
    <t>Tủ lạnh panasonic, 365 lít</t>
  </si>
  <si>
    <t>Tivi SAMSUNG LCD 42 inch</t>
  </si>
  <si>
    <t>Tivi SONY LCD 42 inch</t>
  </si>
  <si>
    <t>Tivi SAMSUNG LCD 52 inch</t>
  </si>
  <si>
    <t>Tủ lạnh panasonic, 200 lít</t>
  </si>
  <si>
    <t>Tủ lạnh SANYO, 110 lít</t>
  </si>
  <si>
    <t>Điều hòa DAIKIN 2 chiều, 9000 BTU</t>
  </si>
  <si>
    <t>Điều hòa Toshiba 2 chiều, 10000 BTU</t>
  </si>
  <si>
    <t>Điều hòa Carrier 2 chiều, 10000 BTU</t>
  </si>
  <si>
    <t>Dh04</t>
  </si>
  <si>
    <t>Điều hòa LG 2 chiều, 10000 BTU</t>
  </si>
  <si>
    <t>Đơn giá (VNĐ)</t>
  </si>
  <si>
    <t>CÔNG TY TRẦN ANH</t>
  </si>
  <si>
    <t>HD007</t>
  </si>
  <si>
    <t>HD008</t>
  </si>
  <si>
    <t>HD009</t>
  </si>
  <si>
    <t>HD010</t>
  </si>
  <si>
    <t>HD011</t>
  </si>
  <si>
    <t>HD012</t>
  </si>
  <si>
    <t>BẢNG THỐNG KÊ HÀNG BÁN QUÝ 1</t>
  </si>
  <si>
    <t>Số lượng</t>
  </si>
  <si>
    <t>Số HĐ</t>
  </si>
  <si>
    <t>Ngày lập HĐ</t>
  </si>
  <si>
    <t>Tháng</t>
  </si>
  <si>
    <t>Mã hàng</t>
  </si>
  <si>
    <t>Tên hàng</t>
  </si>
  <si>
    <t>Thành tiền</t>
  </si>
  <si>
    <t>Khuyến mại</t>
  </si>
  <si>
    <t>KHUYẾN MẠI</t>
  </si>
  <si>
    <t>Tv</t>
  </si>
  <si>
    <t>D</t>
  </si>
  <si>
    <t>C</t>
  </si>
  <si>
    <t>B</t>
  </si>
  <si>
    <t>A</t>
  </si>
  <si>
    <t>2 ký tự đầu của mã hàng</t>
  </si>
  <si>
    <t>STT</t>
  </si>
  <si>
    <t xml:space="preserve">Đánh giá </t>
  </si>
  <si>
    <t>Đơn giá</t>
  </si>
  <si>
    <t>Tháng 1 và 2</t>
  </si>
  <si>
    <t>Tháng 3</t>
  </si>
  <si>
    <t>Tl</t>
  </si>
  <si>
    <t>Dh</t>
  </si>
  <si>
    <t>Total</t>
  </si>
  <si>
    <t>&gt;=2/1/2014</t>
  </si>
  <si>
    <t>&lt;=2/28/2014</t>
  </si>
  <si>
    <t>&gt;=100000000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</si>
</sst>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-mm\-yyyy"/>
    <numFmt numFmtId="165" formatCode="_(* #,##0_);_(* \(#,##0\);_(* &quot;-&quot;??_);_(@_)"/>
  </numFmts>
  <fonts count="12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Times New Roman"/>
      <family val="2"/>
    </font>
    <font>
      <b/>
      <sz val="18"/>
      <color rgb="FF0070C0"/>
      <name val="Tahoma"/>
      <family val="2"/>
    </font>
    <font>
      <b/>
      <sz val="10"/>
      <color rgb="FF002060"/>
      <name val="Arial"/>
      <family val="2"/>
    </font>
    <font>
      <b/>
      <sz val="15"/>
      <color rgb="FF002060"/>
      <name val="Verdana"/>
      <family val="2"/>
    </font>
    <font>
      <b/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1" applyFont="1"/>
    <xf numFmtId="0" fontId="1" fillId="0" borderId="0" xfId="1"/>
    <xf numFmtId="0" fontId="2" fillId="0" borderId="1" xfId="1" applyFont="1" applyBorder="1" applyAlignment="1">
      <alignment vertical="center"/>
    </xf>
    <xf numFmtId="0" fontId="3" fillId="0" borderId="0" xfId="1" applyFont="1"/>
    <xf numFmtId="0" fontId="0" fillId="0" borderId="1" xfId="0" applyBorder="1"/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9" fontId="2" fillId="0" borderId="1" xfId="1" applyNumberFormat="1" applyFont="1" applyBorder="1"/>
    <xf numFmtId="1" fontId="4" fillId="0" borderId="0" xfId="1" applyNumberFormat="1" applyFont="1" applyAlignment="1">
      <alignment vertical="center"/>
    </xf>
    <xf numFmtId="165" fontId="2" fillId="0" borderId="0" xfId="2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9" fontId="2" fillId="0" borderId="0" xfId="1" applyNumberFormat="1" applyFont="1"/>
    <xf numFmtId="0" fontId="2" fillId="0" borderId="1" xfId="0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indent="1"/>
    </xf>
    <xf numFmtId="164" fontId="2" fillId="0" borderId="0" xfId="1" applyNumberFormat="1" applyFont="1"/>
    <xf numFmtId="0" fontId="9" fillId="0" borderId="1" xfId="0" applyFont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3" applyNumberFormat="1" applyFont="1" applyFill="1" applyBorder="1" applyAlignment="1">
      <alignment horizontal="right" vertical="center" inden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9" fontId="4" fillId="3" borderId="1" xfId="1" applyNumberFormat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right" vertical="center" indent="1"/>
    </xf>
    <xf numFmtId="165" fontId="2" fillId="0" borderId="9" xfId="3" applyNumberFormat="1" applyFont="1" applyFill="1" applyBorder="1" applyAlignment="1">
      <alignment horizontal="right" vertical="center" indent="1"/>
    </xf>
    <xf numFmtId="3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right" vertical="center" indent="1"/>
    </xf>
    <xf numFmtId="14" fontId="0" fillId="0" borderId="0" xfId="0" applyNumberFormat="1" applyAlignment="1">
      <alignment vertical="center"/>
    </xf>
    <xf numFmtId="165" fontId="2" fillId="0" borderId="1" xfId="4" applyNumberFormat="1" applyFont="1" applyFill="1" applyBorder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5">
    <cellStyle name="Comma" xfId="3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4" builtinId="5"/>
  </cellStyles>
  <dxfs count="28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dd\-mm\-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09949-3248-4159-A9C7-3326A9C63F7C}" name="Table1" displayName="Table1" ref="A4:K17" totalsRowCount="1" headerRowDxfId="27" dataDxfId="25" headerRowBorderDxfId="26" tableBorderDxfId="24" totalsRowBorderDxfId="23" dataCellStyle="Comma">
  <autoFilter ref="A4:K16" xr:uid="{07F09949-3248-4159-A9C7-3326A9C63F7C}"/>
  <tableColumns count="11">
    <tableColumn id="1" xr3:uid="{EB99A8CC-AD7F-4890-AE55-4CE06DC13E9B}" name="STT" totalsRowLabel="Total" dataDxfId="22" totalsRowDxfId="21"/>
    <tableColumn id="2" xr3:uid="{951B4996-ACE3-48CC-AC8A-549770F61727}" name="Số HĐ" dataDxfId="20" totalsRowDxfId="19"/>
    <tableColumn id="3" xr3:uid="{274A5080-E733-4BC4-8E35-1AB11F36D623}" name="Ngày lập HĐ" dataDxfId="18" totalsRowDxfId="17"/>
    <tableColumn id="4" xr3:uid="{10518C53-991A-44E0-ADC5-A0DA6D73E749}" name="Tháng" dataDxfId="16" totalsRowDxfId="15"/>
    <tableColumn id="5" xr3:uid="{14519297-A156-42E4-B5C0-925911790965}" name="Mã hàng" dataDxfId="14" totalsRowDxfId="13"/>
    <tableColumn id="6" xr3:uid="{F4D42071-1A30-4B81-A835-1C198B5260B4}" name="Tên hàng" dataDxfId="12" totalsRowDxfId="11"/>
    <tableColumn id="7" xr3:uid="{D53420B4-C94A-468D-9316-41E9E0BDDA52}" name="Số lượng" dataDxfId="10" totalsRowDxfId="9"/>
    <tableColumn id="8" xr3:uid="{B4D223E0-8981-4007-BA12-B6552DE9EC62}" name="Đơn giá" dataDxfId="8" totalsRowDxfId="7" dataCellStyle="Comma"/>
    <tableColumn id="9" xr3:uid="{467C57F7-1D58-4549-9ADA-758664BCAE0B}" name="Thành tiền" totalsRowFunction="sum" dataDxfId="6" totalsRowDxfId="5" dataCellStyle="Comma"/>
    <tableColumn id="10" xr3:uid="{3E424E3A-A91B-4B02-A9C9-D3855ABD83F9}" name="Khuyến mại" totalsRowFunction="average" dataDxfId="4" totalsRowDxfId="3" dataCellStyle="Comma">
      <calculatedColumnFormula>VLOOKUP(LEFT(Table1[[#This Row],[Mã hàng]],2),Bang_phu!$E$4:$G$6,IF(Table1[[#This Row],[Tháng]]=3,3,2),0)*Table1[[#This Row],[Thành tiền]]</calculatedColumnFormula>
    </tableColumn>
    <tableColumn id="11" xr3:uid="{DC4FC47E-62A3-4CD3-8A26-99FB0B028BB7}" name="Đánh giá " totalsRowFunction="count" dataDxfId="2" totalsRow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A3" zoomScaleNormal="100" workbookViewId="0">
      <selection activeCell="M7" sqref="M7"/>
    </sheetView>
  </sheetViews>
  <sheetFormatPr defaultColWidth="9.109375" defaultRowHeight="13.8" x14ac:dyDescent="0.25"/>
  <cols>
    <col min="1" max="1" width="6.88671875" style="6" customWidth="1"/>
    <col min="2" max="2" width="14.33203125" style="6" customWidth="1"/>
    <col min="3" max="3" width="16.5546875" style="6" customWidth="1"/>
    <col min="4" max="4" width="8.88671875" style="6" customWidth="1"/>
    <col min="5" max="5" width="11" style="6" customWidth="1"/>
    <col min="6" max="6" width="44" style="6" customWidth="1"/>
    <col min="7" max="7" width="11.88671875" style="6" customWidth="1"/>
    <col min="8" max="8" width="15.33203125" style="6" customWidth="1"/>
    <col min="9" max="9" width="18.33203125" style="6" customWidth="1"/>
    <col min="10" max="10" width="15.88671875" style="6" customWidth="1"/>
    <col min="11" max="11" width="11.88671875" style="6" customWidth="1"/>
    <col min="12" max="16384" width="9.109375" style="6"/>
  </cols>
  <sheetData>
    <row r="1" spans="1:11" ht="28.5" customHeight="1" x14ac:dyDescent="0.25">
      <c r="A1" s="8" t="s">
        <v>32</v>
      </c>
    </row>
    <row r="2" spans="1:11" ht="28.5" customHeight="1" x14ac:dyDescent="0.25">
      <c r="A2" s="47" t="s">
        <v>39</v>
      </c>
      <c r="B2" s="47"/>
      <c r="C2" s="47"/>
      <c r="D2" s="47"/>
      <c r="E2" s="47"/>
      <c r="F2" s="47"/>
      <c r="G2" s="47"/>
      <c r="H2" s="47"/>
      <c r="I2" s="47"/>
      <c r="J2" s="47"/>
      <c r="K2" s="16"/>
    </row>
    <row r="3" spans="1:11" ht="28.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16"/>
    </row>
    <row r="4" spans="1:11" ht="24" customHeight="1" x14ac:dyDescent="0.25">
      <c r="A4" s="33" t="s">
        <v>55</v>
      </c>
      <c r="B4" s="34" t="s">
        <v>41</v>
      </c>
      <c r="C4" s="34" t="s">
        <v>42</v>
      </c>
      <c r="D4" s="34" t="s">
        <v>43</v>
      </c>
      <c r="E4" s="34" t="s">
        <v>44</v>
      </c>
      <c r="F4" s="34" t="s">
        <v>45</v>
      </c>
      <c r="G4" s="34" t="s">
        <v>40</v>
      </c>
      <c r="H4" s="34" t="s">
        <v>57</v>
      </c>
      <c r="I4" s="34" t="s">
        <v>46</v>
      </c>
      <c r="J4" s="34" t="s">
        <v>47</v>
      </c>
      <c r="K4" s="35" t="s">
        <v>56</v>
      </c>
    </row>
    <row r="5" spans="1:11" ht="24" customHeight="1" x14ac:dyDescent="0.25">
      <c r="A5" s="31">
        <v>1</v>
      </c>
      <c r="B5" s="17" t="s">
        <v>2</v>
      </c>
      <c r="C5" s="23">
        <v>41640</v>
      </c>
      <c r="D5" s="17">
        <v>1</v>
      </c>
      <c r="E5" s="15" t="s">
        <v>9</v>
      </c>
      <c r="F5" s="15" t="s">
        <v>19</v>
      </c>
      <c r="G5" s="18">
        <v>4</v>
      </c>
      <c r="H5" s="24">
        <v>8500000</v>
      </c>
      <c r="I5" s="24">
        <v>34000000</v>
      </c>
      <c r="J5" s="46">
        <f>VLOOKUP(LEFT(Table1[[#This Row],[Mã hàng]],2),Bang_phu!$E$4:$G$6,IF(Table1[[#This Row],[Tháng]]=3,3,2),0)*Table1[[#This Row],[Thành tiền]]</f>
        <v>2380000</v>
      </c>
      <c r="K5" s="32" t="s">
        <v>50</v>
      </c>
    </row>
    <row r="6" spans="1:11" ht="24" customHeight="1" x14ac:dyDescent="0.25">
      <c r="A6" s="31">
        <v>2</v>
      </c>
      <c r="B6" s="17" t="s">
        <v>3</v>
      </c>
      <c r="C6" s="23">
        <v>41640</v>
      </c>
      <c r="D6" s="17">
        <v>1</v>
      </c>
      <c r="E6" s="15" t="s">
        <v>12</v>
      </c>
      <c r="F6" s="15" t="s">
        <v>20</v>
      </c>
      <c r="G6" s="18">
        <v>5</v>
      </c>
      <c r="H6" s="24">
        <v>17500000</v>
      </c>
      <c r="I6" s="24">
        <v>87500000</v>
      </c>
      <c r="J6" s="24">
        <f>VLOOKUP(LEFT(Table1[[#This Row],[Mã hàng]],2),Bang_phu!$E$4:$G$6,IF(Table1[[#This Row],[Tháng]]=3,3,2),0)*Table1[[#This Row],[Thành tiền]]</f>
        <v>6125000.0000000009</v>
      </c>
      <c r="K6" s="32" t="s">
        <v>51</v>
      </c>
    </row>
    <row r="7" spans="1:11" ht="24" customHeight="1" x14ac:dyDescent="0.25">
      <c r="A7" s="31">
        <v>3</v>
      </c>
      <c r="B7" s="17" t="s">
        <v>4</v>
      </c>
      <c r="C7" s="23">
        <v>41647</v>
      </c>
      <c r="D7" s="17">
        <v>1</v>
      </c>
      <c r="E7" s="15" t="s">
        <v>11</v>
      </c>
      <c r="F7" s="15" t="s">
        <v>22</v>
      </c>
      <c r="G7" s="18">
        <v>7</v>
      </c>
      <c r="H7" s="24">
        <v>11000000</v>
      </c>
      <c r="I7" s="24">
        <v>77000000</v>
      </c>
      <c r="J7" s="24">
        <f>VLOOKUP(LEFT(Table1[[#This Row],[Mã hàng]],2),Bang_phu!$E$4:$G$6,IF(Table1[[#This Row],[Tháng]]=3,3,2),0)*Table1[[#This Row],[Thành tiền]]</f>
        <v>5390000.0000000009</v>
      </c>
      <c r="K7" s="32" t="s">
        <v>51</v>
      </c>
    </row>
    <row r="8" spans="1:11" ht="24" customHeight="1" x14ac:dyDescent="0.25">
      <c r="A8" s="31">
        <v>4</v>
      </c>
      <c r="B8" s="17" t="s">
        <v>5</v>
      </c>
      <c r="C8" s="23">
        <v>41648</v>
      </c>
      <c r="D8" s="17">
        <v>1</v>
      </c>
      <c r="E8" s="15" t="s">
        <v>13</v>
      </c>
      <c r="F8" s="15" t="s">
        <v>24</v>
      </c>
      <c r="G8" s="18">
        <v>10</v>
      </c>
      <c r="H8" s="24">
        <v>6500000</v>
      </c>
      <c r="I8" s="24">
        <v>65000000</v>
      </c>
      <c r="J8" s="24">
        <f>VLOOKUP(LEFT(Table1[[#This Row],[Mã hàng]],2),Bang_phu!$E$4:$G$6,IF(Table1[[#This Row],[Tháng]]=3,3,2),0)*Table1[[#This Row],[Thành tiền]]</f>
        <v>4550000</v>
      </c>
      <c r="K8" s="32" t="s">
        <v>52</v>
      </c>
    </row>
    <row r="9" spans="1:11" ht="28.5" customHeight="1" x14ac:dyDescent="0.25">
      <c r="A9" s="31">
        <v>5</v>
      </c>
      <c r="B9" s="17" t="s">
        <v>6</v>
      </c>
      <c r="C9" s="23">
        <v>41675</v>
      </c>
      <c r="D9" s="17">
        <v>2</v>
      </c>
      <c r="E9" s="15" t="s">
        <v>14</v>
      </c>
      <c r="F9" s="15" t="s">
        <v>25</v>
      </c>
      <c r="G9" s="18">
        <v>4</v>
      </c>
      <c r="H9" s="24">
        <v>3500000</v>
      </c>
      <c r="I9" s="24">
        <v>14000000</v>
      </c>
      <c r="J9" s="24">
        <f>VLOOKUP(LEFT(Table1[[#This Row],[Mã hàng]],2),Bang_phu!$E$4:$G$6,IF(Table1[[#This Row],[Tháng]]=3,3,2),0)*Table1[[#This Row],[Thành tiền]]</f>
        <v>980000.00000000012</v>
      </c>
      <c r="K9" s="32" t="s">
        <v>50</v>
      </c>
    </row>
    <row r="10" spans="1:11" ht="28.5" customHeight="1" x14ac:dyDescent="0.25">
      <c r="A10" s="31">
        <v>6</v>
      </c>
      <c r="B10" s="17" t="s">
        <v>7</v>
      </c>
      <c r="C10" s="23">
        <v>41680</v>
      </c>
      <c r="D10" s="17">
        <v>2</v>
      </c>
      <c r="E10" s="15" t="s">
        <v>16</v>
      </c>
      <c r="F10" s="15" t="s">
        <v>27</v>
      </c>
      <c r="G10" s="18">
        <v>20</v>
      </c>
      <c r="H10" s="24">
        <v>7400000</v>
      </c>
      <c r="I10" s="24">
        <v>148000000</v>
      </c>
      <c r="J10" s="24">
        <f>VLOOKUP(LEFT(Table1[[#This Row],[Mã hàng]],2),Bang_phu!$E$4:$G$6,IF(Table1[[#This Row],[Tháng]]=3,3,2),0)*Table1[[#This Row],[Thành tiền]]</f>
        <v>11840000</v>
      </c>
      <c r="K10" s="32" t="s">
        <v>53</v>
      </c>
    </row>
    <row r="11" spans="1:11" ht="28.5" customHeight="1" x14ac:dyDescent="0.25">
      <c r="A11" s="31">
        <v>7</v>
      </c>
      <c r="B11" s="17" t="s">
        <v>33</v>
      </c>
      <c r="C11" s="23">
        <v>41682</v>
      </c>
      <c r="D11" s="17">
        <v>2</v>
      </c>
      <c r="E11" s="15" t="s">
        <v>9</v>
      </c>
      <c r="F11" s="15" t="s">
        <v>19</v>
      </c>
      <c r="G11" s="18">
        <v>8</v>
      </c>
      <c r="H11" s="24">
        <v>8500000</v>
      </c>
      <c r="I11" s="24">
        <v>68000000</v>
      </c>
      <c r="J11" s="24">
        <f>VLOOKUP(LEFT(Table1[[#This Row],[Mã hàng]],2),Bang_phu!$E$4:$G$6,IF(Table1[[#This Row],[Tháng]]=3,3,2),0)*Table1[[#This Row],[Thành tiền]]</f>
        <v>4760000</v>
      </c>
      <c r="K11" s="32" t="s">
        <v>51</v>
      </c>
    </row>
    <row r="12" spans="1:11" ht="28.5" customHeight="1" x14ac:dyDescent="0.25">
      <c r="A12" s="31">
        <v>8</v>
      </c>
      <c r="B12" s="17" t="s">
        <v>34</v>
      </c>
      <c r="C12" s="23">
        <v>41690</v>
      </c>
      <c r="D12" s="17">
        <v>2</v>
      </c>
      <c r="E12" s="15" t="s">
        <v>11</v>
      </c>
      <c r="F12" s="15" t="s">
        <v>22</v>
      </c>
      <c r="G12" s="18">
        <v>5</v>
      </c>
      <c r="H12" s="24">
        <v>11000000</v>
      </c>
      <c r="I12" s="24">
        <v>55000000</v>
      </c>
      <c r="J12" s="24">
        <f>VLOOKUP(LEFT(Table1[[#This Row],[Mã hàng]],2),Bang_phu!$E$4:$G$6,IF(Table1[[#This Row],[Tháng]]=3,3,2),0)*Table1[[#This Row],[Thành tiền]]</f>
        <v>3850000.0000000005</v>
      </c>
      <c r="K12" s="32" t="s">
        <v>51</v>
      </c>
    </row>
    <row r="13" spans="1:11" ht="28.5" customHeight="1" x14ac:dyDescent="0.25">
      <c r="A13" s="31">
        <v>9</v>
      </c>
      <c r="B13" s="17" t="s">
        <v>35</v>
      </c>
      <c r="C13" s="23">
        <v>41703</v>
      </c>
      <c r="D13" s="17">
        <v>3</v>
      </c>
      <c r="E13" s="15" t="s">
        <v>12</v>
      </c>
      <c r="F13" s="15" t="s">
        <v>20</v>
      </c>
      <c r="G13" s="18">
        <v>11</v>
      </c>
      <c r="H13" s="24">
        <v>17500000</v>
      </c>
      <c r="I13" s="24">
        <v>192500000</v>
      </c>
      <c r="J13" s="24">
        <f>VLOOKUP(LEFT(Table1[[#This Row],[Mã hàng]],2),Bang_phu!$E$4:$G$6,IF(Table1[[#This Row],[Tháng]]=3,3,2),0)*Table1[[#This Row],[Thành tiền]]</f>
        <v>9625000</v>
      </c>
      <c r="K13" s="32" t="s">
        <v>52</v>
      </c>
    </row>
    <row r="14" spans="1:11" ht="28.5" customHeight="1" x14ac:dyDescent="0.25">
      <c r="A14" s="31">
        <v>10</v>
      </c>
      <c r="B14" s="17" t="s">
        <v>36</v>
      </c>
      <c r="C14" s="23">
        <v>41705</v>
      </c>
      <c r="D14" s="17">
        <v>3</v>
      </c>
      <c r="E14" s="15" t="s">
        <v>15</v>
      </c>
      <c r="F14" s="15" t="s">
        <v>26</v>
      </c>
      <c r="G14" s="18">
        <v>8</v>
      </c>
      <c r="H14" s="24">
        <v>7500000</v>
      </c>
      <c r="I14" s="24">
        <v>60000000</v>
      </c>
      <c r="J14" s="24">
        <f>VLOOKUP(LEFT(Table1[[#This Row],[Mã hàng]],2),Bang_phu!$E$4:$G$6,IF(Table1[[#This Row],[Tháng]]=3,3,2),0)*Table1[[#This Row],[Thành tiền]]</f>
        <v>3600000</v>
      </c>
      <c r="K14" s="32" t="s">
        <v>51</v>
      </c>
    </row>
    <row r="15" spans="1:11" ht="28.5" customHeight="1" x14ac:dyDescent="0.25">
      <c r="A15" s="31">
        <v>11</v>
      </c>
      <c r="B15" s="17" t="s">
        <v>37</v>
      </c>
      <c r="C15" s="23">
        <v>41706</v>
      </c>
      <c r="D15" s="17">
        <v>3</v>
      </c>
      <c r="E15" s="15" t="s">
        <v>14</v>
      </c>
      <c r="F15" s="15" t="s">
        <v>25</v>
      </c>
      <c r="G15" s="18">
        <v>20</v>
      </c>
      <c r="H15" s="24">
        <v>8300000</v>
      </c>
      <c r="I15" s="24">
        <v>166000000</v>
      </c>
      <c r="J15" s="24">
        <f>VLOOKUP(LEFT(Table1[[#This Row],[Mã hàng]],2),Bang_phu!$E$4:$G$6,IF(Table1[[#This Row],[Tháng]]=3,3,2),0)*Table1[[#This Row],[Thành tiền]]</f>
        <v>8300000</v>
      </c>
      <c r="K15" s="32" t="s">
        <v>53</v>
      </c>
    </row>
    <row r="16" spans="1:11" ht="28.5" customHeight="1" x14ac:dyDescent="0.25">
      <c r="A16" s="36">
        <v>12</v>
      </c>
      <c r="B16" s="37" t="s">
        <v>38</v>
      </c>
      <c r="C16" s="38">
        <v>41713</v>
      </c>
      <c r="D16" s="37">
        <v>3</v>
      </c>
      <c r="E16" s="39" t="s">
        <v>11</v>
      </c>
      <c r="F16" s="39" t="s">
        <v>22</v>
      </c>
      <c r="G16" s="40">
        <v>15</v>
      </c>
      <c r="H16" s="41">
        <v>11000000</v>
      </c>
      <c r="I16" s="41">
        <v>165000000</v>
      </c>
      <c r="J16" s="41">
        <f>VLOOKUP(LEFT(Table1[[#This Row],[Mã hàng]],2),Bang_phu!$E$4:$G$6,IF(Table1[[#This Row],[Tháng]]=3,3,2),0)*Table1[[#This Row],[Thành tiền]]</f>
        <v>6600000</v>
      </c>
      <c r="K16" s="42" t="s">
        <v>53</v>
      </c>
    </row>
    <row r="17" spans="1:11" ht="28.5" customHeight="1" x14ac:dyDescent="0.25">
      <c r="A17" s="36" t="s">
        <v>62</v>
      </c>
      <c r="B17" s="37"/>
      <c r="C17" s="37"/>
      <c r="D17" s="37"/>
      <c r="E17" s="39"/>
      <c r="F17" s="39"/>
      <c r="G17" s="40"/>
      <c r="H17" s="40"/>
      <c r="I17" s="44">
        <f>SUBTOTAL(109,Table1[Thành tiền])</f>
        <v>1132000000</v>
      </c>
      <c r="J17" s="40">
        <f>SUBTOTAL(101,Table1[Khuyến mại])</f>
        <v>5666666.666666667</v>
      </c>
      <c r="K17" s="43">
        <f>SUBTOTAL(103,Table1[[Đánh giá ]])</f>
        <v>12</v>
      </c>
    </row>
    <row r="18" spans="1:11" ht="28.5" customHeight="1" x14ac:dyDescent="0.25"/>
    <row r="19" spans="1:11" ht="28.5" customHeight="1" x14ac:dyDescent="0.25"/>
    <row r="20" spans="1:11" ht="28.5" customHeight="1" x14ac:dyDescent="0.25"/>
  </sheetData>
  <mergeCells count="1">
    <mergeCell ref="A2:J2"/>
  </mergeCells>
  <conditionalFormatting sqref="F5:F16">
    <cfRule type="beginsWith" dxfId="0" priority="2" operator="beginsWith" text="Tivi">
      <formula>LEFT(F5,LEN("Tivi"))="Tivi"</formula>
    </cfRule>
  </conditionalFormatting>
  <conditionalFormatting sqref="G5:G16">
    <cfRule type="iconSet" priority="1">
      <iconSet iconSet="4TrafficLights">
        <cfvo type="percent" val="0"/>
        <cfvo type="num" val="5"/>
        <cfvo type="num" val="10"/>
        <cfvo type="num" val="15"/>
      </iconSet>
    </cfRule>
  </conditionalFormatting>
  <conditionalFormatting sqref="I5:I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{A4CF2368-9AF5-42D1-89B2-8FDD5A45BB4F}</x14:id>
        </ext>
      </extLst>
    </cfRule>
  </conditionalFormatting>
  <dataValidations count="1">
    <dataValidation type="date" operator="lessThanOrEqual" allowBlank="1" showInputMessage="1" showErrorMessage="1" error="Nhập sai ! Vui lòng nhập lại_x000a_" prompt="Nhập ngày" sqref="C5:C16" xr:uid="{5E8AC384-35A9-411C-8D5F-EF7DADD98276}">
      <formula1>41729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F2368-9AF5-42D1-89B2-8FDD5A45BB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8240-E9B2-45CB-9236-E47ABCAB6F94}">
  <dimension ref="A1:K19"/>
  <sheetViews>
    <sheetView topLeftCell="A2" zoomScaleNormal="100" workbookViewId="0">
      <selection activeCell="F5" sqref="F5"/>
    </sheetView>
  </sheetViews>
  <sheetFormatPr defaultColWidth="9.109375" defaultRowHeight="13.8" x14ac:dyDescent="0.25"/>
  <cols>
    <col min="1" max="1" width="7.109375" style="6" customWidth="1"/>
    <col min="2" max="2" width="11.5546875" style="6" customWidth="1"/>
    <col min="3" max="3" width="16.5546875" style="6" customWidth="1"/>
    <col min="4" max="4" width="8.6640625" style="6" customWidth="1"/>
    <col min="5" max="5" width="10.5546875" style="6" customWidth="1"/>
    <col min="6" max="6" width="40.33203125" style="6" customWidth="1"/>
    <col min="7" max="7" width="11.6640625" style="6" customWidth="1"/>
    <col min="8" max="8" width="16.33203125" style="6" customWidth="1"/>
    <col min="9" max="10" width="16.109375" style="6" customWidth="1"/>
    <col min="11" max="11" width="11.33203125" style="6" customWidth="1"/>
    <col min="12" max="16384" width="9.109375" style="6"/>
  </cols>
  <sheetData>
    <row r="1" spans="1:11" ht="28.5" customHeight="1" x14ac:dyDescent="0.25">
      <c r="A1" s="8" t="s">
        <v>32</v>
      </c>
    </row>
    <row r="2" spans="1:11" ht="28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16"/>
    </row>
    <row r="3" spans="1:11" ht="32.25" customHeight="1" x14ac:dyDescent="0.25">
      <c r="A3" s="26" t="s">
        <v>55</v>
      </c>
      <c r="B3" s="20" t="s">
        <v>41</v>
      </c>
      <c r="C3" s="20" t="s">
        <v>42</v>
      </c>
      <c r="D3" s="20" t="s">
        <v>43</v>
      </c>
      <c r="E3" s="20" t="s">
        <v>44</v>
      </c>
      <c r="F3" s="20" t="s">
        <v>45</v>
      </c>
      <c r="G3" s="20" t="s">
        <v>40</v>
      </c>
      <c r="H3" s="20" t="s">
        <v>57</v>
      </c>
      <c r="I3" s="20" t="s">
        <v>46</v>
      </c>
      <c r="J3" s="20" t="s">
        <v>47</v>
      </c>
      <c r="K3" s="20" t="s">
        <v>56</v>
      </c>
    </row>
    <row r="4" spans="1:11" ht="21.75" customHeight="1" x14ac:dyDescent="0.25">
      <c r="A4" s="22">
        <v>11</v>
      </c>
      <c r="B4" s="17" t="s">
        <v>37</v>
      </c>
      <c r="C4" s="23">
        <v>41706</v>
      </c>
      <c r="D4" s="17">
        <v>3</v>
      </c>
      <c r="E4" s="15" t="s">
        <v>14</v>
      </c>
      <c r="F4" s="15" t="s">
        <v>25</v>
      </c>
      <c r="G4" s="18">
        <v>20</v>
      </c>
      <c r="H4" s="24">
        <v>8300000</v>
      </c>
      <c r="I4" s="24">
        <v>166000000</v>
      </c>
      <c r="J4" s="24">
        <v>8300000</v>
      </c>
      <c r="K4" s="25" t="s">
        <v>53</v>
      </c>
    </row>
    <row r="5" spans="1:11" ht="21.75" customHeight="1" x14ac:dyDescent="0.25">
      <c r="A5" s="22">
        <v>6</v>
      </c>
      <c r="B5" s="17" t="s">
        <v>7</v>
      </c>
      <c r="C5" s="23">
        <v>41680</v>
      </c>
      <c r="D5" s="17">
        <v>2</v>
      </c>
      <c r="E5" s="15" t="s">
        <v>16</v>
      </c>
      <c r="F5" s="15" t="s">
        <v>27</v>
      </c>
      <c r="G5" s="18">
        <v>20</v>
      </c>
      <c r="H5" s="24">
        <v>7400000</v>
      </c>
      <c r="I5" s="24">
        <v>148000000</v>
      </c>
      <c r="J5" s="24">
        <v>11840000</v>
      </c>
      <c r="K5" s="25" t="s">
        <v>53</v>
      </c>
    </row>
    <row r="6" spans="1:11" ht="21.75" customHeight="1" x14ac:dyDescent="0.25">
      <c r="A6" s="22">
        <v>12</v>
      </c>
      <c r="B6" s="17" t="s">
        <v>38</v>
      </c>
      <c r="C6" s="23">
        <v>41713</v>
      </c>
      <c r="D6" s="17">
        <v>3</v>
      </c>
      <c r="E6" s="15" t="s">
        <v>11</v>
      </c>
      <c r="F6" s="15" t="s">
        <v>22</v>
      </c>
      <c r="G6" s="18">
        <v>15</v>
      </c>
      <c r="H6" s="24">
        <v>11000000</v>
      </c>
      <c r="I6" s="24">
        <v>165000000</v>
      </c>
      <c r="J6" s="24">
        <v>6600000</v>
      </c>
      <c r="K6" s="25" t="s">
        <v>53</v>
      </c>
    </row>
    <row r="7" spans="1:11" ht="21.75" customHeight="1" x14ac:dyDescent="0.25">
      <c r="A7" s="22">
        <v>9</v>
      </c>
      <c r="B7" s="17" t="s">
        <v>35</v>
      </c>
      <c r="C7" s="23">
        <v>41703</v>
      </c>
      <c r="D7" s="17">
        <v>3</v>
      </c>
      <c r="E7" s="15" t="s">
        <v>12</v>
      </c>
      <c r="F7" s="15" t="s">
        <v>20</v>
      </c>
      <c r="G7" s="18">
        <v>11</v>
      </c>
      <c r="H7" s="24">
        <v>17500000</v>
      </c>
      <c r="I7" s="24">
        <v>192500000</v>
      </c>
      <c r="J7" s="24">
        <v>9625000</v>
      </c>
      <c r="K7" s="25" t="s">
        <v>52</v>
      </c>
    </row>
    <row r="8" spans="1:11" ht="28.5" customHeight="1" x14ac:dyDescent="0.25">
      <c r="A8" s="22">
        <v>4</v>
      </c>
      <c r="B8" s="17" t="s">
        <v>5</v>
      </c>
      <c r="C8" s="23">
        <v>41648</v>
      </c>
      <c r="D8" s="17">
        <v>1</v>
      </c>
      <c r="E8" s="15" t="s">
        <v>13</v>
      </c>
      <c r="F8" s="15" t="s">
        <v>24</v>
      </c>
      <c r="G8" s="18">
        <v>10</v>
      </c>
      <c r="H8" s="24">
        <v>6500000</v>
      </c>
      <c r="I8" s="24">
        <v>65000000</v>
      </c>
      <c r="J8" s="24">
        <v>4550000</v>
      </c>
      <c r="K8" s="25" t="s">
        <v>52</v>
      </c>
    </row>
    <row r="9" spans="1:11" ht="28.5" customHeight="1" x14ac:dyDescent="0.25">
      <c r="A9" s="22">
        <v>10</v>
      </c>
      <c r="B9" s="17" t="s">
        <v>36</v>
      </c>
      <c r="C9" s="23">
        <v>41705</v>
      </c>
      <c r="D9" s="17">
        <v>3</v>
      </c>
      <c r="E9" s="15" t="s">
        <v>15</v>
      </c>
      <c r="F9" s="15" t="s">
        <v>26</v>
      </c>
      <c r="G9" s="18">
        <v>8</v>
      </c>
      <c r="H9" s="24">
        <v>7500000</v>
      </c>
      <c r="I9" s="24">
        <v>60000000</v>
      </c>
      <c r="J9" s="24">
        <v>3600000</v>
      </c>
      <c r="K9" s="25" t="s">
        <v>51</v>
      </c>
    </row>
    <row r="10" spans="1:11" ht="28.5" customHeight="1" x14ac:dyDescent="0.25">
      <c r="A10" s="22">
        <v>7</v>
      </c>
      <c r="B10" s="17" t="s">
        <v>33</v>
      </c>
      <c r="C10" s="23">
        <v>41682</v>
      </c>
      <c r="D10" s="17">
        <v>2</v>
      </c>
      <c r="E10" s="15" t="s">
        <v>9</v>
      </c>
      <c r="F10" s="15" t="s">
        <v>19</v>
      </c>
      <c r="G10" s="18">
        <v>8</v>
      </c>
      <c r="H10" s="24">
        <v>8500000</v>
      </c>
      <c r="I10" s="24">
        <v>68000000</v>
      </c>
      <c r="J10" s="24">
        <v>4760000</v>
      </c>
      <c r="K10" s="25" t="s">
        <v>51</v>
      </c>
    </row>
    <row r="11" spans="1:11" ht="28.5" customHeight="1" x14ac:dyDescent="0.25">
      <c r="A11" s="22">
        <v>3</v>
      </c>
      <c r="B11" s="17" t="s">
        <v>4</v>
      </c>
      <c r="C11" s="23">
        <v>41647</v>
      </c>
      <c r="D11" s="17">
        <v>1</v>
      </c>
      <c r="E11" s="15" t="s">
        <v>11</v>
      </c>
      <c r="F11" s="15" t="s">
        <v>22</v>
      </c>
      <c r="G11" s="18">
        <v>7</v>
      </c>
      <c r="H11" s="24">
        <v>11000000</v>
      </c>
      <c r="I11" s="24">
        <v>77000000</v>
      </c>
      <c r="J11" s="24">
        <v>5390000.0000000009</v>
      </c>
      <c r="K11" s="25" t="s">
        <v>51</v>
      </c>
    </row>
    <row r="12" spans="1:11" ht="28.5" customHeight="1" x14ac:dyDescent="0.25">
      <c r="A12" s="22">
        <v>8</v>
      </c>
      <c r="B12" s="17" t="s">
        <v>34</v>
      </c>
      <c r="C12" s="23">
        <v>41690</v>
      </c>
      <c r="D12" s="17">
        <v>2</v>
      </c>
      <c r="E12" s="15" t="s">
        <v>11</v>
      </c>
      <c r="F12" s="15" t="s">
        <v>22</v>
      </c>
      <c r="G12" s="18">
        <v>5</v>
      </c>
      <c r="H12" s="24">
        <v>11000000</v>
      </c>
      <c r="I12" s="24">
        <v>55000000</v>
      </c>
      <c r="J12" s="24">
        <v>3850000.0000000005</v>
      </c>
      <c r="K12" s="25" t="s">
        <v>51</v>
      </c>
    </row>
    <row r="13" spans="1:11" ht="28.5" customHeight="1" x14ac:dyDescent="0.25">
      <c r="A13" s="22">
        <v>2</v>
      </c>
      <c r="B13" s="17" t="s">
        <v>3</v>
      </c>
      <c r="C13" s="23">
        <v>41640</v>
      </c>
      <c r="D13" s="17">
        <v>1</v>
      </c>
      <c r="E13" s="15" t="s">
        <v>12</v>
      </c>
      <c r="F13" s="15" t="s">
        <v>20</v>
      </c>
      <c r="G13" s="18">
        <v>5</v>
      </c>
      <c r="H13" s="24">
        <v>17500000</v>
      </c>
      <c r="I13" s="24">
        <v>87500000</v>
      </c>
      <c r="J13" s="24">
        <v>6125000.0000000009</v>
      </c>
      <c r="K13" s="25" t="s">
        <v>51</v>
      </c>
    </row>
    <row r="14" spans="1:11" ht="28.5" customHeight="1" x14ac:dyDescent="0.25">
      <c r="A14" s="22">
        <v>5</v>
      </c>
      <c r="B14" s="17" t="s">
        <v>6</v>
      </c>
      <c r="C14" s="23">
        <v>41675</v>
      </c>
      <c r="D14" s="17">
        <v>2</v>
      </c>
      <c r="E14" s="15" t="s">
        <v>14</v>
      </c>
      <c r="F14" s="15" t="s">
        <v>25</v>
      </c>
      <c r="G14" s="18">
        <v>4</v>
      </c>
      <c r="H14" s="24">
        <v>3500000</v>
      </c>
      <c r="I14" s="24">
        <v>14000000</v>
      </c>
      <c r="J14" s="24">
        <v>980000.00000000012</v>
      </c>
      <c r="K14" s="25" t="s">
        <v>50</v>
      </c>
    </row>
    <row r="15" spans="1:11" ht="28.5" customHeight="1" x14ac:dyDescent="0.25">
      <c r="A15" s="22">
        <v>1</v>
      </c>
      <c r="B15" s="17" t="s">
        <v>2</v>
      </c>
      <c r="C15" s="23">
        <v>41640</v>
      </c>
      <c r="D15" s="17">
        <v>1</v>
      </c>
      <c r="E15" s="15" t="s">
        <v>9</v>
      </c>
      <c r="F15" s="15" t="s">
        <v>19</v>
      </c>
      <c r="G15" s="18">
        <v>4</v>
      </c>
      <c r="H15" s="24">
        <v>8500000</v>
      </c>
      <c r="I15" s="24">
        <v>34000000</v>
      </c>
      <c r="J15" s="24">
        <v>2380000</v>
      </c>
      <c r="K15" s="25" t="s">
        <v>50</v>
      </c>
    </row>
    <row r="16" spans="1:11" ht="28.5" customHeight="1" x14ac:dyDescent="0.25"/>
    <row r="17" ht="28.5" customHeight="1" x14ac:dyDescent="0.25"/>
    <row r="18" ht="28.5" customHeight="1" x14ac:dyDescent="0.25"/>
    <row r="19" ht="28.5" customHeight="1" x14ac:dyDescent="0.25"/>
  </sheetData>
  <sortState xmlns:xlrd2="http://schemas.microsoft.com/office/spreadsheetml/2017/richdata2" ref="A4:K15">
    <sortCondition descending="1" ref="G4:G15"/>
    <sortCondition ref="J4:J15"/>
  </sortState>
  <mergeCells count="1"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8FC6-0E10-4ADD-9C53-6DBFAE5F6117}">
  <sheetPr filterMode="1"/>
  <dimension ref="A1:K19"/>
  <sheetViews>
    <sheetView topLeftCell="A3" zoomScaleNormal="100" workbookViewId="0">
      <selection activeCell="G17" sqref="G17"/>
    </sheetView>
  </sheetViews>
  <sheetFormatPr defaultColWidth="9.109375" defaultRowHeight="13.8" x14ac:dyDescent="0.25"/>
  <cols>
    <col min="1" max="1" width="7.109375" style="6" customWidth="1"/>
    <col min="2" max="2" width="11.5546875" style="6" customWidth="1"/>
    <col min="3" max="3" width="16.5546875" style="6" customWidth="1"/>
    <col min="4" max="4" width="8.6640625" style="6" customWidth="1"/>
    <col min="5" max="5" width="10.5546875" style="6" customWidth="1"/>
    <col min="6" max="6" width="40.33203125" style="6" customWidth="1"/>
    <col min="7" max="7" width="11.6640625" style="6" customWidth="1"/>
    <col min="8" max="8" width="16.33203125" style="6" customWidth="1"/>
    <col min="9" max="10" width="16.109375" style="6" customWidth="1"/>
    <col min="11" max="11" width="11.33203125" style="6" customWidth="1"/>
    <col min="12" max="16384" width="9.109375" style="6"/>
  </cols>
  <sheetData>
    <row r="1" spans="1:11" ht="28.5" customHeight="1" x14ac:dyDescent="0.25">
      <c r="A1" s="8" t="s">
        <v>32</v>
      </c>
    </row>
    <row r="2" spans="1:11" ht="28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16"/>
    </row>
    <row r="3" spans="1:11" ht="32.25" customHeight="1" x14ac:dyDescent="0.25">
      <c r="A3" s="26" t="s">
        <v>55</v>
      </c>
      <c r="B3" s="20" t="s">
        <v>41</v>
      </c>
      <c r="C3" s="20" t="s">
        <v>42</v>
      </c>
      <c r="D3" s="20" t="s">
        <v>43</v>
      </c>
      <c r="E3" s="20" t="s">
        <v>44</v>
      </c>
      <c r="F3" s="20" t="s">
        <v>45</v>
      </c>
      <c r="G3" s="20" t="s">
        <v>40</v>
      </c>
      <c r="H3" s="20" t="s">
        <v>57</v>
      </c>
      <c r="I3" s="20" t="s">
        <v>46</v>
      </c>
      <c r="J3" s="20" t="s">
        <v>47</v>
      </c>
      <c r="K3" s="20" t="s">
        <v>56</v>
      </c>
    </row>
    <row r="4" spans="1:11" ht="21.75" hidden="1" customHeight="1" x14ac:dyDescent="0.25">
      <c r="A4" s="22">
        <v>1</v>
      </c>
      <c r="B4" s="17" t="s">
        <v>2</v>
      </c>
      <c r="C4" s="23">
        <v>41640</v>
      </c>
      <c r="D4" s="17">
        <v>1</v>
      </c>
      <c r="E4" s="15" t="s">
        <v>9</v>
      </c>
      <c r="F4" s="15" t="s">
        <v>19</v>
      </c>
      <c r="G4" s="18">
        <v>4</v>
      </c>
      <c r="H4" s="24">
        <v>8500000</v>
      </c>
      <c r="I4" s="24">
        <v>34000000</v>
      </c>
      <c r="J4" s="24">
        <v>2380000</v>
      </c>
      <c r="K4" s="25" t="s">
        <v>50</v>
      </c>
    </row>
    <row r="5" spans="1:11" ht="21.75" hidden="1" customHeight="1" x14ac:dyDescent="0.25">
      <c r="A5" s="22">
        <v>2</v>
      </c>
      <c r="B5" s="17" t="s">
        <v>3</v>
      </c>
      <c r="C5" s="23">
        <v>41640</v>
      </c>
      <c r="D5" s="17">
        <v>1</v>
      </c>
      <c r="E5" s="15" t="s">
        <v>12</v>
      </c>
      <c r="F5" s="15" t="s">
        <v>20</v>
      </c>
      <c r="G5" s="18">
        <v>5</v>
      </c>
      <c r="H5" s="24">
        <v>17500000</v>
      </c>
      <c r="I5" s="24">
        <v>87500000</v>
      </c>
      <c r="J5" s="24">
        <v>6125000.0000000009</v>
      </c>
      <c r="K5" s="25" t="s">
        <v>51</v>
      </c>
    </row>
    <row r="6" spans="1:11" ht="21.75" hidden="1" customHeight="1" x14ac:dyDescent="0.25">
      <c r="A6" s="22">
        <v>3</v>
      </c>
      <c r="B6" s="17" t="s">
        <v>4</v>
      </c>
      <c r="C6" s="23">
        <v>41647</v>
      </c>
      <c r="D6" s="17">
        <v>1</v>
      </c>
      <c r="E6" s="15" t="s">
        <v>11</v>
      </c>
      <c r="F6" s="15" t="s">
        <v>22</v>
      </c>
      <c r="G6" s="18">
        <v>7</v>
      </c>
      <c r="H6" s="24">
        <v>11000000</v>
      </c>
      <c r="I6" s="24">
        <v>77000000</v>
      </c>
      <c r="J6" s="24">
        <v>5390000.0000000009</v>
      </c>
      <c r="K6" s="25" t="s">
        <v>51</v>
      </c>
    </row>
    <row r="7" spans="1:11" ht="21.75" customHeight="1" x14ac:dyDescent="0.25">
      <c r="A7" s="22">
        <v>4</v>
      </c>
      <c r="B7" s="17" t="s">
        <v>5</v>
      </c>
      <c r="C7" s="23">
        <v>41648</v>
      </c>
      <c r="D7" s="17">
        <v>1</v>
      </c>
      <c r="E7" s="15" t="s">
        <v>13</v>
      </c>
      <c r="F7" s="15" t="s">
        <v>24</v>
      </c>
      <c r="G7" s="18">
        <v>10</v>
      </c>
      <c r="H7" s="24">
        <v>6500000</v>
      </c>
      <c r="I7" s="24">
        <v>65000000</v>
      </c>
      <c r="J7" s="24">
        <v>4550000</v>
      </c>
      <c r="K7" s="25" t="s">
        <v>52</v>
      </c>
    </row>
    <row r="8" spans="1:11" ht="28.5" hidden="1" customHeight="1" x14ac:dyDescent="0.25">
      <c r="A8" s="22">
        <v>5</v>
      </c>
      <c r="B8" s="17" t="s">
        <v>6</v>
      </c>
      <c r="C8" s="23">
        <v>41675</v>
      </c>
      <c r="D8" s="17">
        <v>2</v>
      </c>
      <c r="E8" s="15" t="s">
        <v>14</v>
      </c>
      <c r="F8" s="15" t="s">
        <v>25</v>
      </c>
      <c r="G8" s="18">
        <v>4</v>
      </c>
      <c r="H8" s="24">
        <v>3500000</v>
      </c>
      <c r="I8" s="24">
        <v>14000000</v>
      </c>
      <c r="J8" s="24">
        <v>980000.00000000012</v>
      </c>
      <c r="K8" s="25" t="s">
        <v>50</v>
      </c>
    </row>
    <row r="9" spans="1:11" ht="28.5" hidden="1" customHeight="1" x14ac:dyDescent="0.25">
      <c r="A9" s="22">
        <v>6</v>
      </c>
      <c r="B9" s="17" t="s">
        <v>7</v>
      </c>
      <c r="C9" s="23">
        <v>41680</v>
      </c>
      <c r="D9" s="17">
        <v>2</v>
      </c>
      <c r="E9" s="15" t="s">
        <v>16</v>
      </c>
      <c r="F9" s="15" t="s">
        <v>27</v>
      </c>
      <c r="G9" s="18">
        <v>20</v>
      </c>
      <c r="H9" s="24">
        <v>7400000</v>
      </c>
      <c r="I9" s="24">
        <v>148000000</v>
      </c>
      <c r="J9" s="24">
        <v>11840000</v>
      </c>
      <c r="K9" s="25" t="s">
        <v>53</v>
      </c>
    </row>
    <row r="10" spans="1:11" ht="28.5" hidden="1" customHeight="1" x14ac:dyDescent="0.25">
      <c r="A10" s="22">
        <v>7</v>
      </c>
      <c r="B10" s="17" t="s">
        <v>33</v>
      </c>
      <c r="C10" s="23">
        <v>41682</v>
      </c>
      <c r="D10" s="17">
        <v>2</v>
      </c>
      <c r="E10" s="15" t="s">
        <v>9</v>
      </c>
      <c r="F10" s="15" t="s">
        <v>19</v>
      </c>
      <c r="G10" s="18">
        <v>8</v>
      </c>
      <c r="H10" s="24">
        <v>8500000</v>
      </c>
      <c r="I10" s="24">
        <v>68000000</v>
      </c>
      <c r="J10" s="24">
        <v>4760000</v>
      </c>
      <c r="K10" s="25" t="s">
        <v>51</v>
      </c>
    </row>
    <row r="11" spans="1:11" ht="28.5" hidden="1" customHeight="1" x14ac:dyDescent="0.25">
      <c r="A11" s="22">
        <v>8</v>
      </c>
      <c r="B11" s="17" t="s">
        <v>34</v>
      </c>
      <c r="C11" s="23">
        <v>41690</v>
      </c>
      <c r="D11" s="17">
        <v>2</v>
      </c>
      <c r="E11" s="15" t="s">
        <v>11</v>
      </c>
      <c r="F11" s="15" t="s">
        <v>22</v>
      </c>
      <c r="G11" s="18">
        <v>5</v>
      </c>
      <c r="H11" s="24">
        <v>11000000</v>
      </c>
      <c r="I11" s="24">
        <v>55000000</v>
      </c>
      <c r="J11" s="24">
        <v>3850000.0000000005</v>
      </c>
      <c r="K11" s="25" t="s">
        <v>51</v>
      </c>
    </row>
    <row r="12" spans="1:11" ht="28.5" customHeight="1" x14ac:dyDescent="0.25">
      <c r="A12" s="22">
        <v>9</v>
      </c>
      <c r="B12" s="17" t="s">
        <v>35</v>
      </c>
      <c r="C12" s="23">
        <v>41703</v>
      </c>
      <c r="D12" s="17">
        <v>3</v>
      </c>
      <c r="E12" s="15" t="s">
        <v>12</v>
      </c>
      <c r="F12" s="15" t="s">
        <v>20</v>
      </c>
      <c r="G12" s="18">
        <v>11</v>
      </c>
      <c r="H12" s="24">
        <v>17500000</v>
      </c>
      <c r="I12" s="24">
        <v>192500000</v>
      </c>
      <c r="J12" s="24">
        <v>9625000</v>
      </c>
      <c r="K12" s="25" t="s">
        <v>52</v>
      </c>
    </row>
    <row r="13" spans="1:11" ht="28.5" hidden="1" customHeight="1" x14ac:dyDescent="0.25">
      <c r="A13" s="22">
        <v>10</v>
      </c>
      <c r="B13" s="17" t="s">
        <v>36</v>
      </c>
      <c r="C13" s="23">
        <v>41705</v>
      </c>
      <c r="D13" s="17">
        <v>3</v>
      </c>
      <c r="E13" s="15" t="s">
        <v>15</v>
      </c>
      <c r="F13" s="15" t="s">
        <v>26</v>
      </c>
      <c r="G13" s="18">
        <v>8</v>
      </c>
      <c r="H13" s="24">
        <v>7500000</v>
      </c>
      <c r="I13" s="24">
        <v>60000000</v>
      </c>
      <c r="J13" s="24">
        <v>3600000</v>
      </c>
      <c r="K13" s="25" t="s">
        <v>51</v>
      </c>
    </row>
    <row r="14" spans="1:11" ht="28.5" customHeight="1" x14ac:dyDescent="0.25">
      <c r="A14" s="22">
        <v>11</v>
      </c>
      <c r="B14" s="17" t="s">
        <v>37</v>
      </c>
      <c r="C14" s="23">
        <v>41706</v>
      </c>
      <c r="D14" s="17">
        <v>3</v>
      </c>
      <c r="E14" s="15" t="s">
        <v>14</v>
      </c>
      <c r="F14" s="15" t="s">
        <v>25</v>
      </c>
      <c r="G14" s="18">
        <v>20</v>
      </c>
      <c r="H14" s="24">
        <v>8300000</v>
      </c>
      <c r="I14" s="24">
        <v>166000000</v>
      </c>
      <c r="J14" s="24">
        <v>8300000</v>
      </c>
      <c r="K14" s="25" t="s">
        <v>53</v>
      </c>
    </row>
    <row r="15" spans="1:11" ht="28.5" hidden="1" customHeight="1" x14ac:dyDescent="0.25">
      <c r="A15" s="22">
        <v>12</v>
      </c>
      <c r="B15" s="17" t="s">
        <v>38</v>
      </c>
      <c r="C15" s="23">
        <v>41713</v>
      </c>
      <c r="D15" s="17">
        <v>3</v>
      </c>
      <c r="E15" s="15" t="s">
        <v>11</v>
      </c>
      <c r="F15" s="15" t="s">
        <v>22</v>
      </c>
      <c r="G15" s="18">
        <v>15</v>
      </c>
      <c r="H15" s="24">
        <v>11000000</v>
      </c>
      <c r="I15" s="24">
        <v>165000000</v>
      </c>
      <c r="J15" s="24">
        <v>6600000</v>
      </c>
      <c r="K15" s="25" t="s">
        <v>53</v>
      </c>
    </row>
    <row r="16" spans="1:11" ht="28.5" customHeight="1" x14ac:dyDescent="0.25"/>
    <row r="17" ht="28.5" customHeight="1" x14ac:dyDescent="0.25"/>
    <row r="18" ht="28.5" customHeight="1" x14ac:dyDescent="0.25"/>
    <row r="19" ht="28.5" customHeight="1" x14ac:dyDescent="0.25"/>
  </sheetData>
  <autoFilter ref="A3:K15" xr:uid="{46AC8FC6-0E10-4ADD-9C53-6DBFAE5F6117}">
    <filterColumn colId="5">
      <customFilters>
        <customFilter val="*Tủ lạnh*"/>
      </customFilters>
    </filterColumn>
    <filterColumn colId="6">
      <customFilters>
        <customFilter operator="greaterThan" val="5"/>
      </customFilters>
    </filterColumn>
  </autoFilter>
  <mergeCells count="1"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75B3-9AC9-463A-BBC2-D86F3360FB71}">
  <dimension ref="A1:O24"/>
  <sheetViews>
    <sheetView zoomScaleNormal="100" workbookViewId="0">
      <selection activeCell="A24" sqref="A24"/>
    </sheetView>
  </sheetViews>
  <sheetFormatPr defaultColWidth="9.109375" defaultRowHeight="13.8" x14ac:dyDescent="0.25"/>
  <cols>
    <col min="1" max="1" width="7.109375" style="6" customWidth="1"/>
    <col min="2" max="2" width="11.5546875" style="6" customWidth="1"/>
    <col min="3" max="3" width="16.5546875" style="6" customWidth="1"/>
    <col min="4" max="4" width="8.6640625" style="6" customWidth="1"/>
    <col min="5" max="5" width="10.5546875" style="6" customWidth="1"/>
    <col min="6" max="6" width="40.33203125" style="6" customWidth="1"/>
    <col min="7" max="7" width="11.6640625" style="6" customWidth="1"/>
    <col min="8" max="8" width="16.33203125" style="6" customWidth="1"/>
    <col min="9" max="10" width="16.109375" style="6" customWidth="1"/>
    <col min="11" max="11" width="11.33203125" style="6" customWidth="1"/>
    <col min="12" max="12" width="9.109375" style="6"/>
    <col min="13" max="13" width="12" style="6" customWidth="1"/>
    <col min="14" max="14" width="13" style="6" customWidth="1"/>
    <col min="15" max="15" width="15.109375" style="6" customWidth="1"/>
    <col min="16" max="16384" width="9.109375" style="6"/>
  </cols>
  <sheetData>
    <row r="1" spans="1:15" ht="28.5" customHeight="1" x14ac:dyDescent="0.25">
      <c r="A1" s="8" t="s">
        <v>32</v>
      </c>
    </row>
    <row r="2" spans="1:15" ht="28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16"/>
    </row>
    <row r="3" spans="1:15" ht="32.25" customHeight="1" x14ac:dyDescent="0.25">
      <c r="A3" s="26" t="s">
        <v>55</v>
      </c>
      <c r="B3" s="20" t="s">
        <v>41</v>
      </c>
      <c r="C3" s="20" t="s">
        <v>42</v>
      </c>
      <c r="D3" s="20" t="s">
        <v>43</v>
      </c>
      <c r="E3" s="20" t="s">
        <v>44</v>
      </c>
      <c r="F3" s="20" t="s">
        <v>45</v>
      </c>
      <c r="G3" s="20" t="s">
        <v>40</v>
      </c>
      <c r="H3" s="20" t="s">
        <v>57</v>
      </c>
      <c r="I3" s="20" t="s">
        <v>46</v>
      </c>
      <c r="J3" s="20" t="s">
        <v>47</v>
      </c>
      <c r="K3" s="20" t="s">
        <v>56</v>
      </c>
      <c r="M3" s="20" t="s">
        <v>42</v>
      </c>
      <c r="N3" s="20" t="s">
        <v>42</v>
      </c>
      <c r="O3" s="20" t="s">
        <v>46</v>
      </c>
    </row>
    <row r="4" spans="1:15" ht="21.75" customHeight="1" x14ac:dyDescent="0.25">
      <c r="A4" s="22">
        <v>1</v>
      </c>
      <c r="B4" s="17" t="s">
        <v>2</v>
      </c>
      <c r="C4" s="23">
        <v>41640</v>
      </c>
      <c r="D4" s="17">
        <v>1</v>
      </c>
      <c r="E4" s="15" t="s">
        <v>9</v>
      </c>
      <c r="F4" s="15" t="s">
        <v>19</v>
      </c>
      <c r="G4" s="18">
        <v>4</v>
      </c>
      <c r="H4" s="24">
        <v>8500000</v>
      </c>
      <c r="I4" s="24">
        <v>34000000</v>
      </c>
      <c r="J4" s="24">
        <v>2380000</v>
      </c>
      <c r="K4" s="25" t="s">
        <v>50</v>
      </c>
      <c r="M4" s="6" t="s">
        <v>63</v>
      </c>
      <c r="N4" s="45" t="s">
        <v>64</v>
      </c>
    </row>
    <row r="5" spans="1:15" ht="21.75" customHeight="1" x14ac:dyDescent="0.25">
      <c r="A5" s="22">
        <v>2</v>
      </c>
      <c r="B5" s="17" t="s">
        <v>3</v>
      </c>
      <c r="C5" s="23">
        <v>41640</v>
      </c>
      <c r="D5" s="17">
        <v>1</v>
      </c>
      <c r="E5" s="15" t="s">
        <v>12</v>
      </c>
      <c r="F5" s="15" t="s">
        <v>20</v>
      </c>
      <c r="G5" s="18">
        <v>5</v>
      </c>
      <c r="H5" s="24">
        <v>17500000</v>
      </c>
      <c r="I5" s="24">
        <v>87500000</v>
      </c>
      <c r="J5" s="24">
        <v>6125000.0000000009</v>
      </c>
      <c r="K5" s="25" t="s">
        <v>51</v>
      </c>
      <c r="O5" s="6" t="s">
        <v>65</v>
      </c>
    </row>
    <row r="6" spans="1:15" ht="21.75" customHeight="1" x14ac:dyDescent="0.25">
      <c r="A6" s="22">
        <v>3</v>
      </c>
      <c r="B6" s="17" t="s">
        <v>4</v>
      </c>
      <c r="C6" s="23">
        <v>41647</v>
      </c>
      <c r="D6" s="17">
        <v>1</v>
      </c>
      <c r="E6" s="15" t="s">
        <v>11</v>
      </c>
      <c r="F6" s="15" t="s">
        <v>22</v>
      </c>
      <c r="G6" s="18">
        <v>7</v>
      </c>
      <c r="H6" s="24">
        <v>11000000</v>
      </c>
      <c r="I6" s="24">
        <v>77000000</v>
      </c>
      <c r="J6" s="24">
        <v>5390000.0000000009</v>
      </c>
      <c r="K6" s="25" t="s">
        <v>51</v>
      </c>
    </row>
    <row r="7" spans="1:15" ht="21.75" customHeight="1" x14ac:dyDescent="0.25">
      <c r="A7" s="22">
        <v>4</v>
      </c>
      <c r="B7" s="17" t="s">
        <v>5</v>
      </c>
      <c r="C7" s="23">
        <v>41648</v>
      </c>
      <c r="D7" s="17">
        <v>1</v>
      </c>
      <c r="E7" s="15" t="s">
        <v>13</v>
      </c>
      <c r="F7" s="15" t="s">
        <v>24</v>
      </c>
      <c r="G7" s="18">
        <v>10</v>
      </c>
      <c r="H7" s="24">
        <v>6500000</v>
      </c>
      <c r="I7" s="24">
        <v>65000000</v>
      </c>
      <c r="J7" s="24">
        <v>4550000</v>
      </c>
      <c r="K7" s="25" t="s">
        <v>52</v>
      </c>
    </row>
    <row r="8" spans="1:15" ht="28.5" customHeight="1" x14ac:dyDescent="0.25">
      <c r="A8" s="22">
        <v>5</v>
      </c>
      <c r="B8" s="17" t="s">
        <v>6</v>
      </c>
      <c r="C8" s="23">
        <v>41675</v>
      </c>
      <c r="D8" s="17">
        <v>2</v>
      </c>
      <c r="E8" s="15" t="s">
        <v>14</v>
      </c>
      <c r="F8" s="15" t="s">
        <v>25</v>
      </c>
      <c r="G8" s="18">
        <v>4</v>
      </c>
      <c r="H8" s="24">
        <v>3500000</v>
      </c>
      <c r="I8" s="24">
        <v>14000000</v>
      </c>
      <c r="J8" s="24">
        <v>980000.00000000012</v>
      </c>
      <c r="K8" s="25" t="s">
        <v>50</v>
      </c>
    </row>
    <row r="9" spans="1:15" ht="28.5" customHeight="1" x14ac:dyDescent="0.25">
      <c r="A9" s="22">
        <v>6</v>
      </c>
      <c r="B9" s="17" t="s">
        <v>7</v>
      </c>
      <c r="C9" s="23">
        <v>41680</v>
      </c>
      <c r="D9" s="17">
        <v>2</v>
      </c>
      <c r="E9" s="15" t="s">
        <v>16</v>
      </c>
      <c r="F9" s="15" t="s">
        <v>27</v>
      </c>
      <c r="G9" s="18">
        <v>20</v>
      </c>
      <c r="H9" s="24">
        <v>7400000</v>
      </c>
      <c r="I9" s="24">
        <v>148000000</v>
      </c>
      <c r="J9" s="24">
        <v>11840000</v>
      </c>
      <c r="K9" s="25" t="s">
        <v>53</v>
      </c>
    </row>
    <row r="10" spans="1:15" ht="28.5" customHeight="1" x14ac:dyDescent="0.25">
      <c r="A10" s="22">
        <v>7</v>
      </c>
      <c r="B10" s="17" t="s">
        <v>33</v>
      </c>
      <c r="C10" s="23">
        <v>41682</v>
      </c>
      <c r="D10" s="17">
        <v>2</v>
      </c>
      <c r="E10" s="15" t="s">
        <v>9</v>
      </c>
      <c r="F10" s="15" t="s">
        <v>19</v>
      </c>
      <c r="G10" s="18">
        <v>8</v>
      </c>
      <c r="H10" s="24">
        <v>8500000</v>
      </c>
      <c r="I10" s="24">
        <v>68000000</v>
      </c>
      <c r="J10" s="24">
        <v>4760000</v>
      </c>
      <c r="K10" s="25" t="s">
        <v>51</v>
      </c>
    </row>
    <row r="11" spans="1:15" ht="28.5" customHeight="1" x14ac:dyDescent="0.25">
      <c r="A11" s="22">
        <v>8</v>
      </c>
      <c r="B11" s="17" t="s">
        <v>34</v>
      </c>
      <c r="C11" s="23">
        <v>41690</v>
      </c>
      <c r="D11" s="17">
        <v>2</v>
      </c>
      <c r="E11" s="15" t="s">
        <v>11</v>
      </c>
      <c r="F11" s="15" t="s">
        <v>22</v>
      </c>
      <c r="G11" s="18">
        <v>5</v>
      </c>
      <c r="H11" s="24">
        <v>11000000</v>
      </c>
      <c r="I11" s="24">
        <v>55000000</v>
      </c>
      <c r="J11" s="24">
        <v>3850000.0000000005</v>
      </c>
      <c r="K11" s="25" t="s">
        <v>51</v>
      </c>
    </row>
    <row r="12" spans="1:15" ht="28.5" customHeight="1" x14ac:dyDescent="0.25">
      <c r="A12" s="22">
        <v>9</v>
      </c>
      <c r="B12" s="17" t="s">
        <v>35</v>
      </c>
      <c r="C12" s="23">
        <v>41703</v>
      </c>
      <c r="D12" s="17">
        <v>3</v>
      </c>
      <c r="E12" s="15" t="s">
        <v>12</v>
      </c>
      <c r="F12" s="15" t="s">
        <v>20</v>
      </c>
      <c r="G12" s="18">
        <v>11</v>
      </c>
      <c r="H12" s="24">
        <v>17500000</v>
      </c>
      <c r="I12" s="24">
        <v>192500000</v>
      </c>
      <c r="J12" s="24">
        <v>9625000</v>
      </c>
      <c r="K12" s="25" t="s">
        <v>52</v>
      </c>
    </row>
    <row r="13" spans="1:15" ht="28.5" customHeight="1" x14ac:dyDescent="0.25">
      <c r="A13" s="22">
        <v>10</v>
      </c>
      <c r="B13" s="17" t="s">
        <v>36</v>
      </c>
      <c r="C13" s="23">
        <v>41705</v>
      </c>
      <c r="D13" s="17">
        <v>3</v>
      </c>
      <c r="E13" s="15" t="s">
        <v>15</v>
      </c>
      <c r="F13" s="15" t="s">
        <v>26</v>
      </c>
      <c r="G13" s="18">
        <v>8</v>
      </c>
      <c r="H13" s="24">
        <v>7500000</v>
      </c>
      <c r="I13" s="24">
        <v>60000000</v>
      </c>
      <c r="J13" s="24">
        <v>3600000</v>
      </c>
      <c r="K13" s="25" t="s">
        <v>51</v>
      </c>
    </row>
    <row r="14" spans="1:15" ht="28.5" customHeight="1" x14ac:dyDescent="0.25">
      <c r="A14" s="22">
        <v>11</v>
      </c>
      <c r="B14" s="17" t="s">
        <v>37</v>
      </c>
      <c r="C14" s="23">
        <v>41706</v>
      </c>
      <c r="D14" s="17">
        <v>3</v>
      </c>
      <c r="E14" s="15" t="s">
        <v>14</v>
      </c>
      <c r="F14" s="15" t="s">
        <v>25</v>
      </c>
      <c r="G14" s="18">
        <v>20</v>
      </c>
      <c r="H14" s="24">
        <v>8300000</v>
      </c>
      <c r="I14" s="24">
        <v>166000000</v>
      </c>
      <c r="J14" s="24">
        <v>8300000</v>
      </c>
      <c r="K14" s="25" t="s">
        <v>53</v>
      </c>
    </row>
    <row r="15" spans="1:15" ht="28.5" customHeight="1" x14ac:dyDescent="0.25">
      <c r="A15" s="22">
        <v>12</v>
      </c>
      <c r="B15" s="17" t="s">
        <v>38</v>
      </c>
      <c r="C15" s="23">
        <v>41713</v>
      </c>
      <c r="D15" s="17">
        <v>3</v>
      </c>
      <c r="E15" s="15" t="s">
        <v>11</v>
      </c>
      <c r="F15" s="15" t="s">
        <v>22</v>
      </c>
      <c r="G15" s="18">
        <v>15</v>
      </c>
      <c r="H15" s="24">
        <v>11000000</v>
      </c>
      <c r="I15" s="24">
        <v>165000000</v>
      </c>
      <c r="J15" s="24">
        <v>6600000</v>
      </c>
      <c r="K15" s="25" t="s">
        <v>53</v>
      </c>
    </row>
    <row r="16" spans="1:15" ht="28.5" customHeight="1" x14ac:dyDescent="0.25"/>
    <row r="17" spans="1:11" ht="28.5" customHeight="1" x14ac:dyDescent="0.25">
      <c r="A17" s="26" t="s">
        <v>55</v>
      </c>
      <c r="B17" s="20" t="s">
        <v>41</v>
      </c>
      <c r="C17" s="20" t="s">
        <v>42</v>
      </c>
      <c r="D17" s="20" t="s">
        <v>43</v>
      </c>
      <c r="E17" s="20" t="s">
        <v>44</v>
      </c>
      <c r="F17" s="20" t="s">
        <v>45</v>
      </c>
      <c r="G17" s="20" t="s">
        <v>40</v>
      </c>
      <c r="H17" s="20" t="s">
        <v>57</v>
      </c>
      <c r="I17" s="20" t="s">
        <v>46</v>
      </c>
      <c r="J17" s="20" t="s">
        <v>47</v>
      </c>
      <c r="K17" s="20" t="s">
        <v>56</v>
      </c>
    </row>
    <row r="18" spans="1:11" ht="22.2" customHeight="1" x14ac:dyDescent="0.25">
      <c r="A18" s="22">
        <v>5</v>
      </c>
      <c r="B18" s="17" t="s">
        <v>6</v>
      </c>
      <c r="C18" s="23">
        <v>41675</v>
      </c>
      <c r="D18" s="17">
        <v>2</v>
      </c>
      <c r="E18" s="15" t="s">
        <v>14</v>
      </c>
      <c r="F18" s="15" t="s">
        <v>25</v>
      </c>
      <c r="G18" s="18">
        <v>4</v>
      </c>
      <c r="H18" s="24">
        <v>3500000</v>
      </c>
      <c r="I18" s="24">
        <v>14000000</v>
      </c>
      <c r="J18" s="24">
        <v>980000.00000000012</v>
      </c>
      <c r="K18" s="25" t="s">
        <v>50</v>
      </c>
    </row>
    <row r="19" spans="1:11" ht="22.2" customHeight="1" x14ac:dyDescent="0.25">
      <c r="A19" s="22">
        <v>6</v>
      </c>
      <c r="B19" s="17" t="s">
        <v>7</v>
      </c>
      <c r="C19" s="23">
        <v>41680</v>
      </c>
      <c r="D19" s="17">
        <v>2</v>
      </c>
      <c r="E19" s="15" t="s">
        <v>16</v>
      </c>
      <c r="F19" s="15" t="s">
        <v>27</v>
      </c>
      <c r="G19" s="18">
        <v>20</v>
      </c>
      <c r="H19" s="24">
        <v>7400000</v>
      </c>
      <c r="I19" s="24">
        <v>148000000</v>
      </c>
      <c r="J19" s="24">
        <v>11840000</v>
      </c>
      <c r="K19" s="25" t="s">
        <v>53</v>
      </c>
    </row>
    <row r="20" spans="1:11" ht="22.2" customHeight="1" x14ac:dyDescent="0.25">
      <c r="A20" s="22">
        <v>7</v>
      </c>
      <c r="B20" s="17" t="s">
        <v>33</v>
      </c>
      <c r="C20" s="23">
        <v>41682</v>
      </c>
      <c r="D20" s="17">
        <v>2</v>
      </c>
      <c r="E20" s="15" t="s">
        <v>9</v>
      </c>
      <c r="F20" s="15" t="s">
        <v>19</v>
      </c>
      <c r="G20" s="18">
        <v>8</v>
      </c>
      <c r="H20" s="24">
        <v>8500000</v>
      </c>
      <c r="I20" s="24">
        <v>68000000</v>
      </c>
      <c r="J20" s="24">
        <v>4760000</v>
      </c>
      <c r="K20" s="25" t="s">
        <v>51</v>
      </c>
    </row>
    <row r="21" spans="1:11" ht="22.2" customHeight="1" x14ac:dyDescent="0.25">
      <c r="A21" s="22">
        <v>8</v>
      </c>
      <c r="B21" s="17" t="s">
        <v>34</v>
      </c>
      <c r="C21" s="23">
        <v>41690</v>
      </c>
      <c r="D21" s="17">
        <v>2</v>
      </c>
      <c r="E21" s="15" t="s">
        <v>11</v>
      </c>
      <c r="F21" s="15" t="s">
        <v>22</v>
      </c>
      <c r="G21" s="18">
        <v>5</v>
      </c>
      <c r="H21" s="24">
        <v>11000000</v>
      </c>
      <c r="I21" s="24">
        <v>55000000</v>
      </c>
      <c r="J21" s="24">
        <v>3850000.0000000005</v>
      </c>
      <c r="K21" s="25" t="s">
        <v>51</v>
      </c>
    </row>
    <row r="22" spans="1:11" ht="19.8" customHeight="1" x14ac:dyDescent="0.25">
      <c r="A22" s="22">
        <v>9</v>
      </c>
      <c r="B22" s="17" t="s">
        <v>35</v>
      </c>
      <c r="C22" s="23">
        <v>41703</v>
      </c>
      <c r="D22" s="17">
        <v>3</v>
      </c>
      <c r="E22" s="15" t="s">
        <v>12</v>
      </c>
      <c r="F22" s="15" t="s">
        <v>20</v>
      </c>
      <c r="G22" s="18">
        <v>11</v>
      </c>
      <c r="H22" s="24">
        <v>17500000</v>
      </c>
      <c r="I22" s="24">
        <v>192500000</v>
      </c>
      <c r="J22" s="24">
        <v>9625000</v>
      </c>
      <c r="K22" s="25" t="s">
        <v>52</v>
      </c>
    </row>
    <row r="23" spans="1:11" ht="19.8" customHeight="1" x14ac:dyDescent="0.25">
      <c r="A23" s="22">
        <v>11</v>
      </c>
      <c r="B23" s="17" t="s">
        <v>37</v>
      </c>
      <c r="C23" s="23">
        <v>41706</v>
      </c>
      <c r="D23" s="17">
        <v>3</v>
      </c>
      <c r="E23" s="15" t="s">
        <v>14</v>
      </c>
      <c r="F23" s="15" t="s">
        <v>25</v>
      </c>
      <c r="G23" s="18">
        <v>20</v>
      </c>
      <c r="H23" s="24">
        <v>8300000</v>
      </c>
      <c r="I23" s="24">
        <v>166000000</v>
      </c>
      <c r="J23" s="24">
        <v>8300000</v>
      </c>
      <c r="K23" s="25" t="s">
        <v>53</v>
      </c>
    </row>
    <row r="24" spans="1:11" ht="21" customHeight="1" x14ac:dyDescent="0.25">
      <c r="A24" s="22">
        <v>12</v>
      </c>
      <c r="B24" s="17" t="s">
        <v>38</v>
      </c>
      <c r="C24" s="23">
        <v>41713</v>
      </c>
      <c r="D24" s="17">
        <v>3</v>
      </c>
      <c r="E24" s="15" t="s">
        <v>11</v>
      </c>
      <c r="F24" s="15" t="s">
        <v>22</v>
      </c>
      <c r="G24" s="18">
        <v>15</v>
      </c>
      <c r="H24" s="24">
        <v>11000000</v>
      </c>
      <c r="I24" s="24">
        <v>165000000</v>
      </c>
      <c r="J24" s="24">
        <v>6600000</v>
      </c>
      <c r="K24" s="25" t="s">
        <v>53</v>
      </c>
    </row>
  </sheetData>
  <mergeCells count="1">
    <mergeCell ref="A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2"/>
  <sheetViews>
    <sheetView zoomScaleNormal="100" workbookViewId="0">
      <selection activeCell="E17" sqref="E17"/>
    </sheetView>
  </sheetViews>
  <sheetFormatPr defaultColWidth="8.88671875" defaultRowHeight="13.8" x14ac:dyDescent="0.25"/>
  <cols>
    <col min="1" max="1" width="9.44140625" style="1" customWidth="1"/>
    <col min="2" max="2" width="33.44140625" style="1" customWidth="1"/>
    <col min="3" max="3" width="15.44140625" style="1" customWidth="1"/>
    <col min="4" max="4" width="10.44140625" style="1" customWidth="1"/>
    <col min="5" max="5" width="18" style="1" customWidth="1"/>
    <col min="6" max="6" width="14.88671875" style="1" customWidth="1"/>
    <col min="7" max="7" width="13.6640625" style="1" customWidth="1"/>
    <col min="8" max="8" width="11.109375" style="1" bestFit="1" customWidth="1"/>
    <col min="9" max="9" width="11.5546875" style="1" bestFit="1" customWidth="1"/>
    <col min="10" max="10" width="12" style="1" customWidth="1"/>
    <col min="11" max="16384" width="8.88671875" style="1"/>
  </cols>
  <sheetData>
    <row r="2" spans="1:8" x14ac:dyDescent="0.25">
      <c r="A2" s="4" t="s">
        <v>8</v>
      </c>
      <c r="E2" s="13" t="s">
        <v>48</v>
      </c>
      <c r="F2" s="14"/>
      <c r="G2" s="14"/>
    </row>
    <row r="3" spans="1:8" ht="37.5" customHeight="1" x14ac:dyDescent="0.25">
      <c r="A3" s="7" t="s">
        <v>0</v>
      </c>
      <c r="B3" s="7" t="s">
        <v>1</v>
      </c>
      <c r="C3" s="7" t="s">
        <v>31</v>
      </c>
      <c r="D3" s="12"/>
      <c r="E3" s="28" t="s">
        <v>54</v>
      </c>
      <c r="F3" s="27" t="s">
        <v>58</v>
      </c>
      <c r="G3" s="27" t="s">
        <v>59</v>
      </c>
    </row>
    <row r="4" spans="1:8" ht="19.350000000000001" customHeight="1" x14ac:dyDescent="0.25">
      <c r="A4" s="3" t="s">
        <v>9</v>
      </c>
      <c r="B4" s="5" t="s">
        <v>19</v>
      </c>
      <c r="C4" s="5">
        <v>8500000</v>
      </c>
      <c r="D4" s="14"/>
      <c r="E4" s="29" t="s">
        <v>49</v>
      </c>
      <c r="F4" s="9">
        <v>7.0000000000000007E-2</v>
      </c>
      <c r="G4" s="9">
        <v>0.04</v>
      </c>
    </row>
    <row r="5" spans="1:8" ht="19.350000000000001" customHeight="1" x14ac:dyDescent="0.25">
      <c r="A5" s="3" t="s">
        <v>10</v>
      </c>
      <c r="B5" s="5" t="s">
        <v>21</v>
      </c>
      <c r="C5" s="5">
        <v>6800000</v>
      </c>
      <c r="D5" s="14"/>
      <c r="E5" s="29" t="s">
        <v>60</v>
      </c>
      <c r="F5" s="9">
        <v>7.0000000000000007E-2</v>
      </c>
      <c r="G5" s="9">
        <v>0.05</v>
      </c>
      <c r="H5" s="10"/>
    </row>
    <row r="6" spans="1:8" ht="19.350000000000001" customHeight="1" x14ac:dyDescent="0.25">
      <c r="A6" s="3" t="s">
        <v>11</v>
      </c>
      <c r="B6" s="5" t="s">
        <v>22</v>
      </c>
      <c r="C6" s="5">
        <v>11000000</v>
      </c>
      <c r="D6" s="14"/>
      <c r="E6" s="29" t="s">
        <v>61</v>
      </c>
      <c r="F6" s="9">
        <v>0.08</v>
      </c>
      <c r="G6" s="9">
        <v>0.06</v>
      </c>
      <c r="H6" s="11"/>
    </row>
    <row r="7" spans="1:8" ht="19.350000000000001" customHeight="1" x14ac:dyDescent="0.25">
      <c r="A7" s="3" t="s">
        <v>18</v>
      </c>
      <c r="B7" s="5" t="s">
        <v>23</v>
      </c>
      <c r="C7" s="5">
        <v>13500000</v>
      </c>
      <c r="D7" s="14"/>
    </row>
    <row r="8" spans="1:8" ht="19.350000000000001" customHeight="1" x14ac:dyDescent="0.25">
      <c r="A8" s="3" t="s">
        <v>12</v>
      </c>
      <c r="B8" s="5" t="s">
        <v>20</v>
      </c>
      <c r="C8" s="5">
        <v>17500000</v>
      </c>
      <c r="D8" s="14"/>
      <c r="E8" s="13"/>
      <c r="F8" s="14"/>
      <c r="G8" s="14"/>
    </row>
    <row r="9" spans="1:8" ht="19.350000000000001" customHeight="1" x14ac:dyDescent="0.25">
      <c r="A9" s="3" t="s">
        <v>13</v>
      </c>
      <c r="B9" s="5" t="s">
        <v>24</v>
      </c>
      <c r="C9" s="5">
        <v>6500000</v>
      </c>
      <c r="D9" s="14"/>
      <c r="E9" s="13"/>
      <c r="F9" s="14"/>
      <c r="G9" s="14"/>
    </row>
    <row r="10" spans="1:8" ht="19.350000000000001" customHeight="1" x14ac:dyDescent="0.25">
      <c r="A10" s="3" t="s">
        <v>14</v>
      </c>
      <c r="B10" s="5" t="s">
        <v>25</v>
      </c>
      <c r="C10" s="5">
        <v>3500000</v>
      </c>
      <c r="D10" s="14"/>
      <c r="E10" s="13"/>
      <c r="F10" s="14"/>
      <c r="G10" s="14"/>
    </row>
    <row r="11" spans="1:8" ht="19.350000000000001" customHeight="1" x14ac:dyDescent="0.25">
      <c r="A11" s="3" t="s">
        <v>15</v>
      </c>
      <c r="B11" s="5" t="s">
        <v>26</v>
      </c>
      <c r="C11" s="5">
        <v>7500000</v>
      </c>
      <c r="D11" s="14"/>
    </row>
    <row r="12" spans="1:8" ht="19.350000000000001" customHeight="1" x14ac:dyDescent="0.25">
      <c r="A12" s="3" t="s">
        <v>16</v>
      </c>
      <c r="B12" s="5" t="s">
        <v>27</v>
      </c>
      <c r="C12" s="5">
        <v>7400000</v>
      </c>
      <c r="D12" s="14"/>
    </row>
    <row r="13" spans="1:8" ht="19.350000000000001" customHeight="1" x14ac:dyDescent="0.25">
      <c r="A13" s="3" t="s">
        <v>17</v>
      </c>
      <c r="B13" s="5" t="s">
        <v>28</v>
      </c>
      <c r="C13" s="5">
        <v>8300000</v>
      </c>
      <c r="D13" s="14"/>
    </row>
    <row r="14" spans="1:8" ht="19.350000000000001" customHeight="1" x14ac:dyDescent="0.25">
      <c r="A14" s="3" t="s">
        <v>29</v>
      </c>
      <c r="B14" s="5" t="s">
        <v>30</v>
      </c>
      <c r="C14" s="5">
        <v>6000000</v>
      </c>
      <c r="D14" s="14"/>
    </row>
    <row r="16" spans="1:8" ht="14.4" x14ac:dyDescent="0.3">
      <c r="A16" s="4"/>
      <c r="B16" s="19"/>
      <c r="E16" s="2"/>
    </row>
    <row r="17" spans="1:7" ht="14.4" x14ac:dyDescent="0.3">
      <c r="A17" s="21"/>
      <c r="B17" s="13"/>
      <c r="C17" s="13"/>
      <c r="E17" s="2"/>
    </row>
    <row r="18" spans="1:7" ht="14.4" x14ac:dyDescent="0.3">
      <c r="A18" s="13"/>
      <c r="B18" s="13"/>
      <c r="G18" s="2"/>
    </row>
    <row r="19" spans="1:7" ht="14.4" x14ac:dyDescent="0.3">
      <c r="A19" s="13"/>
      <c r="B19" s="13"/>
      <c r="G19" s="2"/>
    </row>
    <row r="20" spans="1:7" ht="14.4" x14ac:dyDescent="0.3">
      <c r="A20" s="13"/>
      <c r="B20" s="13"/>
      <c r="C20" s="2"/>
    </row>
    <row r="21" spans="1:7" ht="14.4" x14ac:dyDescent="0.3">
      <c r="A21" s="13"/>
      <c r="B21" s="13"/>
      <c r="C21" s="2"/>
    </row>
    <row r="22" spans="1:7" x14ac:dyDescent="0.25">
      <c r="A22" s="13"/>
      <c r="B22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zoomScaleNormal="100" workbookViewId="0">
      <selection activeCell="F16" sqref="F16"/>
    </sheetView>
  </sheetViews>
  <sheetFormatPr defaultColWidth="9.109375" defaultRowHeight="13.8" x14ac:dyDescent="0.25"/>
  <cols>
    <col min="1" max="1" width="7.109375" style="6" customWidth="1"/>
    <col min="2" max="2" width="11.5546875" style="6" customWidth="1"/>
    <col min="3" max="3" width="16.5546875" style="6" customWidth="1"/>
    <col min="4" max="4" width="8.6640625" style="6" customWidth="1"/>
    <col min="5" max="5" width="10.5546875" style="6" customWidth="1"/>
    <col min="6" max="6" width="40.33203125" style="6" customWidth="1"/>
    <col min="7" max="7" width="11.6640625" style="6" customWidth="1"/>
    <col min="8" max="8" width="16.33203125" style="6" customWidth="1"/>
    <col min="9" max="10" width="16.109375" style="6" customWidth="1"/>
    <col min="11" max="11" width="11.33203125" style="6" customWidth="1"/>
    <col min="12" max="16384" width="9.109375" style="6"/>
  </cols>
  <sheetData>
    <row r="1" spans="1:11" ht="28.5" customHeight="1" x14ac:dyDescent="0.25">
      <c r="A1" s="8" t="s">
        <v>32</v>
      </c>
    </row>
    <row r="2" spans="1:11" ht="28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16"/>
    </row>
    <row r="3" spans="1:11" ht="32.25" customHeight="1" x14ac:dyDescent="0.25">
      <c r="A3" s="26" t="s">
        <v>55</v>
      </c>
      <c r="B3" s="20" t="s">
        <v>41</v>
      </c>
      <c r="C3" s="20" t="s">
        <v>42</v>
      </c>
      <c r="D3" s="20" t="s">
        <v>43</v>
      </c>
      <c r="E3" s="20" t="s">
        <v>44</v>
      </c>
      <c r="F3" s="20" t="s">
        <v>45</v>
      </c>
      <c r="G3" s="20" t="s">
        <v>40</v>
      </c>
      <c r="H3" s="20" t="s">
        <v>57</v>
      </c>
      <c r="I3" s="20" t="s">
        <v>46</v>
      </c>
      <c r="J3" s="20" t="s">
        <v>47</v>
      </c>
      <c r="K3" s="20" t="s">
        <v>56</v>
      </c>
    </row>
    <row r="4" spans="1:11" ht="21.75" customHeight="1" x14ac:dyDescent="0.25">
      <c r="A4" s="22">
        <v>1</v>
      </c>
      <c r="B4" s="17" t="s">
        <v>2</v>
      </c>
      <c r="C4" s="23">
        <v>41640</v>
      </c>
      <c r="D4" s="17">
        <v>1</v>
      </c>
      <c r="E4" s="15" t="s">
        <v>9</v>
      </c>
      <c r="F4" s="15" t="s">
        <v>19</v>
      </c>
      <c r="G4" s="18">
        <v>4</v>
      </c>
      <c r="H4" s="24">
        <v>8500000</v>
      </c>
      <c r="I4" s="24">
        <v>34000000</v>
      </c>
      <c r="J4" s="24">
        <v>2380000</v>
      </c>
      <c r="K4" s="25" t="s">
        <v>50</v>
      </c>
    </row>
    <row r="5" spans="1:11" ht="21.75" customHeight="1" x14ac:dyDescent="0.25">
      <c r="A5" s="22">
        <v>2</v>
      </c>
      <c r="B5" s="17" t="s">
        <v>3</v>
      </c>
      <c r="C5" s="23">
        <v>41640</v>
      </c>
      <c r="D5" s="17">
        <v>1</v>
      </c>
      <c r="E5" s="15" t="s">
        <v>12</v>
      </c>
      <c r="F5" s="15" t="s">
        <v>20</v>
      </c>
      <c r="G5" s="18">
        <v>5</v>
      </c>
      <c r="H5" s="24">
        <v>17500000</v>
      </c>
      <c r="I5" s="24">
        <v>87500000</v>
      </c>
      <c r="J5" s="24">
        <v>6125000.0000000009</v>
      </c>
      <c r="K5" s="25" t="s">
        <v>51</v>
      </c>
    </row>
    <row r="6" spans="1:11" ht="21.75" customHeight="1" x14ac:dyDescent="0.25">
      <c r="A6" s="22">
        <v>3</v>
      </c>
      <c r="B6" s="17" t="s">
        <v>4</v>
      </c>
      <c r="C6" s="23">
        <v>41647</v>
      </c>
      <c r="D6" s="17">
        <v>1</v>
      </c>
      <c r="E6" s="15" t="s">
        <v>11</v>
      </c>
      <c r="F6" s="15" t="s">
        <v>22</v>
      </c>
      <c r="G6" s="18">
        <v>7</v>
      </c>
      <c r="H6" s="24">
        <v>11000000</v>
      </c>
      <c r="I6" s="24">
        <v>77000000</v>
      </c>
      <c r="J6" s="24">
        <v>5390000.0000000009</v>
      </c>
      <c r="K6" s="25" t="s">
        <v>51</v>
      </c>
    </row>
    <row r="7" spans="1:11" ht="21.75" customHeight="1" x14ac:dyDescent="0.25">
      <c r="A7" s="22">
        <v>4</v>
      </c>
      <c r="B7" s="17" t="s">
        <v>5</v>
      </c>
      <c r="C7" s="23">
        <v>41648</v>
      </c>
      <c r="D7" s="17">
        <v>1</v>
      </c>
      <c r="E7" s="15" t="s">
        <v>13</v>
      </c>
      <c r="F7" s="15" t="s">
        <v>24</v>
      </c>
      <c r="G7" s="18">
        <v>10</v>
      </c>
      <c r="H7" s="24">
        <v>6500000</v>
      </c>
      <c r="I7" s="24">
        <v>65000000</v>
      </c>
      <c r="J7" s="24">
        <v>4550000</v>
      </c>
      <c r="K7" s="25" t="s">
        <v>52</v>
      </c>
    </row>
    <row r="8" spans="1:11" ht="28.5" customHeight="1" x14ac:dyDescent="0.25">
      <c r="A8" s="22">
        <v>5</v>
      </c>
      <c r="B8" s="17" t="s">
        <v>6</v>
      </c>
      <c r="C8" s="23">
        <v>41675</v>
      </c>
      <c r="D8" s="17">
        <v>2</v>
      </c>
      <c r="E8" s="15" t="s">
        <v>14</v>
      </c>
      <c r="F8" s="15" t="s">
        <v>25</v>
      </c>
      <c r="G8" s="18">
        <v>4</v>
      </c>
      <c r="H8" s="24">
        <v>3500000</v>
      </c>
      <c r="I8" s="24">
        <v>14000000</v>
      </c>
      <c r="J8" s="24">
        <v>980000.00000000012</v>
      </c>
      <c r="K8" s="25" t="s">
        <v>50</v>
      </c>
    </row>
    <row r="9" spans="1:11" ht="28.5" customHeight="1" x14ac:dyDescent="0.25">
      <c r="A9" s="22">
        <v>6</v>
      </c>
      <c r="B9" s="17" t="s">
        <v>7</v>
      </c>
      <c r="C9" s="23">
        <v>41680</v>
      </c>
      <c r="D9" s="17">
        <v>2</v>
      </c>
      <c r="E9" s="15" t="s">
        <v>16</v>
      </c>
      <c r="F9" s="15" t="s">
        <v>27</v>
      </c>
      <c r="G9" s="18">
        <v>20</v>
      </c>
      <c r="H9" s="24">
        <v>7400000</v>
      </c>
      <c r="I9" s="24">
        <v>148000000</v>
      </c>
      <c r="J9" s="24">
        <v>11840000</v>
      </c>
      <c r="K9" s="25" t="s">
        <v>53</v>
      </c>
    </row>
    <row r="10" spans="1:11" ht="28.5" customHeight="1" x14ac:dyDescent="0.25">
      <c r="A10" s="22">
        <v>7</v>
      </c>
      <c r="B10" s="17" t="s">
        <v>33</v>
      </c>
      <c r="C10" s="23">
        <v>41682</v>
      </c>
      <c r="D10" s="17">
        <v>2</v>
      </c>
      <c r="E10" s="15" t="s">
        <v>9</v>
      </c>
      <c r="F10" s="15" t="s">
        <v>19</v>
      </c>
      <c r="G10" s="18">
        <v>8</v>
      </c>
      <c r="H10" s="24">
        <v>8500000</v>
      </c>
      <c r="I10" s="24">
        <v>68000000</v>
      </c>
      <c r="J10" s="24">
        <v>4760000</v>
      </c>
      <c r="K10" s="25" t="s">
        <v>51</v>
      </c>
    </row>
    <row r="11" spans="1:11" ht="28.5" customHeight="1" x14ac:dyDescent="0.25">
      <c r="A11" s="22">
        <v>8</v>
      </c>
      <c r="B11" s="17" t="s">
        <v>34</v>
      </c>
      <c r="C11" s="23">
        <v>41690</v>
      </c>
      <c r="D11" s="17">
        <v>2</v>
      </c>
      <c r="E11" s="15" t="s">
        <v>11</v>
      </c>
      <c r="F11" s="15" t="s">
        <v>22</v>
      </c>
      <c r="G11" s="18">
        <v>5</v>
      </c>
      <c r="H11" s="24">
        <v>11000000</v>
      </c>
      <c r="I11" s="24">
        <v>55000000</v>
      </c>
      <c r="J11" s="24">
        <v>3850000.0000000005</v>
      </c>
      <c r="K11" s="25" t="s">
        <v>51</v>
      </c>
    </row>
    <row r="12" spans="1:11" ht="28.5" customHeight="1" x14ac:dyDescent="0.25">
      <c r="A12" s="22">
        <v>9</v>
      </c>
      <c r="B12" s="17" t="s">
        <v>35</v>
      </c>
      <c r="C12" s="23">
        <v>41703</v>
      </c>
      <c r="D12" s="17">
        <v>3</v>
      </c>
      <c r="E12" s="15" t="s">
        <v>12</v>
      </c>
      <c r="F12" s="15" t="s">
        <v>20</v>
      </c>
      <c r="G12" s="18">
        <v>11</v>
      </c>
      <c r="H12" s="24">
        <v>17500000</v>
      </c>
      <c r="I12" s="24">
        <v>192500000</v>
      </c>
      <c r="J12" s="24">
        <v>9625000</v>
      </c>
      <c r="K12" s="25" t="s">
        <v>52</v>
      </c>
    </row>
    <row r="13" spans="1:11" ht="28.5" customHeight="1" x14ac:dyDescent="0.25">
      <c r="A13" s="22">
        <v>10</v>
      </c>
      <c r="B13" s="17" t="s">
        <v>36</v>
      </c>
      <c r="C13" s="23">
        <v>41705</v>
      </c>
      <c r="D13" s="17">
        <v>3</v>
      </c>
      <c r="E13" s="15" t="s">
        <v>15</v>
      </c>
      <c r="F13" s="15" t="s">
        <v>26</v>
      </c>
      <c r="G13" s="18">
        <v>8</v>
      </c>
      <c r="H13" s="24">
        <v>7500000</v>
      </c>
      <c r="I13" s="24">
        <v>60000000</v>
      </c>
      <c r="J13" s="24">
        <v>3600000</v>
      </c>
      <c r="K13" s="25" t="s">
        <v>51</v>
      </c>
    </row>
    <row r="14" spans="1:11" ht="28.5" customHeight="1" x14ac:dyDescent="0.25">
      <c r="A14" s="22">
        <v>11</v>
      </c>
      <c r="B14" s="17" t="s">
        <v>37</v>
      </c>
      <c r="C14" s="23">
        <v>41706</v>
      </c>
      <c r="D14" s="17">
        <v>3</v>
      </c>
      <c r="E14" s="15" t="s">
        <v>14</v>
      </c>
      <c r="F14" s="15" t="s">
        <v>25</v>
      </c>
      <c r="G14" s="18">
        <v>20</v>
      </c>
      <c r="H14" s="24">
        <v>8300000</v>
      </c>
      <c r="I14" s="24">
        <v>166000000</v>
      </c>
      <c r="J14" s="24">
        <v>8300000</v>
      </c>
      <c r="K14" s="25" t="s">
        <v>53</v>
      </c>
    </row>
    <row r="15" spans="1:11" ht="28.5" customHeight="1" x14ac:dyDescent="0.25">
      <c r="A15" s="22">
        <v>12</v>
      </c>
      <c r="B15" s="17" t="s">
        <v>38</v>
      </c>
      <c r="C15" s="23">
        <v>41713</v>
      </c>
      <c r="D15" s="17">
        <v>3</v>
      </c>
      <c r="E15" s="15" t="s">
        <v>11</v>
      </c>
      <c r="F15" s="15" t="s">
        <v>22</v>
      </c>
      <c r="G15" s="18">
        <v>15</v>
      </c>
      <c r="H15" s="24">
        <v>11000000</v>
      </c>
      <c r="I15" s="24">
        <v>165000000</v>
      </c>
      <c r="J15" s="24">
        <v>6600000</v>
      </c>
      <c r="K15" s="25" t="s">
        <v>53</v>
      </c>
    </row>
    <row r="16" spans="1:11" ht="28.5" customHeight="1" x14ac:dyDescent="0.25"/>
    <row r="17" ht="28.5" customHeight="1" x14ac:dyDescent="0.25"/>
    <row r="18" ht="28.5" customHeight="1" x14ac:dyDescent="0.25"/>
    <row r="19" ht="28.5" customHeight="1" x14ac:dyDescent="0.25"/>
  </sheetData>
  <mergeCells count="1"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Cau 1-7</vt:lpstr>
      <vt:lpstr>Cau 8</vt:lpstr>
      <vt:lpstr>Cau 9</vt:lpstr>
      <vt:lpstr>Cau 10</vt:lpstr>
      <vt:lpstr>Bang_phu</vt:lpstr>
      <vt:lpstr>Bai_TK</vt:lpstr>
      <vt:lpstr>'Cau 10'!Criteria</vt:lpstr>
      <vt:lpstr>'Cau 10'!Extract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KhanhDT</dc:creator>
  <cp:lastModifiedBy>a41725 Khương Văn Việt</cp:lastModifiedBy>
  <dcterms:created xsi:type="dcterms:W3CDTF">2014-03-10T08:43:45Z</dcterms:created>
  <dcterms:modified xsi:type="dcterms:W3CDTF">2023-09-18T08:40:33Z</dcterms:modified>
</cp:coreProperties>
</file>