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\W7\"/>
    </mc:Choice>
  </mc:AlternateContent>
  <xr:revisionPtr revIDLastSave="0" documentId="13_ncr:1_{57014E3B-9424-4F18-B226-069C1678D1B8}" xr6:coauthVersionLast="47" xr6:coauthVersionMax="47" xr10:uidLastSave="{00000000-0000-0000-0000-000000000000}"/>
  <bookViews>
    <workbookView xWindow="-108" yWindow="-108" windowWidth="23256" windowHeight="12456" firstSheet="3" activeTab="11" xr2:uid="{00000000-000D-0000-FFFF-FFFF00000000}"/>
  </bookViews>
  <sheets>
    <sheet name="Câu 1" sheetId="6" r:id="rId1"/>
    <sheet name="Câu 2 - Câu 3" sheetId="7" r:id="rId2"/>
    <sheet name="Câu 4" sheetId="9" r:id="rId3"/>
    <sheet name="Câu 5" sheetId="10" r:id="rId4"/>
    <sheet name="Câu 6" sheetId="11" r:id="rId5"/>
    <sheet name="Câu 7" sheetId="12" r:id="rId6"/>
    <sheet name="Câu 8" sheetId="13" r:id="rId7"/>
    <sheet name="Sheet1" sheetId="19" r:id="rId8"/>
    <sheet name="Câu 9" sheetId="16" r:id="rId9"/>
    <sheet name="2012" sheetId="5" r:id="rId10"/>
    <sheet name="2013" sheetId="15" r:id="rId11"/>
    <sheet name="Câu 10" sheetId="18" r:id="rId12"/>
  </sheets>
  <definedNames>
    <definedName name="_xlnm.Print_Area" localSheetId="4">'Câu 6'!$A$1:$K$112</definedName>
    <definedName name="_xlnm.Print_Titles" localSheetId="4">'Câu 6'!$4:$4</definedName>
  </definedNames>
  <calcPr calcId="191029"/>
  <pivotCaches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6" l="1"/>
  <c r="B3" i="16"/>
  <c r="B4" i="16"/>
  <c r="B5" i="16"/>
  <c r="C2" i="16"/>
  <c r="C3" i="16"/>
  <c r="C4" i="16"/>
  <c r="C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B23" i="16"/>
  <c r="B24" i="16"/>
  <c r="B25" i="16"/>
  <c r="B26" i="16"/>
  <c r="B27" i="16"/>
  <c r="B28" i="16"/>
  <c r="C23" i="16"/>
  <c r="C24" i="16"/>
  <c r="C25" i="16"/>
  <c r="C26" i="16"/>
  <c r="C27" i="16"/>
  <c r="C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B50" i="16"/>
  <c r="C50" i="16"/>
  <c r="B51" i="16"/>
  <c r="B52" i="16"/>
  <c r="B53" i="16"/>
  <c r="C51" i="16"/>
  <c r="C52" i="16"/>
  <c r="C53" i="16"/>
  <c r="B55" i="16"/>
  <c r="C55" i="16"/>
  <c r="B56" i="16"/>
  <c r="B57" i="16"/>
  <c r="B58" i="16"/>
  <c r="C56" i="16"/>
  <c r="C57" i="16"/>
  <c r="C58" i="16"/>
  <c r="B60" i="16"/>
  <c r="B61" i="16"/>
  <c r="B62" i="16"/>
  <c r="B63" i="16"/>
  <c r="B64" i="16"/>
  <c r="B65" i="16"/>
  <c r="C60" i="16"/>
  <c r="C61" i="16"/>
  <c r="C62" i="16"/>
  <c r="C63" i="16"/>
  <c r="C64" i="16"/>
  <c r="C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B86" i="16"/>
  <c r="B87" i="16"/>
  <c r="C86" i="16"/>
  <c r="C87" i="16"/>
  <c r="B88" i="16"/>
  <c r="B89" i="16"/>
  <c r="B90" i="16"/>
  <c r="B91" i="16"/>
  <c r="B92" i="16"/>
  <c r="B93" i="16"/>
  <c r="B94" i="16"/>
  <c r="B95" i="16"/>
  <c r="C88" i="16"/>
  <c r="C89" i="16"/>
  <c r="C90" i="16"/>
  <c r="C91" i="16"/>
  <c r="C92" i="16"/>
  <c r="C93" i="16"/>
  <c r="C94" i="16"/>
  <c r="C95" i="16"/>
  <c r="B97" i="16"/>
  <c r="B98" i="16"/>
  <c r="C97" i="16"/>
  <c r="C98" i="16"/>
  <c r="B99" i="16"/>
  <c r="B100" i="16"/>
  <c r="B101" i="16"/>
  <c r="B102" i="16"/>
  <c r="B103" i="16"/>
  <c r="B104" i="16"/>
  <c r="B105" i="16"/>
  <c r="C99" i="16"/>
  <c r="C100" i="16"/>
  <c r="C101" i="16"/>
  <c r="C102" i="16"/>
  <c r="C103" i="16"/>
  <c r="C104" i="16"/>
  <c r="C105" i="16"/>
  <c r="B107" i="16"/>
  <c r="B108" i="16"/>
  <c r="C107" i="16"/>
  <c r="C108" i="16"/>
  <c r="B109" i="16"/>
  <c r="B110" i="16"/>
  <c r="B111" i="16"/>
  <c r="B112" i="16"/>
  <c r="B113" i="16"/>
  <c r="B114" i="16"/>
  <c r="B115" i="16"/>
  <c r="B116" i="16"/>
  <c r="C109" i="16"/>
  <c r="C110" i="16"/>
  <c r="C111" i="16"/>
  <c r="C112" i="16"/>
  <c r="C113" i="16"/>
  <c r="C114" i="16"/>
  <c r="C115" i="16"/>
  <c r="C116" i="16"/>
  <c r="B118" i="16"/>
  <c r="C118" i="16"/>
  <c r="B119" i="16"/>
  <c r="B120" i="16"/>
  <c r="B121" i="16"/>
  <c r="C119" i="16"/>
  <c r="C120" i="16"/>
  <c r="C121" i="16"/>
  <c r="B123" i="16"/>
  <c r="B124" i="16"/>
  <c r="C123" i="16"/>
  <c r="C124" i="16"/>
  <c r="B125" i="16"/>
  <c r="B126" i="16"/>
  <c r="B127" i="16"/>
  <c r="B128" i="16"/>
  <c r="B129" i="16"/>
  <c r="B130" i="16"/>
  <c r="B131" i="16"/>
  <c r="B132" i="16"/>
  <c r="B133" i="16"/>
  <c r="C125" i="16"/>
  <c r="C126" i="16"/>
  <c r="C127" i="16"/>
  <c r="C128" i="16"/>
  <c r="C129" i="16"/>
  <c r="C130" i="16"/>
  <c r="C131" i="16"/>
  <c r="C132" i="16"/>
  <c r="C133" i="16"/>
  <c r="O22" i="12"/>
  <c r="O23" i="12"/>
  <c r="O21" i="12"/>
  <c r="N16" i="12"/>
  <c r="N13" i="12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5" i="7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5" i="6"/>
  <c r="B54" i="16" l="1"/>
  <c r="B59" i="16"/>
  <c r="C54" i="16"/>
  <c r="C22" i="16"/>
  <c r="B122" i="16"/>
  <c r="B106" i="16"/>
  <c r="C59" i="16"/>
  <c r="C122" i="16"/>
  <c r="B22" i="16"/>
  <c r="C85" i="16"/>
  <c r="C134" i="16"/>
  <c r="B49" i="16"/>
  <c r="B117" i="16"/>
  <c r="C117" i="16"/>
  <c r="B134" i="16"/>
  <c r="B96" i="16"/>
  <c r="B85" i="16"/>
  <c r="C96" i="16"/>
  <c r="C106" i="16"/>
  <c r="C49" i="16"/>
</calcChain>
</file>

<file path=xl/sharedStrings.xml><?xml version="1.0" encoding="utf-8"?>
<sst xmlns="http://schemas.openxmlformats.org/spreadsheetml/2006/main" count="4476" uniqueCount="124">
  <si>
    <t>SIÊU THỊ ACB</t>
  </si>
  <si>
    <t>BẢNG THỐNG KÊ BÁN HÀNG NĂM 2013</t>
  </si>
  <si>
    <t>Tỷ lệ chiết khấu</t>
  </si>
  <si>
    <t>SỐ HĐ</t>
  </si>
  <si>
    <t>NGÀY LẬP</t>
  </si>
  <si>
    <t>THÁNG</t>
  </si>
  <si>
    <t>MÃ KH</t>
  </si>
  <si>
    <t>TÊN KH</t>
  </si>
  <si>
    <t>MÃ HÀNG</t>
  </si>
  <si>
    <t>TÊN HÀNG</t>
  </si>
  <si>
    <t>LOẠI HÀNG</t>
  </si>
  <si>
    <t>SỐ LƯỢNG</t>
  </si>
  <si>
    <t>THÀNH TIỀN</t>
  </si>
  <si>
    <t>HD001</t>
  </si>
  <si>
    <t>CH005</t>
  </si>
  <si>
    <t>TP001</t>
  </si>
  <si>
    <t>Mỳ ăn liền Hảo Hảo</t>
  </si>
  <si>
    <t>Thực phẩm</t>
  </si>
  <si>
    <t>Khách hàng</t>
  </si>
  <si>
    <t>Hàng hóa</t>
  </si>
  <si>
    <t>TP004</t>
  </si>
  <si>
    <t>Phở ăn liền Vifon</t>
  </si>
  <si>
    <t>Mã hàng</t>
  </si>
  <si>
    <t>Tên hàng</t>
  </si>
  <si>
    <t>Đơn giá bán buôn</t>
  </si>
  <si>
    <t>Đơn giá bán lẻ</t>
  </si>
  <si>
    <t>Tổng SL đã bán</t>
  </si>
  <si>
    <t>HD002</t>
  </si>
  <si>
    <t>KL001</t>
  </si>
  <si>
    <t>DU009</t>
  </si>
  <si>
    <t>Bia chai 333</t>
  </si>
  <si>
    <t>Đồ uống</t>
  </si>
  <si>
    <t>Trần Thủ Bình</t>
  </si>
  <si>
    <t>Đỗ Đức Điều</t>
  </si>
  <si>
    <t>VO002</t>
  </si>
  <si>
    <t>Vở 48t HH</t>
  </si>
  <si>
    <t>DU011</t>
  </si>
  <si>
    <t>Rượu Lúa mới</t>
  </si>
  <si>
    <t>CH003</t>
  </si>
  <si>
    <t>Phạm Thị Tất</t>
  </si>
  <si>
    <t>BU003</t>
  </si>
  <si>
    <t>Bút máy Hero</t>
  </si>
  <si>
    <t>HD003</t>
  </si>
  <si>
    <t>Văn phòng phẩm</t>
  </si>
  <si>
    <t>KL002</t>
  </si>
  <si>
    <t>Lê Thu Hoà</t>
  </si>
  <si>
    <t>CH001</t>
  </si>
  <si>
    <t>Phan Thanh Liêm</t>
  </si>
  <si>
    <t>TP005</t>
  </si>
  <si>
    <t>Phở ăn liền Hảo Hảo</t>
  </si>
  <si>
    <t>VO006</t>
  </si>
  <si>
    <t>Vở 96t HH</t>
  </si>
  <si>
    <t>KL004</t>
  </si>
  <si>
    <t>Nguyễn Chiều Xuân</t>
  </si>
  <si>
    <t>HD004</t>
  </si>
  <si>
    <t>DU010</t>
  </si>
  <si>
    <t>Bia chai Heineken</t>
  </si>
  <si>
    <t>VO007</t>
  </si>
  <si>
    <t>Vở 96t Hải Tiến</t>
  </si>
  <si>
    <t>BU008</t>
  </si>
  <si>
    <t>Bút máy HH</t>
  </si>
  <si>
    <t>DU012</t>
  </si>
  <si>
    <t>Rượu vang TL</t>
  </si>
  <si>
    <t>HD005</t>
  </si>
  <si>
    <t>HD006</t>
  </si>
  <si>
    <t>HD007</t>
  </si>
  <si>
    <t>HD008</t>
  </si>
  <si>
    <t>HD009</t>
  </si>
  <si>
    <t>HD010</t>
  </si>
  <si>
    <t>HD011</t>
  </si>
  <si>
    <t>HD012</t>
  </si>
  <si>
    <t>HD013</t>
  </si>
  <si>
    <t>HD014</t>
  </si>
  <si>
    <t>HD015</t>
  </si>
  <si>
    <t>HD016</t>
  </si>
  <si>
    <t>HD017</t>
  </si>
  <si>
    <t>HD018</t>
  </si>
  <si>
    <t>HD019</t>
  </si>
  <si>
    <t>HD020</t>
  </si>
  <si>
    <t>HD021</t>
  </si>
  <si>
    <t>HD022</t>
  </si>
  <si>
    <t>HD023</t>
  </si>
  <si>
    <t>HD024</t>
  </si>
  <si>
    <t>HD025</t>
  </si>
  <si>
    <t>HD026</t>
  </si>
  <si>
    <t>HD027</t>
  </si>
  <si>
    <t>HD028</t>
  </si>
  <si>
    <t>HD029</t>
  </si>
  <si>
    <t>HD030</t>
  </si>
  <si>
    <t>BẢNG THỐNG KÊ BÁN HÀNG NĂM 2012</t>
  </si>
  <si>
    <t>ĐƠN GIÁ 1</t>
  </si>
  <si>
    <t>Đơn giá 
bán buôn</t>
    <phoneticPr fontId="11"/>
  </si>
  <si>
    <t>Tỷ lệ Giảm giá theo tháng</t>
    <phoneticPr fontId="11"/>
  </si>
  <si>
    <t>Tỷ lệ giảm giá theo mùa</t>
    <phoneticPr fontId="11"/>
  </si>
  <si>
    <t>Tỷ lệ Giảm giá theo mùa</t>
    <phoneticPr fontId="11"/>
  </si>
  <si>
    <t>Hạ</t>
    <phoneticPr fontId="11"/>
  </si>
  <si>
    <t>Xuân</t>
    <phoneticPr fontId="11"/>
  </si>
  <si>
    <t>Thu</t>
    <phoneticPr fontId="11"/>
  </si>
  <si>
    <t>Đông</t>
    <phoneticPr fontId="11"/>
  </si>
  <si>
    <t>Mùa</t>
    <phoneticPr fontId="11"/>
  </si>
  <si>
    <t>Tháng</t>
    <phoneticPr fontId="11"/>
  </si>
  <si>
    <t>Tỷ lệ giảm giá</t>
    <phoneticPr fontId="11"/>
  </si>
  <si>
    <t>Tỷ lệ 
giảm giá theo tháng</t>
    <phoneticPr fontId="11"/>
  </si>
  <si>
    <t>ĐƠN GIÁ</t>
  </si>
  <si>
    <t>Xuân</t>
  </si>
  <si>
    <t>Hạ</t>
  </si>
  <si>
    <t>Thu</t>
  </si>
  <si>
    <t>Đông</t>
  </si>
  <si>
    <t>Tháng</t>
  </si>
  <si>
    <t>Tỷ lệ Khuyến mãi</t>
  </si>
  <si>
    <t>Mùa</t>
  </si>
  <si>
    <t>TIỀN 
KHUYẾN MÃI 1</t>
  </si>
  <si>
    <t>TIỀN 
KHUYẾN MÃI 2</t>
  </si>
  <si>
    <t>Phạm Thị Thu</t>
  </si>
  <si>
    <t>KL003</t>
  </si>
  <si>
    <t>CH002</t>
  </si>
  <si>
    <t>BẢNG THỐNG KÊ BÁN HÀNG QUÝ 1 NĂM 2012</t>
  </si>
  <si>
    <t>Bảng tổng hợp</t>
  </si>
  <si>
    <t>Loại hàng</t>
  </si>
  <si>
    <t>Doanh thu trung bình</t>
  </si>
  <si>
    <t>Tỷ lệ giảm giá</t>
  </si>
  <si>
    <t>Loại hàng khác</t>
  </si>
  <si>
    <t>Tổng doanh thu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</si>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</sst>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\-m\-yyyy"/>
    <numFmt numFmtId="165" formatCode="_(* #,##0_);_(* \(#,##0\);_(* &quot;-&quot;??_);_(@_)"/>
  </numFmts>
  <fonts count="19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rgb="FF0070C0"/>
      <name val="Algerian"/>
      <family val="5"/>
    </font>
    <font>
      <sz val="11"/>
      <color theme="1"/>
      <name val="Arial"/>
      <family val="2"/>
    </font>
    <font>
      <b/>
      <sz val="20"/>
      <color rgb="FF002060"/>
      <name val="Times New Roman"/>
      <family val="1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Times New Roman"/>
      <family val="2"/>
    </font>
    <font>
      <sz val="6"/>
      <name val="HGGothicE"/>
      <family val="3"/>
      <charset val="128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2"/>
    </font>
    <font>
      <b/>
      <sz val="11"/>
      <color rgb="FF7030A0"/>
      <name val="Times New Roman"/>
      <family val="1"/>
    </font>
    <font>
      <b/>
      <sz val="11"/>
      <color theme="1"/>
      <name val="Arial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6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 style="thin">
        <color theme="8"/>
      </left>
      <right/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horizontal="right" vertical="center"/>
    </xf>
    <xf numFmtId="14" fontId="5" fillId="0" borderId="0" xfId="1" applyNumberFormat="1" applyFont="1" applyAlignment="1">
      <alignment vertical="center"/>
    </xf>
    <xf numFmtId="9" fontId="5" fillId="0" borderId="0" xfId="1" applyNumberFormat="1" applyFont="1" applyAlignment="1">
      <alignment vertical="center"/>
    </xf>
    <xf numFmtId="0" fontId="6" fillId="2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7" fillId="3" borderId="2" xfId="1" applyFont="1" applyFill="1" applyBorder="1" applyAlignment="1">
      <alignment vertical="center"/>
    </xf>
    <xf numFmtId="164" fontId="7" fillId="3" borderId="2" xfId="1" applyNumberFormat="1" applyFont="1" applyFill="1" applyBorder="1" applyAlignment="1">
      <alignment vertical="center"/>
    </xf>
    <xf numFmtId="164" fontId="7" fillId="0" borderId="2" xfId="1" applyNumberFormat="1" applyFont="1" applyBorder="1" applyAlignment="1">
      <alignment vertical="center"/>
    </xf>
    <xf numFmtId="0" fontId="7" fillId="3" borderId="2" xfId="1" applyFont="1" applyFill="1" applyBorder="1" applyAlignment="1">
      <alignment horizontal="left" vertical="center" indent="1"/>
    </xf>
    <xf numFmtId="165" fontId="7" fillId="0" borderId="2" xfId="2" applyNumberFormat="1" applyFont="1" applyFill="1" applyBorder="1" applyAlignment="1">
      <alignment vertical="center"/>
    </xf>
    <xf numFmtId="0" fontId="5" fillId="0" borderId="0" xfId="1" applyFont="1"/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 wrapText="1"/>
    </xf>
    <xf numFmtId="164" fontId="7" fillId="0" borderId="3" xfId="1" applyNumberFormat="1" applyFont="1" applyBorder="1" applyAlignment="1">
      <alignment vertical="center"/>
    </xf>
    <xf numFmtId="164" fontId="7" fillId="0" borderId="4" xfId="1" applyNumberFormat="1" applyFont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165" fontId="3" fillId="3" borderId="2" xfId="2" applyNumberFormat="1" applyFont="1" applyFill="1" applyBorder="1" applyAlignment="1">
      <alignment vertical="center"/>
    </xf>
    <xf numFmtId="165" fontId="3" fillId="0" borderId="2" xfId="2" applyNumberFormat="1" applyFont="1" applyBorder="1" applyAlignment="1">
      <alignment vertical="center"/>
    </xf>
    <xf numFmtId="164" fontId="7" fillId="0" borderId="5" xfId="1" applyNumberFormat="1" applyFont="1" applyBorder="1" applyAlignment="1">
      <alignment vertical="center"/>
    </xf>
    <xf numFmtId="164" fontId="7" fillId="0" borderId="6" xfId="1" applyNumberFormat="1" applyFont="1" applyBorder="1" applyAlignment="1">
      <alignment vertical="center"/>
    </xf>
    <xf numFmtId="3" fontId="5" fillId="0" borderId="0" xfId="1" applyNumberFormat="1" applyFont="1" applyAlignment="1">
      <alignment vertical="center"/>
    </xf>
    <xf numFmtId="0" fontId="7" fillId="3" borderId="2" xfId="1" applyFont="1" applyFill="1" applyBorder="1" applyAlignment="1">
      <alignment horizontal="right" vertical="center" indent="1"/>
    </xf>
    <xf numFmtId="0" fontId="3" fillId="0" borderId="2" xfId="1" applyFont="1" applyBorder="1" applyAlignment="1">
      <alignment vertical="center"/>
    </xf>
    <xf numFmtId="0" fontId="3" fillId="0" borderId="0" xfId="1" applyFont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9" fontId="12" fillId="6" borderId="10" xfId="3" applyFont="1" applyFill="1" applyBorder="1" applyAlignment="1">
      <alignment horizontal="left" vertical="center"/>
    </xf>
    <xf numFmtId="0" fontId="3" fillId="6" borderId="10" xfId="3" applyNumberFormat="1" applyFont="1" applyFill="1" applyBorder="1" applyAlignment="1">
      <alignment horizontal="center" vertical="center"/>
    </xf>
    <xf numFmtId="0" fontId="3" fillId="6" borderId="11" xfId="3" applyNumberFormat="1" applyFont="1" applyFill="1" applyBorder="1" applyAlignment="1">
      <alignment horizontal="center" vertical="center"/>
    </xf>
    <xf numFmtId="9" fontId="13" fillId="0" borderId="8" xfId="3" applyFont="1" applyBorder="1" applyAlignment="1">
      <alignment horizontal="left" vertical="center"/>
    </xf>
    <xf numFmtId="9" fontId="14" fillId="0" borderId="8" xfId="3" applyFont="1" applyBorder="1" applyAlignment="1">
      <alignment horizontal="center" vertical="center"/>
    </xf>
    <xf numFmtId="9" fontId="14" fillId="0" borderId="9" xfId="3" applyFont="1" applyBorder="1" applyAlignment="1">
      <alignment horizontal="center" vertical="center"/>
    </xf>
    <xf numFmtId="9" fontId="14" fillId="6" borderId="8" xfId="3" applyFont="1" applyFill="1" applyBorder="1" applyAlignment="1">
      <alignment horizontal="center" vertical="center"/>
    </xf>
    <xf numFmtId="9" fontId="14" fillId="6" borderId="9" xfId="3" applyFont="1" applyFill="1" applyBorder="1" applyAlignment="1">
      <alignment horizontal="center" vertical="center"/>
    </xf>
    <xf numFmtId="0" fontId="12" fillId="0" borderId="8" xfId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 indent="1"/>
    </xf>
    <xf numFmtId="164" fontId="7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 indent="1"/>
    </xf>
    <xf numFmtId="165" fontId="7" fillId="3" borderId="2" xfId="2" applyNumberFormat="1" applyFont="1" applyFill="1" applyBorder="1" applyAlignment="1">
      <alignment vertical="center"/>
    </xf>
    <xf numFmtId="0" fontId="15" fillId="0" borderId="0" xfId="0" applyFont="1"/>
    <xf numFmtId="0" fontId="0" fillId="7" borderId="0" xfId="0" applyFill="1"/>
    <xf numFmtId="0" fontId="12" fillId="8" borderId="13" xfId="1" applyFont="1" applyFill="1" applyBorder="1" applyAlignment="1">
      <alignment horizontal="left" vertical="center"/>
    </xf>
    <xf numFmtId="0" fontId="12" fillId="8" borderId="14" xfId="1" applyFont="1" applyFill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16" fillId="0" borderId="0" xfId="0" applyFont="1"/>
    <xf numFmtId="0" fontId="17" fillId="0" borderId="0" xfId="0" applyFont="1"/>
    <xf numFmtId="9" fontId="3" fillId="0" borderId="7" xfId="3" applyFont="1" applyBorder="1" applyAlignment="1">
      <alignment horizontal="center" vertical="center"/>
    </xf>
    <xf numFmtId="9" fontId="12" fillId="6" borderId="18" xfId="3" applyFont="1" applyFill="1" applyBorder="1" applyAlignment="1">
      <alignment horizontal="center" vertical="center"/>
    </xf>
    <xf numFmtId="9" fontId="3" fillId="6" borderId="18" xfId="3" applyFont="1" applyFill="1" applyBorder="1" applyAlignment="1">
      <alignment horizontal="center" vertical="center"/>
    </xf>
    <xf numFmtId="9" fontId="3" fillId="6" borderId="19" xfId="3" applyFont="1" applyFill="1" applyBorder="1" applyAlignment="1">
      <alignment horizontal="center" vertical="center"/>
    </xf>
    <xf numFmtId="9" fontId="12" fillId="0" borderId="9" xfId="3" applyFont="1" applyBorder="1" applyAlignment="1">
      <alignment horizontal="left" vertical="center"/>
    </xf>
    <xf numFmtId="0" fontId="12" fillId="6" borderId="10" xfId="1" applyFont="1" applyFill="1" applyBorder="1" applyAlignment="1">
      <alignment horizontal="center" vertical="center"/>
    </xf>
    <xf numFmtId="9" fontId="12" fillId="6" borderId="11" xfId="3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9" fontId="3" fillId="0" borderId="9" xfId="3" applyFont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9" fontId="3" fillId="6" borderId="9" xfId="3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9" fontId="18" fillId="6" borderId="8" xfId="3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9" fontId="7" fillId="0" borderId="2" xfId="3" applyFont="1" applyFill="1" applyBorder="1" applyAlignment="1">
      <alignment vertical="center"/>
    </xf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right" vertical="center"/>
      <protection locked="0"/>
    </xf>
    <xf numFmtId="14" fontId="5" fillId="0" borderId="0" xfId="1" applyNumberFormat="1" applyFont="1" applyAlignment="1" applyProtection="1">
      <alignment vertical="center"/>
      <protection locked="0"/>
    </xf>
    <xf numFmtId="3" fontId="5" fillId="0" borderId="0" xfId="1" applyNumberFormat="1" applyFont="1" applyAlignment="1" applyProtection="1">
      <alignment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7" fillId="3" borderId="2" xfId="1" applyFont="1" applyFill="1" applyBorder="1" applyAlignment="1" applyProtection="1">
      <alignment vertical="center"/>
      <protection locked="0"/>
    </xf>
    <xf numFmtId="164" fontId="7" fillId="3" borderId="2" xfId="1" applyNumberFormat="1" applyFont="1" applyFill="1" applyBorder="1" applyAlignment="1" applyProtection="1">
      <alignment vertical="center"/>
      <protection locked="0"/>
    </xf>
    <xf numFmtId="164" fontId="7" fillId="0" borderId="2" xfId="1" applyNumberFormat="1" applyFont="1" applyBorder="1" applyAlignment="1" applyProtection="1">
      <alignment vertical="center"/>
      <protection locked="0"/>
    </xf>
    <xf numFmtId="0" fontId="7" fillId="3" borderId="2" xfId="1" applyFont="1" applyFill="1" applyBorder="1" applyAlignment="1" applyProtection="1">
      <alignment horizontal="left" vertical="center" indent="1"/>
      <protection locked="0"/>
    </xf>
    <xf numFmtId="0" fontId="7" fillId="3" borderId="2" xfId="1" applyFont="1" applyFill="1" applyBorder="1" applyAlignment="1" applyProtection="1">
      <alignment horizontal="right" vertical="center" indent="1"/>
      <protection locked="0"/>
    </xf>
    <xf numFmtId="165" fontId="7" fillId="0" borderId="2" xfId="2" applyNumberFormat="1" applyFont="1" applyFill="1" applyBorder="1" applyAlignment="1" applyProtection="1">
      <alignment vertical="center"/>
      <protection locked="0"/>
    </xf>
    <xf numFmtId="0" fontId="5" fillId="0" borderId="0" xfId="1" applyFont="1" applyProtection="1">
      <protection locked="0"/>
    </xf>
    <xf numFmtId="0" fontId="9" fillId="5" borderId="2" xfId="1" applyFont="1" applyFill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vertical="center"/>
    </xf>
    <xf numFmtId="165" fontId="3" fillId="0" borderId="2" xfId="2" applyNumberFormat="1" applyFont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11">
    <dxf>
      <numFmt numFmtId="165" formatCode="_(* #,##0_);_(* \(#,##0\);_(* &quot;-&quot;??_);_(@_)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[Dulieu_Dethithu_New.xlsx]Sheet1!PivotTable1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Đồ uống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Sheet1!$B$5:$B$13</c:f>
              <c:numCache>
                <c:formatCode>_(* #,##0_);_(* \(#,##0\);_(* "-"??_);_(@_)</c:formatCode>
                <c:ptCount val="4"/>
                <c:pt idx="0">
                  <c:v>308100</c:v>
                </c:pt>
                <c:pt idx="1">
                  <c:v>550000</c:v>
                </c:pt>
                <c:pt idx="2">
                  <c:v>440220</c:v>
                </c:pt>
                <c:pt idx="3">
                  <c:v>1965290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F-4AE7-A93C-773F3D127E2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Thực phẩm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Sheet1!$C$5:$C$13</c:f>
              <c:numCache>
                <c:formatCode>_(* #,##0_);_(* \(#,##0\);_(* "-"??_);_(@_)</c:formatCode>
                <c:ptCount val="4"/>
                <c:pt idx="0">
                  <c:v>344600</c:v>
                </c:pt>
                <c:pt idx="1">
                  <c:v>184000</c:v>
                </c:pt>
                <c:pt idx="2">
                  <c:v>181820</c:v>
                </c:pt>
                <c:pt idx="3">
                  <c:v>462680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F-4AE7-A93C-773F3D127E2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Văn phòng phẩm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Sheet1!$D$5:$D$13</c:f>
              <c:numCache>
                <c:formatCode>_(* #,##0_);_(* \(#,##0\);_(* "-"??_);_(@_)</c:formatCode>
                <c:ptCount val="4"/>
                <c:pt idx="0">
                  <c:v>648650</c:v>
                </c:pt>
                <c:pt idx="1">
                  <c:v>1856200</c:v>
                </c:pt>
                <c:pt idx="2">
                  <c:v>128000</c:v>
                </c:pt>
                <c:pt idx="3">
                  <c:v>3063590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F-4AE7-A93C-773F3D1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390736"/>
        <c:axId val="1616677024"/>
      </c:barChart>
      <c:catAx>
        <c:axId val="1329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77024"/>
        <c:crosses val="autoZero"/>
        <c:auto val="1"/>
        <c:lblAlgn val="ctr"/>
        <c:lblOffset val="100"/>
        <c:noMultiLvlLbl val="0"/>
      </c:catAx>
      <c:valAx>
        <c:axId val="1616677024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0736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43790</xdr:colOff>
      <xdr:row>0</xdr:row>
      <xdr:rowOff>0</xdr:rowOff>
    </xdr:from>
    <xdr:to>
      <xdr:col>17</xdr:col>
      <xdr:colOff>481721</xdr:colOff>
      <xdr:row>3</xdr:row>
      <xdr:rowOff>689741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641721" y="0"/>
          <a:ext cx="4215086" cy="1467069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</a:t>
          </a:r>
          <a:r>
            <a:rPr kumimoji="1" lang="en-US" altLang="ja-JP" sz="1400" b="1" baseline="0">
              <a:solidFill>
                <a:srgbClr val="7030A0"/>
              </a:solidFill>
            </a:rPr>
            <a:t> 1:  VLOOKUP, HLOOKUP đơn giản</a:t>
          </a:r>
        </a:p>
        <a:p>
          <a:endParaRPr kumimoji="1" lang="en-US" altLang="ja-JP" sz="14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1. Điền TÊN KHÁCH HÀNG</a:t>
          </a:r>
        </a:p>
        <a:p>
          <a:endParaRPr kumimoji="1" lang="en-US" altLang="ja-JP" sz="8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2. Điền TỶ LỆ GIẢM GIÁ theo tháng</a:t>
          </a:r>
        </a:p>
        <a:p>
          <a:endParaRPr kumimoji="1" lang="en-US" altLang="ja-JP" sz="8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3. Điền </a:t>
          </a:r>
          <a:r>
            <a:rPr kumimoji="1" lang="en-US" altLang="ja-JP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TỶ LỆ GIẢM GIÁ  theo mùa</a:t>
          </a:r>
          <a:endParaRPr kumimoji="1" lang="ja-JP" altLang="en-US" sz="14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10672</xdr:colOff>
      <xdr:row>0</xdr:row>
      <xdr:rowOff>29349</xdr:rowOff>
    </xdr:from>
    <xdr:to>
      <xdr:col>19</xdr:col>
      <xdr:colOff>335643</xdr:colOff>
      <xdr:row>4</xdr:row>
      <xdr:rowOff>81644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0968958" y="29349"/>
          <a:ext cx="5767828" cy="1286009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 </a:t>
          </a:r>
          <a:r>
            <a:rPr kumimoji="1" lang="en-US" altLang="ja-JP" sz="1400" b="1" baseline="0">
              <a:solidFill>
                <a:srgbClr val="7030A0"/>
              </a:solidFill>
            </a:rPr>
            <a:t>10: Protect Sheet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 (Body)"/>
          </a:endParaRPr>
        </a:p>
        <a:p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Thiết lập chế độ bảo vệ cho Sheet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Câu 10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, được phép thay đổi toàn bộ dữ liệu trên sheet này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ngoại trừ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vùng dữ liệu của bảng Hàng hóa (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M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6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:Q18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). Vùng này không được phép lựa chọn.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717</xdr:colOff>
      <xdr:row>0</xdr:row>
      <xdr:rowOff>0</xdr:rowOff>
    </xdr:from>
    <xdr:to>
      <xdr:col>24</xdr:col>
      <xdr:colOff>112203</xdr:colOff>
      <xdr:row>12</xdr:row>
      <xdr:rowOff>10242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481927" y="0"/>
          <a:ext cx="7782695" cy="3482258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</a:t>
          </a:r>
          <a:r>
            <a:rPr kumimoji="1" lang="en-US" altLang="ja-JP" sz="1400" b="1" baseline="0">
              <a:solidFill>
                <a:srgbClr val="7030A0"/>
              </a:solidFill>
            </a:rPr>
            <a:t> 2 &amp; Câu 3:  Hàm lồng + Hàm tính toán đơn giản (địa chỉ tuyệt đối)</a:t>
          </a:r>
        </a:p>
        <a:p>
          <a:endParaRPr kumimoji="1" lang="en-US" altLang="ja-JP" sz="14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1. Điền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ĐƠN GIÁ 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dựa vào bảng Hàng hoá. 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Nếu 2 ký tự đầu của Mã KH là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CH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 thì lấy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Đơn giá bán buôn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, là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KL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 thì lấy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Đơn giá bán lẻ</a:t>
          </a:r>
        </a:p>
        <a:p>
          <a:endParaRPr kumimoji="1" lang="en-US" altLang="ja-JP" sz="8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2. Tính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THÀNH TIỀN = Số lượng * Đơn giá - Tiền chiết khấu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Nếu mua hàng vào ngày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01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 và ngày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15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 hàng tháng thì được chiết khấu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10%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 (ô K3) Thành tiền. 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Làm tròn đến hàng nghìn.</a:t>
          </a:r>
        </a:p>
        <a:p>
          <a:endParaRPr kumimoji="1" lang="en-US" altLang="ja-JP" sz="8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3. Tính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TIỀN KHUYẾN MÃI 1 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dựa vào bảng Tỷ lệ Khuyến mãi.</a:t>
          </a:r>
        </a:p>
        <a:p>
          <a:endParaRPr kumimoji="1" lang="en-US" altLang="ja-JP" sz="14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4. Tính </a:t>
          </a:r>
          <a:r>
            <a:rPr kumimoji="1" lang="en-US" altLang="ja-JP" sz="1400" b="1" baseline="0">
              <a:solidFill>
                <a:sysClr val="windowText" lastClr="000000"/>
              </a:solidFill>
            </a:rPr>
            <a:t>TIỀN KHUYẾN MÃI 2</a:t>
          </a:r>
          <a:r>
            <a:rPr kumimoji="1" lang="en-US" altLang="ja-JP" sz="1400" b="0" baseline="0">
              <a:solidFill>
                <a:sysClr val="windowText" lastClr="000000"/>
              </a:solidFill>
            </a:rPr>
            <a:t> biết:  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 Nếu khách lẻ mua các mặt hàng ăn liền trong mùa bão (tháng 8 và tháng 11) 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 thì giảm 50% tổng số tiền mua các mặt hàng ăn liền đó. 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         Khách lẻ :    hai ký tự đầu tiền của Mã KH là KL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             Các mặt hàng ăn liền:     tên hàng kể từ ký tự thứ 4 hoặc ký tự thứ 5 có chứa từ "ăn liền"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</a:rPr>
            <a:t> </a:t>
          </a:r>
          <a:endParaRPr kumimoji="1" lang="ja-JP" altLang="en-US" sz="14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246529</xdr:colOff>
      <xdr:row>0</xdr:row>
      <xdr:rowOff>37352</xdr:rowOff>
    </xdr:from>
    <xdr:to>
      <xdr:col>22</xdr:col>
      <xdr:colOff>560295</xdr:colOff>
      <xdr:row>10</xdr:row>
      <xdr:rowOff>201707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66294" y="37352"/>
          <a:ext cx="7575177" cy="3279590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</a:t>
          </a:r>
          <a:r>
            <a:rPr kumimoji="1" lang="en-US" altLang="ja-JP" sz="1400" b="1" baseline="0">
              <a:solidFill>
                <a:srgbClr val="7030A0"/>
              </a:solidFill>
            </a:rPr>
            <a:t> 4:  Định dạng có điều kiện - Conditional Formatting </a:t>
          </a:r>
          <a:r>
            <a:rPr kumimoji="1" lang="en-US" altLang="ja-JP" sz="1400" b="0" baseline="0">
              <a:solidFill>
                <a:srgbClr val="7030A0"/>
              </a:solidFill>
            </a:rPr>
            <a:t>(kiểm soát để không thừa rule)</a:t>
          </a:r>
        </a:p>
        <a:p>
          <a:endParaRPr kumimoji="1" lang="en-US" altLang="ja-JP" sz="14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+mn-lt"/>
            </a:rPr>
            <a:t>1.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Định dạng cột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THÀNH TIỀN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màu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Light Red Fill with Dark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ed Text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cho những ô có giá trị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&gt;= 300000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.</a:t>
          </a:r>
          <a:endParaRPr kumimoji="1" lang="vi-VN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Định dạng cột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SỐ LƯỢNG kiểu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Icon set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 signs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, thay đổi định dạng: Green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&gt;=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20, Yellow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&gt;=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10, Red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&lt;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10.</a:t>
          </a:r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3. Đánh dấu TÊN KH màu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Yellow Fill with Dark Yellow Text 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cho các khách hàng có tên chứa từ "Thu". 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4. Định dạng màu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Light Red Fill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cho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ĐƠN GIÁ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thấp nhất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.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5. Định dạng màu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Green Fill with Dark Green Text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cho các đơn giá lớn hơn Đơn giá trung bình. 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endParaRPr kumimoji="1" lang="vi-VN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7470</xdr:colOff>
      <xdr:row>0</xdr:row>
      <xdr:rowOff>112058</xdr:rowOff>
    </xdr:from>
    <xdr:to>
      <xdr:col>23</xdr:col>
      <xdr:colOff>313765</xdr:colOff>
      <xdr:row>8</xdr:row>
      <xdr:rowOff>246528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798735" y="112058"/>
          <a:ext cx="7903883" cy="2543735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</a:t>
          </a:r>
          <a:r>
            <a:rPr kumimoji="1" lang="en-US" altLang="ja-JP" sz="1400" b="1" baseline="0">
              <a:solidFill>
                <a:srgbClr val="7030A0"/>
              </a:solidFill>
            </a:rPr>
            <a:t> 5:  Thiết lập kiểm soát nhập dữ liệu - Data Validation</a:t>
          </a:r>
          <a:endParaRPr kumimoji="1" lang="en-US" altLang="ja-JP" sz="1400" b="0" baseline="0">
            <a:solidFill>
              <a:srgbClr val="7030A0"/>
            </a:solidFill>
          </a:endParaRPr>
        </a:p>
        <a:p>
          <a:endParaRPr kumimoji="1" lang="en-US" altLang="ja-JP" sz="1400" b="0" baseline="0">
            <a:solidFill>
              <a:sysClr val="windowText" lastClr="000000"/>
            </a:solidFill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+mn-lt"/>
            </a:rPr>
            <a:t>1. C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ột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MÃ KH chỉ nhập dữ liệu trong danh sách do bạn nhập vào: KL001, KL002, KL003, CH001, CH002, CH003</a:t>
          </a:r>
          <a:endParaRPr kumimoji="1" lang="vi-VN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 Cột MÃ HÀNG chỉ nhập dữ liệu trong danh sách lấy từ bảng Hàng hóa. 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3. Cột SỐ LƯỢNG chỉ được nhập các số nguyên lớn hơn 0.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4. Cột NGÀY LẬP chỉ được nhập ngày trong quí 1 năm 2012.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endParaRPr kumimoji="1" lang="vi-VN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11206</xdr:colOff>
      <xdr:row>17</xdr:row>
      <xdr:rowOff>0</xdr:rowOff>
    </xdr:from>
    <xdr:to>
      <xdr:col>19</xdr:col>
      <xdr:colOff>134471</xdr:colOff>
      <xdr:row>43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88706" y="5031441"/>
          <a:ext cx="5345206" cy="7676030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</a:t>
          </a:r>
          <a:r>
            <a:rPr kumimoji="1" lang="en-US" altLang="ja-JP" sz="1400" b="1" baseline="0">
              <a:solidFill>
                <a:srgbClr val="7030A0"/>
              </a:solidFill>
            </a:rPr>
            <a:t> 6:  Thiết lập trang in - Page Setup</a:t>
          </a:r>
          <a:endParaRPr kumimoji="1" lang="en-US" altLang="ja-JP" sz="1400" b="0" baseline="0">
            <a:solidFill>
              <a:srgbClr val="7030A0"/>
            </a:solidFill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 (Body)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1.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Thiết lập vùng in là toàn bộ bảng dữ liệu của sheet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Câu 6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(A1: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K112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)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2.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Lặp lại dòng tiêu đề dòng 4.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3.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Thêm Footer cho biết số trang / tổng số trang.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4.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Thiết lập lề (Margin): Top = Bottom = 0.5”, Left = Right = 0.25”.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5.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Xoay ngang trang giấy (Land scape), Paper size: A4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6.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Thiết lập trang in sao tất cả các cột của vùng in được hiển thị trên cùng trang như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mẫu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sau:</a:t>
          </a:r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endParaRPr kumimoji="1" lang="vi-VN" altLang="ja-JP" sz="1400" b="0" baseline="0">
            <a:solidFill>
              <a:sysClr val="windowText" lastClr="00000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12</xdr:col>
      <xdr:colOff>125664</xdr:colOff>
      <xdr:row>28</xdr:row>
      <xdr:rowOff>106453</xdr:rowOff>
    </xdr:from>
    <xdr:to>
      <xdr:col>19</xdr:col>
      <xdr:colOff>68036</xdr:colOff>
      <xdr:row>41</xdr:row>
      <xdr:rowOff>122464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5950" y="8216310"/>
          <a:ext cx="5113086" cy="37307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11207</xdr:colOff>
      <xdr:row>3</xdr:row>
      <xdr:rowOff>0</xdr:rowOff>
    </xdr:from>
    <xdr:to>
      <xdr:col>16</xdr:col>
      <xdr:colOff>481853</xdr:colOff>
      <xdr:row>10</xdr:row>
      <xdr:rowOff>313764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488707" y="784412"/>
          <a:ext cx="4515970" cy="2655793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 </a:t>
          </a:r>
          <a:r>
            <a:rPr kumimoji="1" lang="en-US" altLang="ja-JP" sz="1400" b="1" baseline="0">
              <a:solidFill>
                <a:srgbClr val="7030A0"/>
              </a:solidFill>
            </a:rPr>
            <a:t>7:  Sử dụng các hàm tính toán có điều kiện để thực hiện các yêu cầu sau: (đặt kết quả tại ô tương ứng)</a:t>
          </a:r>
          <a:endParaRPr kumimoji="1" lang="en-US" altLang="ja-JP" sz="1400" b="0" baseline="0">
            <a:solidFill>
              <a:srgbClr val="7030A0"/>
            </a:solidFill>
          </a:endParaRPr>
        </a:p>
        <a:p>
          <a:endParaRPr kumimoji="1" lang="en-US" altLang="ja-JP" sz="1400" b="0" baseline="0">
            <a:solidFill>
              <a:sysClr val="windowText" lastClr="000000"/>
            </a:solidFill>
            <a:latin typeface="Calibri (Body)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1. Tính tổng số lượng hàng bán của mã hàng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DU010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trong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tháng 1 và tháng 3</a:t>
          </a:r>
        </a:p>
        <a:p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2. Tính doanh thu cao nhất của loại hàng Thực phẩm có số lượng mua từ 10 trở lên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.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3. Điền vào bảng tổng hợp doanh thu trung bình của mỗi loại hàng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.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481725</xdr:colOff>
      <xdr:row>2</xdr:row>
      <xdr:rowOff>218964</xdr:rowOff>
    </xdr:from>
    <xdr:to>
      <xdr:col>20</xdr:col>
      <xdr:colOff>492672</xdr:colOff>
      <xdr:row>30</xdr:row>
      <xdr:rowOff>32844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0422759" y="744481"/>
          <a:ext cx="5386551" cy="8014139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 </a:t>
          </a:r>
          <a:r>
            <a:rPr kumimoji="1" lang="en-US" altLang="ja-JP" sz="1400" b="1" baseline="0">
              <a:solidFill>
                <a:srgbClr val="7030A0"/>
              </a:solidFill>
            </a:rPr>
            <a:t>8: PivotTable: sử dụng bảng dữ liệu ở bên cạnh để tạo báo cáo tổng hợp: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</a:endParaRPr>
        </a:p>
        <a:p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- Tạo báo cáo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tổng doanh thu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theo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tháng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của từng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loại hàng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, có thể xem chi tiết theo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số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hóa đơn trên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cột Tháng.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-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Định dạng và hiển thị báo cáo như mẫu.</a:t>
          </a:r>
        </a:p>
        <a:p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-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Chèn biểu đồ + Sparkline như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mẫu dưới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. </a:t>
          </a:r>
        </a:p>
        <a:p>
          <a:endParaRPr kumimoji="1" lang="vi-VN" altLang="ja-JP" sz="1400" b="0" baseline="0">
            <a:solidFill>
              <a:sysClr val="windowText" lastClr="000000"/>
            </a:solidFill>
            <a:latin typeface="Calibri (Body)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11</xdr:col>
      <xdr:colOff>645947</xdr:colOff>
      <xdr:row>6</xdr:row>
      <xdr:rowOff>273709</xdr:rowOff>
    </xdr:from>
    <xdr:to>
      <xdr:col>20</xdr:col>
      <xdr:colOff>384334</xdr:colOff>
      <xdr:row>27</xdr:row>
      <xdr:rowOff>164225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6981" y="2189657"/>
          <a:ext cx="5113991" cy="59120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</xdr:rowOff>
    </xdr:from>
    <xdr:to>
      <xdr:col>4</xdr:col>
      <xdr:colOff>1135380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FED8A-55C1-C8F5-5E0A-B53C9233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88304</xdr:colOff>
      <xdr:row>0</xdr:row>
      <xdr:rowOff>0</xdr:rowOff>
    </xdr:from>
    <xdr:to>
      <xdr:col>16</xdr:col>
      <xdr:colOff>278015</xdr:colOff>
      <xdr:row>148</xdr:row>
      <xdr:rowOff>37353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803304" y="0"/>
          <a:ext cx="5676111" cy="4418853"/>
        </a:xfrm>
        <a:prstGeom prst="rect">
          <a:avLst/>
        </a:prstGeom>
        <a:solidFill>
          <a:srgbClr val="FFFFE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7030A0"/>
              </a:solidFill>
            </a:rPr>
            <a:t>Câu </a:t>
          </a:r>
          <a:r>
            <a:rPr kumimoji="1" lang="en-US" altLang="ja-JP" sz="1400" b="1" baseline="0">
              <a:solidFill>
                <a:srgbClr val="7030A0"/>
              </a:solidFill>
            </a:rPr>
            <a:t>9: Consolidate</a:t>
          </a:r>
          <a:endParaRPr kumimoji="1" lang="en-US" altLang="ja-JP" sz="1400" b="0" baseline="0">
            <a:solidFill>
              <a:sysClr val="windowText" lastClr="000000"/>
            </a:solidFill>
            <a:latin typeface="Calibri (Body)"/>
          </a:endParaRPr>
        </a:p>
        <a:p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Tạo báo cáo cho biết tổng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số lượng và tổng 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thành tiền theo từng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tên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hàng của 2 năm 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trong 2 sheet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2012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và </a:t>
          </a:r>
          <a:r>
            <a:rPr kumimoji="1" lang="vi-VN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201</a:t>
          </a:r>
          <a:r>
            <a:rPr kumimoji="1" lang="en-US" altLang="ja-JP" sz="1400" b="1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3</a:t>
          </a:r>
          <a:r>
            <a:rPr kumimoji="1" lang="en-US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.</a:t>
          </a:r>
          <a:r>
            <a:rPr kumimoji="1" lang="vi-VN" altLang="ja-JP" sz="1400" b="0" baseline="0">
              <a:solidFill>
                <a:sysClr val="windowText" lastClr="000000"/>
              </a:solidFill>
              <a:latin typeface="Calibri (Body)"/>
              <a:cs typeface="Arial" panose="020B0604020202020204" pitchFamily="34" charset="0"/>
            </a:rPr>
            <a:t> Định dạng báo cáo và đặt tại vị trí trong Sheet như mẫu dưới.</a:t>
          </a:r>
        </a:p>
      </xdr:txBody>
    </xdr:sp>
    <xdr:clientData/>
  </xdr:twoCellAnchor>
  <xdr:twoCellAnchor editAs="oneCell">
    <xdr:from>
      <xdr:col>8</xdr:col>
      <xdr:colOff>309281</xdr:colOff>
      <xdr:row>84</xdr:row>
      <xdr:rowOff>82475</xdr:rowOff>
    </xdr:from>
    <xdr:to>
      <xdr:col>13</xdr:col>
      <xdr:colOff>592962</xdr:colOff>
      <xdr:row>142</xdr:row>
      <xdr:rowOff>115438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1" y="958775"/>
          <a:ext cx="3331681" cy="31724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ONG VAN MINH" refreshedDate="45208.065862152776" createdVersion="8" refreshedVersion="8" minRefreshableVersion="3" recordCount="96" xr:uid="{AB3953D1-C334-45AE-BE3B-E4DFFFA36CC0}">
  <cacheSource type="worksheet">
    <worksheetSource ref="B4:K100" sheet="Câu 8"/>
  </cacheSource>
  <cacheFields count="12">
    <cacheField name="NGÀY LẬP" numFmtId="164">
      <sharedItems containsSemiMixedTypes="0" containsNonDate="0" containsDate="1" containsString="0" minDate="2013-01-01T00:00:00" maxDate="2013-08-17T00:00:00" count="27">
        <d v="2013-01-01T00:00:00"/>
        <d v="2013-01-08T00:00:00"/>
        <d v="2013-01-11T00:00:00"/>
        <d v="2013-01-28T00:00:00"/>
        <d v="2013-01-30T00:00:00"/>
        <d v="2013-02-01T00:00:00"/>
        <d v="2013-02-03T00:00:00"/>
        <d v="2013-02-08T00:00:00"/>
        <d v="2013-03-01T00:00:00"/>
        <d v="2013-04-01T00:00:00"/>
        <d v="2013-04-02T00:00:00"/>
        <d v="2013-04-09T00:00:00"/>
        <d v="2013-04-12T00:00:00"/>
        <d v="2013-05-16T00:00:00"/>
        <d v="2013-05-17T00:00:00"/>
        <d v="2013-05-21T00:00:00"/>
        <d v="2013-05-22T00:00:00"/>
        <d v="2013-06-02T00:00:00"/>
        <d v="2013-06-11T00:00:00"/>
        <d v="2013-07-04T00:00:00"/>
        <d v="2013-07-09T00:00:00"/>
        <d v="2013-07-11T00:00:00"/>
        <d v="2013-07-16T00:00:00"/>
        <d v="2013-07-19T00:00:00"/>
        <d v="2013-08-08T00:00:00"/>
        <d v="2013-08-15T00:00:00"/>
        <d v="2013-08-16T00:00:00"/>
      </sharedItems>
      <fieldGroup par="11"/>
    </cacheField>
    <cacheField name="THÁNG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MÃ KH" numFmtId="164">
      <sharedItems/>
    </cacheField>
    <cacheField name="TÊN KH" numFmtId="164">
      <sharedItems/>
    </cacheField>
    <cacheField name="MÃ HÀNG" numFmtId="0">
      <sharedItems/>
    </cacheField>
    <cacheField name="TÊN HÀNG" numFmtId="0">
      <sharedItems/>
    </cacheField>
    <cacheField name="LOẠI HÀNG" numFmtId="0">
      <sharedItems count="3">
        <s v="Thực phẩm"/>
        <s v="Đồ uống"/>
        <s v="Văn phòng phẩm"/>
      </sharedItems>
    </cacheField>
    <cacheField name="SỐ LƯỢNG" numFmtId="0">
      <sharedItems containsSemiMixedTypes="0" containsString="0" containsNumber="1" containsInteger="1" minValue="1" maxValue="30"/>
    </cacheField>
    <cacheField name="ĐƠN GIÁ" numFmtId="165">
      <sharedItems containsSemiMixedTypes="0" containsString="0" containsNumber="1" containsInteger="1" minValue="3420" maxValue="60600" count="19">
        <n v="3420"/>
        <n v="5000"/>
        <n v="16500"/>
        <n v="5500"/>
        <n v="27500"/>
        <n v="31750"/>
        <n v="5120"/>
        <n v="14110"/>
        <n v="22000"/>
        <n v="35000"/>
        <n v="3900"/>
        <n v="60600"/>
        <n v="15000"/>
        <n v="5600"/>
        <n v="15400"/>
        <n v="20010"/>
        <n v="15220"/>
        <n v="24930"/>
        <n v="55100"/>
      </sharedItems>
    </cacheField>
    <cacheField name="THÀNH TIỀN" numFmtId="165">
      <sharedItems containsSemiMixedTypes="0" containsString="0" containsNumber="1" containsInteger="1" minValue="10000" maxValue="1267300"/>
    </cacheField>
    <cacheField name="Days (NGÀY LẬP)" numFmtId="0" databaseField="0">
      <fieldGroup base="0">
        <rangePr groupBy="days" startDate="2013-01-01T00:00:00" endDate="2013-08-17T00:00:00"/>
        <groupItems count="368">
          <s v="&lt;1/1/201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13"/>
        </groupItems>
      </fieldGroup>
    </cacheField>
    <cacheField name="Months (NGÀY LẬP)" numFmtId="0" databaseField="0">
      <fieldGroup base="0">
        <rangePr groupBy="months" startDate="2013-01-01T00:00:00" endDate="2013-08-17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CH005"/>
    <s v="Trần Thủ Bình"/>
    <s v="TP001"/>
    <s v="Mỳ ăn liền Hảo Hảo"/>
    <x v="0"/>
    <n v="10"/>
    <x v="0"/>
    <n v="34200"/>
  </r>
  <r>
    <x v="0"/>
    <x v="0"/>
    <s v="CH005"/>
    <s v="Trần Thủ Bình"/>
    <s v="TP004"/>
    <s v="Phở ăn liền Vifon"/>
    <x v="0"/>
    <n v="2"/>
    <x v="1"/>
    <n v="10000"/>
  </r>
  <r>
    <x v="1"/>
    <x v="0"/>
    <s v="KL001"/>
    <s v="Đỗ Đức Điều"/>
    <s v="DU009"/>
    <s v="Bia chai 333"/>
    <x v="1"/>
    <n v="5"/>
    <x v="2"/>
    <n v="82500"/>
  </r>
  <r>
    <x v="1"/>
    <x v="0"/>
    <s v="KL001"/>
    <s v="Đỗ Đức Điều"/>
    <s v="TP004"/>
    <s v="Phở ăn liền Vifon"/>
    <x v="0"/>
    <n v="10"/>
    <x v="3"/>
    <n v="55000"/>
  </r>
  <r>
    <x v="1"/>
    <x v="0"/>
    <s v="KL001"/>
    <s v="Đỗ Đức Điều"/>
    <s v="DU011"/>
    <s v="Rượu Lúa mới"/>
    <x v="1"/>
    <n v="2"/>
    <x v="4"/>
    <n v="55000"/>
  </r>
  <r>
    <x v="2"/>
    <x v="0"/>
    <s v="CH003"/>
    <s v="Phạm Thị Tất"/>
    <s v="BU003"/>
    <s v="Bút máy Hero"/>
    <x v="2"/>
    <n v="5"/>
    <x v="5"/>
    <n v="158750"/>
  </r>
  <r>
    <x v="2"/>
    <x v="0"/>
    <s v="CH003"/>
    <s v="Phạm Thị Tất"/>
    <s v="VO002"/>
    <s v="Vở 48t HH"/>
    <x v="2"/>
    <n v="15"/>
    <x v="6"/>
    <n v="76800"/>
  </r>
  <r>
    <x v="2"/>
    <x v="0"/>
    <s v="CH003"/>
    <s v="Phạm Thị Tất"/>
    <s v="VO006"/>
    <s v="Vở 96t HH"/>
    <x v="2"/>
    <n v="10"/>
    <x v="7"/>
    <n v="141100"/>
  </r>
  <r>
    <x v="3"/>
    <x v="0"/>
    <s v="KL002"/>
    <s v="Lê Thu Hoà"/>
    <s v="DU010"/>
    <s v="Bia chai Heineken"/>
    <x v="1"/>
    <n v="5"/>
    <x v="8"/>
    <n v="110000"/>
  </r>
  <r>
    <x v="3"/>
    <x v="0"/>
    <s v="KL002"/>
    <s v="Lê Thu Hoà"/>
    <s v="BU003"/>
    <s v="Bút máy Hero"/>
    <x v="2"/>
    <n v="2"/>
    <x v="9"/>
    <n v="70000"/>
  </r>
  <r>
    <x v="3"/>
    <x v="0"/>
    <s v="KL002"/>
    <s v="Lê Thu Hoà"/>
    <s v="TP001"/>
    <s v="Mỳ ăn liền Hảo Hảo"/>
    <x v="0"/>
    <n v="5"/>
    <x v="10"/>
    <n v="19500"/>
  </r>
  <r>
    <x v="3"/>
    <x v="0"/>
    <s v="KL002"/>
    <s v="Lê Thu Hoà"/>
    <s v="TP004"/>
    <s v="Phở ăn liền Vifon"/>
    <x v="0"/>
    <n v="15"/>
    <x v="3"/>
    <n v="82500"/>
  </r>
  <r>
    <x v="3"/>
    <x v="0"/>
    <s v="KL002"/>
    <s v="Lê Thu Hoà"/>
    <s v="DU012"/>
    <s v="Rượu vang TL"/>
    <x v="1"/>
    <n v="1"/>
    <x v="11"/>
    <n v="60600"/>
  </r>
  <r>
    <x v="3"/>
    <x v="0"/>
    <s v="KL002"/>
    <s v="Lê Thu Hoà"/>
    <s v="VO007"/>
    <s v="Vở 96t Hải Tiến"/>
    <x v="2"/>
    <n v="8"/>
    <x v="2"/>
    <n v="132000"/>
  </r>
  <r>
    <x v="4"/>
    <x v="0"/>
    <s v="CH001"/>
    <s v="Phan Thanh Liêm"/>
    <s v="TP001"/>
    <s v="Mỳ ăn liền Hảo Hảo"/>
    <x v="0"/>
    <n v="20"/>
    <x v="0"/>
    <n v="68400"/>
  </r>
  <r>
    <x v="4"/>
    <x v="0"/>
    <s v="CH001"/>
    <s v="Phan Thanh Liêm"/>
    <s v="TP004"/>
    <s v="Phở ăn liền Vifon"/>
    <x v="0"/>
    <n v="15"/>
    <x v="1"/>
    <n v="75000"/>
  </r>
  <r>
    <x v="4"/>
    <x v="0"/>
    <s v="KL004"/>
    <s v="Nguyễn Chiều Xuân"/>
    <s v="BU003"/>
    <s v="Bút máy Hero"/>
    <x v="2"/>
    <n v="2"/>
    <x v="9"/>
    <n v="70000"/>
  </r>
  <r>
    <x v="5"/>
    <x v="1"/>
    <s v="KL004"/>
    <s v="Nguyễn Chiều Xuân"/>
    <s v="TP001"/>
    <s v="Mỳ ăn liền Hảo Hảo"/>
    <x v="0"/>
    <n v="10"/>
    <x v="10"/>
    <n v="39000"/>
  </r>
  <r>
    <x v="5"/>
    <x v="1"/>
    <s v="KL004"/>
    <s v="Nguyễn Chiều Xuân"/>
    <s v="BU003"/>
    <s v="Bút máy Hero"/>
    <x v="2"/>
    <n v="4"/>
    <x v="9"/>
    <n v="140000"/>
  </r>
  <r>
    <x v="5"/>
    <x v="1"/>
    <s v="CH003"/>
    <s v="Phạm Thị Tất"/>
    <s v="TP004"/>
    <s v="Phở ăn liền Vifon"/>
    <x v="0"/>
    <n v="7"/>
    <x v="1"/>
    <n v="35000"/>
  </r>
  <r>
    <x v="5"/>
    <x v="1"/>
    <s v="CH003"/>
    <s v="Phạm Thị Tất"/>
    <s v="VO007"/>
    <s v="Vở 96t Hải Tiến"/>
    <x v="2"/>
    <n v="18"/>
    <x v="12"/>
    <n v="270000"/>
  </r>
  <r>
    <x v="6"/>
    <x v="1"/>
    <s v="KL001"/>
    <s v="Đỗ Đức Điều"/>
    <s v="TP004"/>
    <s v="Phở ăn liền Vifon"/>
    <x v="0"/>
    <n v="20"/>
    <x v="3"/>
    <n v="110000"/>
  </r>
  <r>
    <x v="6"/>
    <x v="1"/>
    <s v="KL001"/>
    <s v="Đỗ Đức Điều"/>
    <s v="BU003"/>
    <s v="Bút máy Hero"/>
    <x v="2"/>
    <n v="5"/>
    <x v="9"/>
    <n v="175000"/>
  </r>
  <r>
    <x v="6"/>
    <x v="1"/>
    <s v="KL001"/>
    <s v="Đỗ Đức Điều"/>
    <s v="VO002"/>
    <s v="Vở 48t HH"/>
    <x v="2"/>
    <n v="15"/>
    <x v="13"/>
    <n v="84000"/>
  </r>
  <r>
    <x v="6"/>
    <x v="1"/>
    <s v="KL001"/>
    <s v="Đỗ Đức Điều"/>
    <s v="VO006"/>
    <s v="Vở 96t HH"/>
    <x v="2"/>
    <n v="18"/>
    <x v="14"/>
    <n v="277200"/>
  </r>
  <r>
    <x v="7"/>
    <x v="1"/>
    <s v="KL002"/>
    <s v="Lê Thu Hoà"/>
    <s v="DU010"/>
    <s v="Bia chai Heineken"/>
    <x v="1"/>
    <n v="25"/>
    <x v="8"/>
    <n v="550000"/>
  </r>
  <r>
    <x v="7"/>
    <x v="1"/>
    <s v="KL002"/>
    <s v="Lê Thu Hoà"/>
    <s v="BU003"/>
    <s v="Bút máy Hero"/>
    <x v="2"/>
    <n v="26"/>
    <x v="9"/>
    <n v="910000"/>
  </r>
  <r>
    <x v="8"/>
    <x v="2"/>
    <s v="CH005"/>
    <s v="Trần Thủ Bình"/>
    <s v="TP001"/>
    <s v="Mỳ ăn liền Hảo Hảo"/>
    <x v="0"/>
    <n v="21"/>
    <x v="0"/>
    <n v="71820"/>
  </r>
  <r>
    <x v="8"/>
    <x v="2"/>
    <s v="CH005"/>
    <s v="Trần Thủ Bình"/>
    <s v="TP004"/>
    <s v="Phở ăn liền Vifon"/>
    <x v="0"/>
    <n v="22"/>
    <x v="1"/>
    <n v="110000"/>
  </r>
  <r>
    <x v="8"/>
    <x v="2"/>
    <s v="CH005"/>
    <s v="Trần Thủ Bình"/>
    <s v="VO002"/>
    <s v="Vở 48t HH"/>
    <x v="2"/>
    <n v="25"/>
    <x v="6"/>
    <n v="128000"/>
  </r>
  <r>
    <x v="8"/>
    <x v="2"/>
    <s v="CH005"/>
    <s v="Trần Thủ Bình"/>
    <s v="DU010"/>
    <s v="Bia chai Heineken"/>
    <x v="1"/>
    <n v="22"/>
    <x v="15"/>
    <n v="440220"/>
  </r>
  <r>
    <x v="9"/>
    <x v="3"/>
    <s v="CH003"/>
    <s v="Phạm Thị Tất"/>
    <s v="TP004"/>
    <s v="Phở ăn liền Vifon"/>
    <x v="0"/>
    <n v="22"/>
    <x v="1"/>
    <n v="110000"/>
  </r>
  <r>
    <x v="9"/>
    <x v="3"/>
    <s v="CH003"/>
    <s v="Phạm Thị Tất"/>
    <s v="VO007"/>
    <s v="Vở 96t Hải Tiến"/>
    <x v="2"/>
    <n v="17"/>
    <x v="12"/>
    <n v="255000"/>
  </r>
  <r>
    <x v="9"/>
    <x v="3"/>
    <s v="CH003"/>
    <s v="Phạm Thị Tất"/>
    <s v="BU003"/>
    <s v="Bút máy Hero"/>
    <x v="2"/>
    <n v="21"/>
    <x v="5"/>
    <n v="666750"/>
  </r>
  <r>
    <x v="9"/>
    <x v="3"/>
    <s v="CH003"/>
    <s v="Phạm Thị Tất"/>
    <s v="TP001"/>
    <s v="Mỳ ăn liền Hảo Hảo"/>
    <x v="0"/>
    <n v="29"/>
    <x v="0"/>
    <n v="99180"/>
  </r>
  <r>
    <x v="10"/>
    <x v="3"/>
    <s v="CH005"/>
    <s v="Trần Thủ Bình"/>
    <s v="TP001"/>
    <s v="Mỳ ăn liền Hảo Hảo"/>
    <x v="0"/>
    <n v="10"/>
    <x v="0"/>
    <n v="34200"/>
  </r>
  <r>
    <x v="10"/>
    <x v="3"/>
    <s v="CH005"/>
    <s v="Trần Thủ Bình"/>
    <s v="TP004"/>
    <s v="Phở ăn liền Vifon"/>
    <x v="0"/>
    <n v="7"/>
    <x v="1"/>
    <n v="35000"/>
  </r>
  <r>
    <x v="10"/>
    <x v="3"/>
    <s v="CH005"/>
    <s v="Trần Thủ Bình"/>
    <s v="DU009"/>
    <s v="Bia chai 333"/>
    <x v="1"/>
    <n v="11"/>
    <x v="16"/>
    <n v="167420"/>
  </r>
  <r>
    <x v="10"/>
    <x v="3"/>
    <s v="CH005"/>
    <s v="Trần Thủ Bình"/>
    <s v="VO002"/>
    <s v="Vở 48t HH"/>
    <x v="2"/>
    <n v="27"/>
    <x v="6"/>
    <n v="138240"/>
  </r>
  <r>
    <x v="10"/>
    <x v="3"/>
    <s v="CH005"/>
    <s v="Trần Thủ Bình"/>
    <s v="DU011"/>
    <s v="Rượu Lúa mới"/>
    <x v="1"/>
    <n v="26"/>
    <x v="17"/>
    <n v="648180"/>
  </r>
  <r>
    <x v="10"/>
    <x v="3"/>
    <s v="CH005"/>
    <s v="Trần Thủ Bình"/>
    <s v="BU003"/>
    <s v="Bút máy Hero"/>
    <x v="2"/>
    <n v="22"/>
    <x v="5"/>
    <n v="698500"/>
  </r>
  <r>
    <x v="10"/>
    <x v="3"/>
    <s v="CH005"/>
    <s v="Trần Thủ Bình"/>
    <s v="VO006"/>
    <s v="Vở 96t HH"/>
    <x v="2"/>
    <n v="25"/>
    <x v="7"/>
    <n v="352750"/>
  </r>
  <r>
    <x v="11"/>
    <x v="3"/>
    <s v="CH003"/>
    <s v="Phạm Thị Tất"/>
    <s v="VO006"/>
    <s v="Vở 96t HH"/>
    <x v="2"/>
    <n v="10"/>
    <x v="7"/>
    <n v="141100"/>
  </r>
  <r>
    <x v="11"/>
    <x v="3"/>
    <s v="CH003"/>
    <s v="Phạm Thị Tất"/>
    <s v="DU010"/>
    <s v="Bia chai Heineken"/>
    <x v="1"/>
    <n v="9"/>
    <x v="15"/>
    <n v="180090"/>
  </r>
  <r>
    <x v="11"/>
    <x v="3"/>
    <s v="CH003"/>
    <s v="Phạm Thị Tất"/>
    <s v="BU003"/>
    <s v="Bút máy Hero"/>
    <x v="2"/>
    <n v="11"/>
    <x v="5"/>
    <n v="349250"/>
  </r>
  <r>
    <x v="12"/>
    <x v="3"/>
    <s v="KL002"/>
    <s v="Lê Thu Hoà"/>
    <s v="TP001"/>
    <s v="Mỳ ăn liền Hảo Hảo"/>
    <x v="0"/>
    <n v="12"/>
    <x v="10"/>
    <n v="46800"/>
  </r>
  <r>
    <x v="12"/>
    <x v="3"/>
    <s v="KL002"/>
    <s v="Lê Thu Hoà"/>
    <s v="TP004"/>
    <s v="Phở ăn liền Vifon"/>
    <x v="0"/>
    <n v="25"/>
    <x v="3"/>
    <n v="137500"/>
  </r>
  <r>
    <x v="12"/>
    <x v="3"/>
    <s v="KL002"/>
    <s v="Lê Thu Hoà"/>
    <s v="DU012"/>
    <s v="Rượu vang TL"/>
    <x v="1"/>
    <n v="16"/>
    <x v="11"/>
    <n v="969600"/>
  </r>
  <r>
    <x v="12"/>
    <x v="3"/>
    <s v="KL002"/>
    <s v="Lê Thu Hoà"/>
    <s v="VO007"/>
    <s v="Vở 96t Hải Tiến"/>
    <x v="2"/>
    <n v="28"/>
    <x v="2"/>
    <n v="462000"/>
  </r>
  <r>
    <x v="13"/>
    <x v="4"/>
    <s v="CH001"/>
    <s v="Phan Thanh Liêm"/>
    <s v="TP001"/>
    <s v="Mỳ ăn liền Hảo Hảo"/>
    <x v="0"/>
    <n v="18"/>
    <x v="0"/>
    <n v="61560"/>
  </r>
  <r>
    <x v="14"/>
    <x v="4"/>
    <s v="CH001"/>
    <s v="Phan Thanh Liêm"/>
    <s v="TP004"/>
    <s v="Phở ăn liền Vifon"/>
    <x v="0"/>
    <n v="17"/>
    <x v="1"/>
    <n v="85000"/>
  </r>
  <r>
    <x v="14"/>
    <x v="4"/>
    <s v="CH001"/>
    <s v="Phan Thanh Liêm"/>
    <s v="BU003"/>
    <s v="Bút máy Hero"/>
    <x v="2"/>
    <n v="21"/>
    <x v="5"/>
    <n v="666750"/>
  </r>
  <r>
    <x v="14"/>
    <x v="4"/>
    <s v="CH001"/>
    <s v="Phan Thanh Liêm"/>
    <s v="TP001"/>
    <s v="Mỳ ăn liền Hảo Hảo"/>
    <x v="0"/>
    <n v="8"/>
    <x v="0"/>
    <n v="27360"/>
  </r>
  <r>
    <x v="14"/>
    <x v="4"/>
    <s v="CH001"/>
    <s v="Phan Thanh Liêm"/>
    <s v="VO007"/>
    <s v="Vở 96t Hải Tiến"/>
    <x v="2"/>
    <n v="6"/>
    <x v="12"/>
    <n v="90000"/>
  </r>
  <r>
    <x v="15"/>
    <x v="4"/>
    <s v="CH003"/>
    <s v="Phạm Thị Tất"/>
    <s v="TP004"/>
    <s v="Phở ăn liền Vifon"/>
    <x v="0"/>
    <n v="14"/>
    <x v="1"/>
    <n v="70000"/>
  </r>
  <r>
    <x v="16"/>
    <x v="4"/>
    <s v="CH003"/>
    <s v="Phạm Thị Tất"/>
    <s v="VO007"/>
    <s v="Vở 96t Hải Tiến"/>
    <x v="2"/>
    <n v="24"/>
    <x v="12"/>
    <n v="360000"/>
  </r>
  <r>
    <x v="16"/>
    <x v="4"/>
    <s v="CH003"/>
    <s v="Phạm Thị Tất"/>
    <s v="TP004"/>
    <s v="Phở ăn liền Vifon"/>
    <x v="0"/>
    <n v="18"/>
    <x v="1"/>
    <n v="90000"/>
  </r>
  <r>
    <x v="16"/>
    <x v="4"/>
    <s v="CH003"/>
    <s v="Phạm Thị Tất"/>
    <s v="BU003"/>
    <s v="Bút máy Hero"/>
    <x v="2"/>
    <n v="28"/>
    <x v="5"/>
    <n v="889000"/>
  </r>
  <r>
    <x v="16"/>
    <x v="4"/>
    <s v="CH003"/>
    <s v="Phạm Thị Tất"/>
    <s v="VO002"/>
    <s v="Vở 48t HH"/>
    <x v="2"/>
    <n v="16"/>
    <x v="6"/>
    <n v="81920"/>
  </r>
  <r>
    <x v="17"/>
    <x v="5"/>
    <s v="KL001"/>
    <s v="Đỗ Đức Điều"/>
    <s v="VO006"/>
    <s v="Vở 96t HH"/>
    <x v="2"/>
    <n v="13"/>
    <x v="14"/>
    <n v="200200"/>
  </r>
  <r>
    <x v="17"/>
    <x v="5"/>
    <s v="KL001"/>
    <s v="Đỗ Đức Điều"/>
    <s v="DU010"/>
    <s v="Bia chai Heineken"/>
    <x v="1"/>
    <n v="13"/>
    <x v="8"/>
    <n v="286000"/>
  </r>
  <r>
    <x v="18"/>
    <x v="5"/>
    <s v="KL002"/>
    <s v="Lê Thu Hoà"/>
    <s v="BU003"/>
    <s v="Bút máy Hero"/>
    <x v="2"/>
    <n v="19"/>
    <x v="9"/>
    <n v="665000"/>
  </r>
  <r>
    <x v="18"/>
    <x v="5"/>
    <s v="KL002"/>
    <s v="Lê Thu Hoà"/>
    <s v="TP001"/>
    <s v="Mỳ ăn liền Hảo Hảo"/>
    <x v="0"/>
    <n v="16"/>
    <x v="10"/>
    <n v="62400"/>
  </r>
  <r>
    <x v="18"/>
    <x v="5"/>
    <s v="KL002"/>
    <s v="Lê Thu Hoà"/>
    <s v="TP004"/>
    <s v="Phở ăn liền Vifon"/>
    <x v="0"/>
    <n v="25"/>
    <x v="3"/>
    <n v="137500"/>
  </r>
  <r>
    <x v="18"/>
    <x v="5"/>
    <s v="KL002"/>
    <s v="Lê Thu Hoà"/>
    <s v="VO002"/>
    <s v="Vở 48t HH"/>
    <x v="2"/>
    <n v="6"/>
    <x v="13"/>
    <n v="33600"/>
  </r>
  <r>
    <x v="18"/>
    <x v="5"/>
    <s v="KL002"/>
    <s v="Lê Thu Hoà"/>
    <s v="DU010"/>
    <s v="Bia chai Heineken"/>
    <x v="1"/>
    <n v="24"/>
    <x v="8"/>
    <n v="528000"/>
  </r>
  <r>
    <x v="18"/>
    <x v="5"/>
    <s v="KL002"/>
    <s v="Lê Thu Hoà"/>
    <s v="TP004"/>
    <s v="Phở ăn liền Vifon"/>
    <x v="0"/>
    <n v="19"/>
    <x v="3"/>
    <n v="104500"/>
  </r>
  <r>
    <x v="19"/>
    <x v="6"/>
    <s v="CH003"/>
    <s v="Phạm Thị Tất"/>
    <s v="VO007"/>
    <s v="Vở 96t Hải Tiến"/>
    <x v="2"/>
    <n v="29"/>
    <x v="12"/>
    <n v="435000"/>
  </r>
  <r>
    <x v="19"/>
    <x v="6"/>
    <s v="CH003"/>
    <s v="Phạm Thị Tất"/>
    <s v="BU003"/>
    <s v="Bút máy Hero"/>
    <x v="2"/>
    <n v="27"/>
    <x v="5"/>
    <n v="857250"/>
  </r>
  <r>
    <x v="19"/>
    <x v="6"/>
    <s v="CH003"/>
    <s v="Phạm Thị Tất"/>
    <s v="TP001"/>
    <s v="Mỳ ăn liền Hảo Hảo"/>
    <x v="0"/>
    <n v="13"/>
    <x v="0"/>
    <n v="44460"/>
  </r>
  <r>
    <x v="20"/>
    <x v="6"/>
    <s v="CH005"/>
    <s v="Trần Thủ Bình"/>
    <s v="TP001"/>
    <s v="Mỳ ăn liền Hảo Hảo"/>
    <x v="0"/>
    <n v="18"/>
    <x v="0"/>
    <n v="61560"/>
  </r>
  <r>
    <x v="20"/>
    <x v="6"/>
    <s v="CH005"/>
    <s v="Trần Thủ Bình"/>
    <s v="TP004"/>
    <s v="Phở ăn liền Vifon"/>
    <x v="0"/>
    <n v="16"/>
    <x v="1"/>
    <n v="80000"/>
  </r>
  <r>
    <x v="20"/>
    <x v="6"/>
    <s v="CH005"/>
    <s v="Trần Thủ Bình"/>
    <s v="DU009"/>
    <s v="Bia chai 333"/>
    <x v="1"/>
    <n v="10"/>
    <x v="16"/>
    <n v="152200"/>
  </r>
  <r>
    <x v="20"/>
    <x v="6"/>
    <s v="CH005"/>
    <s v="Trần Thủ Bình"/>
    <s v="BU003"/>
    <s v="Bút máy Hero"/>
    <x v="2"/>
    <n v="15"/>
    <x v="5"/>
    <n v="476250"/>
  </r>
  <r>
    <x v="21"/>
    <x v="6"/>
    <s v="KL001"/>
    <s v="Đỗ Đức Điều"/>
    <s v="DU011"/>
    <s v="Rượu Lúa mới"/>
    <x v="1"/>
    <n v="10"/>
    <x v="4"/>
    <n v="275000"/>
  </r>
  <r>
    <x v="21"/>
    <x v="6"/>
    <s v="KL001"/>
    <s v="Đỗ Đức Điều"/>
    <s v="BU003"/>
    <s v="Bút máy Hero"/>
    <x v="2"/>
    <n v="14"/>
    <x v="9"/>
    <n v="490000"/>
  </r>
  <r>
    <x v="21"/>
    <x v="6"/>
    <s v="KL001"/>
    <s v="Đỗ Đức Điều"/>
    <s v="VO002"/>
    <s v="Vở 48t HH"/>
    <x v="2"/>
    <n v="13"/>
    <x v="13"/>
    <n v="72800"/>
  </r>
  <r>
    <x v="21"/>
    <x v="6"/>
    <s v="KL001"/>
    <s v="Đỗ Đức Điều"/>
    <s v="VO006"/>
    <s v="Vở 96t HH"/>
    <x v="2"/>
    <n v="8"/>
    <x v="14"/>
    <n v="123200"/>
  </r>
  <r>
    <x v="21"/>
    <x v="6"/>
    <s v="KL001"/>
    <s v="Đỗ Đức Điều"/>
    <s v="DU010"/>
    <s v="Bia chai Heineken"/>
    <x v="1"/>
    <n v="16"/>
    <x v="8"/>
    <n v="352000"/>
  </r>
  <r>
    <x v="22"/>
    <x v="6"/>
    <s v="KL001"/>
    <s v="Đỗ Đức Điều"/>
    <s v="BU003"/>
    <s v="Bút máy Hero"/>
    <x v="2"/>
    <n v="23"/>
    <x v="9"/>
    <n v="805000"/>
  </r>
  <r>
    <x v="14"/>
    <x v="4"/>
    <s v="KL001"/>
    <s v="Đỗ Đức Điều"/>
    <s v="TP001"/>
    <s v="Mỳ ăn liền Hảo Hảo"/>
    <x v="0"/>
    <n v="30"/>
    <x v="10"/>
    <n v="117000"/>
  </r>
  <r>
    <x v="14"/>
    <x v="4"/>
    <s v="KL001"/>
    <s v="Đỗ Đức Điều"/>
    <s v="TP004"/>
    <s v="Phở ăn liền Vifon"/>
    <x v="0"/>
    <n v="30"/>
    <x v="3"/>
    <n v="165000"/>
  </r>
  <r>
    <x v="23"/>
    <x v="6"/>
    <s v="CH003"/>
    <s v="Phạm Thị Tất"/>
    <s v="DU012"/>
    <s v="Rượu vang TL"/>
    <x v="1"/>
    <n v="23"/>
    <x v="18"/>
    <n v="1267300"/>
  </r>
  <r>
    <x v="23"/>
    <x v="6"/>
    <s v="CH003"/>
    <s v="Phạm Thị Tất"/>
    <s v="VO007"/>
    <s v="Vở 96t Hải Tiến"/>
    <x v="2"/>
    <n v="20"/>
    <x v="12"/>
    <n v="300000"/>
  </r>
  <r>
    <x v="23"/>
    <x v="6"/>
    <s v="CH003"/>
    <s v="Phạm Thị Tất"/>
    <s v="TP001"/>
    <s v="Mỳ ăn liền Hảo Hảo"/>
    <x v="0"/>
    <n v="22"/>
    <x v="0"/>
    <n v="75240"/>
  </r>
  <r>
    <x v="23"/>
    <x v="6"/>
    <s v="CH003"/>
    <s v="Phạm Thị Tất"/>
    <s v="TP004"/>
    <s v="Phở ăn liền Vifon"/>
    <x v="0"/>
    <n v="14"/>
    <x v="1"/>
    <n v="70000"/>
  </r>
  <r>
    <x v="23"/>
    <x v="6"/>
    <s v="CH003"/>
    <s v="Phạm Thị Tất"/>
    <s v="BU003"/>
    <s v="Bút máy Hero"/>
    <x v="2"/>
    <n v="30"/>
    <x v="5"/>
    <n v="952500"/>
  </r>
  <r>
    <x v="24"/>
    <x v="7"/>
    <s v="KL001"/>
    <s v="Đỗ Đức Điều"/>
    <s v="TP001"/>
    <s v="Mỳ ăn liền Hảo Hảo"/>
    <x v="0"/>
    <n v="5"/>
    <x v="10"/>
    <n v="19500"/>
  </r>
  <r>
    <x v="24"/>
    <x v="7"/>
    <s v="KL001"/>
    <s v="Đỗ Đức Điều"/>
    <s v="BU003"/>
    <s v="Bút máy Hero"/>
    <x v="2"/>
    <n v="5"/>
    <x v="9"/>
    <n v="175000"/>
  </r>
  <r>
    <x v="24"/>
    <x v="7"/>
    <s v="KL001"/>
    <s v="Đỗ Đức Điều"/>
    <s v="TP004"/>
    <s v="Phở ăn liền Vifon"/>
    <x v="0"/>
    <n v="26"/>
    <x v="3"/>
    <n v="143000"/>
  </r>
  <r>
    <x v="25"/>
    <x v="7"/>
    <s v="CH003"/>
    <s v="Phạm Thị Tất"/>
    <s v="VO007"/>
    <s v="Vở 96t Hải Tiến"/>
    <x v="2"/>
    <n v="22"/>
    <x v="12"/>
    <n v="330000"/>
  </r>
  <r>
    <x v="25"/>
    <x v="7"/>
    <s v="CH003"/>
    <s v="Phạm Thị Tất"/>
    <s v="TP004"/>
    <s v="Phở ăn liền Vifon"/>
    <x v="0"/>
    <n v="26"/>
    <x v="1"/>
    <n v="130000"/>
  </r>
  <r>
    <x v="25"/>
    <x v="7"/>
    <s v="CH003"/>
    <s v="Phạm Thị Tất"/>
    <s v="BU003"/>
    <s v="Bút máy Hero"/>
    <x v="2"/>
    <n v="17"/>
    <x v="5"/>
    <n v="539750"/>
  </r>
  <r>
    <x v="25"/>
    <x v="7"/>
    <s v="CH003"/>
    <s v="Phạm Thị Tất"/>
    <s v="VO002"/>
    <s v="Vở 48t HH"/>
    <x v="2"/>
    <n v="18"/>
    <x v="6"/>
    <n v="92160"/>
  </r>
  <r>
    <x v="25"/>
    <x v="7"/>
    <s v="KL001"/>
    <s v="Đỗ Đức Điều"/>
    <s v="VO006"/>
    <s v="Vở 96t HH"/>
    <x v="2"/>
    <n v="14"/>
    <x v="14"/>
    <n v="215600"/>
  </r>
  <r>
    <x v="26"/>
    <x v="7"/>
    <s v="KL001"/>
    <s v="Đỗ Đức Điều"/>
    <s v="DU010"/>
    <s v="Bia chai Heineken"/>
    <x v="1"/>
    <n v="24"/>
    <x v="8"/>
    <n v="52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EB02B-8C61-472A-A287-224AA977705A}" name="PivotTable1" cacheId="5" applyNumberFormats="0" applyBorderFormats="0" applyFontFormats="0" applyPatternFormats="0" applyAlignmentFormats="0" applyWidthHeightFormats="1" dataCaption="Values" grandTotalCaption="Tổng cộng" updatedVersion="8" minRefreshableVersion="3" useAutoFormatting="1" colGrandTotals="0" itemPrintTitles="1" createdVersion="8" indent="0" outline="1" outlineData="1" multipleFieldFilters="0" chartFormat="1" rowHeaderCaption="Tháng" colHeaderCaption="Loại hàng">
  <location ref="A3:D13" firstHeaderRow="1" firstDataRow="2" firstDataCol="1"/>
  <pivotFields count="12">
    <pivotField numFmtId="164" showAll="0" insertBlankRow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 insertBlankRow="1">
      <items count="9">
        <item sd="0" x="0"/>
        <item sd="0" x="1"/>
        <item sd="0" x="2"/>
        <item sd="0" x="3"/>
        <item h="1" sd="0" x="4"/>
        <item h="1" sd="0" x="5"/>
        <item h="1" sd="0" x="6"/>
        <item h="1" sd="0" x="7"/>
        <item t="default"/>
      </items>
    </pivotField>
    <pivotField showAll="0" insertBlankRow="1"/>
    <pivotField showAll="0" insertBlankRow="1"/>
    <pivotField showAll="0" insertBlankRow="1"/>
    <pivotField showAll="0" insertBlankRow="1"/>
    <pivotField axis="axisCol" showAll="0" insertBlankRow="1">
      <items count="4">
        <item x="1"/>
        <item x="0"/>
        <item x="2"/>
        <item t="default"/>
      </items>
    </pivotField>
    <pivotField showAll="0" insertBlankRow="1"/>
    <pivotField axis="axisRow" numFmtId="165" showAll="0" insertBlankRow="1">
      <items count="20">
        <item x="0"/>
        <item x="10"/>
        <item x="1"/>
        <item x="6"/>
        <item x="3"/>
        <item x="13"/>
        <item x="7"/>
        <item x="12"/>
        <item x="16"/>
        <item x="14"/>
        <item x="2"/>
        <item x="15"/>
        <item x="8"/>
        <item x="17"/>
        <item x="4"/>
        <item x="5"/>
        <item x="9"/>
        <item x="18"/>
        <item x="11"/>
        <item t="default"/>
      </items>
    </pivotField>
    <pivotField dataField="1" numFmtId="165" showAll="0" insertBlankRow="1"/>
    <pivotField showAll="0" insertBlankRow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8"/>
  </rowFields>
  <rowItems count="9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 t="grand">
      <x/>
    </i>
  </rowItems>
  <colFields count="1">
    <field x="6"/>
  </colFields>
  <colItems count="3">
    <i>
      <x/>
    </i>
    <i>
      <x v="1"/>
    </i>
    <i>
      <x v="2"/>
    </i>
  </colItems>
  <dataFields count="1">
    <dataField name="Tổng doanh thu" fld="9" baseField="0" baseItem="0" numFmtId="165"/>
  </dataFields>
  <formats count="1">
    <format dxfId="7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C5561-E2A6-4DFC-8F43-656DFD4B0FFD}" name="Table1" displayName="Table1" ref="A1:C134" totalsRowShown="0">
  <autoFilter ref="A1:C134" xr:uid="{D5FC5561-E2A6-4DFC-8F43-656DFD4B0FFD}"/>
  <tableColumns count="3">
    <tableColumn id="1" xr3:uid="{2C3090C4-6006-4BD7-AE92-29CC02B136A1}" name="TÊN HÀNG"/>
    <tableColumn id="2" xr3:uid="{C26F85DC-425E-4C8B-8057-6B02C32A9650}" name="SỐ LƯỢNG"/>
    <tableColumn id="3" xr3:uid="{AC382721-8244-48A0-B21B-8F32D6DA68C3}" name="THÀNH TIỀN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showGridLines="0" zoomScale="85" zoomScaleNormal="85" zoomScalePageLayoutView="55" workbookViewId="0">
      <selection activeCell="K5" sqref="K5:K100"/>
    </sheetView>
  </sheetViews>
  <sheetFormatPr defaultColWidth="8.88671875" defaultRowHeight="13.8" x14ac:dyDescent="0.25"/>
  <cols>
    <col min="1" max="1" width="8.44140625" style="2" customWidth="1"/>
    <col min="2" max="2" width="12.88671875" style="2" customWidth="1"/>
    <col min="3" max="3" width="9.6640625" style="28" bestFit="1" customWidth="1"/>
    <col min="4" max="4" width="9.44140625" style="28" customWidth="1"/>
    <col min="5" max="5" width="21.88671875" style="2" customWidth="1"/>
    <col min="6" max="6" width="12.109375" style="2" customWidth="1"/>
    <col min="7" max="7" width="21.6640625" style="2" customWidth="1"/>
    <col min="8" max="8" width="20.33203125" style="2" customWidth="1"/>
    <col min="9" max="9" width="11" style="28" customWidth="1"/>
    <col min="10" max="10" width="12.6640625" style="2" customWidth="1"/>
    <col min="11" max="11" width="11.109375" style="2" customWidth="1"/>
    <col min="12" max="12" width="10.44140625" style="2" customWidth="1"/>
    <col min="13" max="13" width="9.6640625" style="2" bestFit="1" customWidth="1"/>
    <col min="14" max="14" width="22.109375" style="2" customWidth="1"/>
    <col min="15" max="15" width="8.5546875" style="2" customWidth="1"/>
    <col min="16" max="16" width="11.44140625" style="2" customWidth="1"/>
    <col min="17" max="17" width="8.5546875" style="2" customWidth="1"/>
    <col min="18" max="18" width="10.88671875" style="2" customWidth="1"/>
    <col min="19" max="19" width="8.5546875" style="2" customWidth="1"/>
    <col min="20" max="20" width="11.109375" style="2" customWidth="1"/>
    <col min="21" max="21" width="8.5546875" style="2" customWidth="1"/>
    <col min="22" max="16384" width="8.88671875" style="2"/>
  </cols>
  <sheetData>
    <row r="1" spans="1:20" ht="15" x14ac:dyDescent="0.3">
      <c r="A1" s="1" t="s">
        <v>0</v>
      </c>
    </row>
    <row r="2" spans="1:20" ht="24.6" x14ac:dyDescent="0.4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3"/>
    </row>
    <row r="3" spans="1:20" ht="20.399999999999999" customHeight="1" x14ac:dyDescent="0.25">
      <c r="D3" s="30"/>
      <c r="E3" s="5"/>
      <c r="F3" s="5"/>
      <c r="I3" s="71" t="s">
        <v>2</v>
      </c>
      <c r="J3" s="71"/>
      <c r="K3" s="6">
        <v>0.1</v>
      </c>
    </row>
    <row r="4" spans="1:20" s="8" customFormat="1" ht="57.75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102</v>
      </c>
      <c r="K4" s="7" t="s">
        <v>93</v>
      </c>
    </row>
    <row r="5" spans="1:20" s="8" customFormat="1" ht="23.4" customHeight="1" x14ac:dyDescent="0.25">
      <c r="A5" s="9" t="s">
        <v>13</v>
      </c>
      <c r="B5" s="10">
        <v>41275</v>
      </c>
      <c r="C5" s="29">
        <v>1</v>
      </c>
      <c r="D5" s="31" t="s">
        <v>14</v>
      </c>
      <c r="E5" s="11" t="str">
        <f>VLOOKUP(D5,$M$7:$N$12,2,0)</f>
        <v>Trần Thủ Bình</v>
      </c>
      <c r="F5" s="12" t="s">
        <v>15</v>
      </c>
      <c r="G5" s="12" t="s">
        <v>16</v>
      </c>
      <c r="H5" s="12" t="s">
        <v>17</v>
      </c>
      <c r="I5" s="29">
        <v>10</v>
      </c>
      <c r="J5" s="72">
        <f>HLOOKUP(C5,$O$21:$Z$22,2,0)</f>
        <v>0.1</v>
      </c>
      <c r="K5" s="72">
        <f>VLOOKUP(C5,$O$26:$P$29,2,1)</f>
        <v>0.1</v>
      </c>
      <c r="M5" s="14" t="s">
        <v>18</v>
      </c>
      <c r="N5" s="2"/>
      <c r="O5" s="2"/>
      <c r="P5" s="14" t="s">
        <v>19</v>
      </c>
      <c r="Q5" s="2"/>
      <c r="R5" s="2"/>
      <c r="S5" s="2"/>
    </row>
    <row r="6" spans="1:20" s="8" customFormat="1" ht="30.6" customHeight="1" x14ac:dyDescent="0.25">
      <c r="A6" s="9" t="s">
        <v>13</v>
      </c>
      <c r="B6" s="10">
        <v>41275</v>
      </c>
      <c r="C6" s="29">
        <v>1</v>
      </c>
      <c r="D6" s="31" t="s">
        <v>14</v>
      </c>
      <c r="E6" s="11" t="str">
        <f t="shared" ref="E6:E69" si="0">VLOOKUP(D6,$M$7:$N$12,2,0)</f>
        <v>Trần Thủ Bình</v>
      </c>
      <c r="F6" s="12" t="s">
        <v>20</v>
      </c>
      <c r="G6" s="12" t="s">
        <v>21</v>
      </c>
      <c r="H6" s="12" t="s">
        <v>17</v>
      </c>
      <c r="I6" s="29">
        <v>2</v>
      </c>
      <c r="J6" s="72">
        <f t="shared" ref="J6:J69" si="1">HLOOKUP(C6,$O$21:$Z$22,2,0)</f>
        <v>0.1</v>
      </c>
      <c r="K6" s="72">
        <f t="shared" ref="K6:K69" si="2">VLOOKUP(C6,$O$26:$P$29,2,1)</f>
        <v>0.1</v>
      </c>
      <c r="M6" s="15" t="s">
        <v>6</v>
      </c>
      <c r="N6" s="16" t="s">
        <v>7</v>
      </c>
      <c r="P6" s="17" t="s">
        <v>22</v>
      </c>
      <c r="Q6" s="17" t="s">
        <v>23</v>
      </c>
      <c r="R6" s="17" t="s">
        <v>91</v>
      </c>
      <c r="S6" s="17" t="s">
        <v>25</v>
      </c>
      <c r="T6" s="17" t="s">
        <v>26</v>
      </c>
    </row>
    <row r="7" spans="1:20" s="8" customFormat="1" ht="23.4" customHeight="1" x14ac:dyDescent="0.25">
      <c r="A7" s="9" t="s">
        <v>27</v>
      </c>
      <c r="B7" s="10">
        <v>41282</v>
      </c>
      <c r="C7" s="29">
        <v>1</v>
      </c>
      <c r="D7" s="31" t="s">
        <v>28</v>
      </c>
      <c r="E7" s="11" t="str">
        <f t="shared" si="0"/>
        <v>Đỗ Đức Điều</v>
      </c>
      <c r="F7" s="12" t="s">
        <v>29</v>
      </c>
      <c r="G7" s="12" t="s">
        <v>30</v>
      </c>
      <c r="H7" s="12" t="s">
        <v>31</v>
      </c>
      <c r="I7" s="29">
        <v>5</v>
      </c>
      <c r="J7" s="72">
        <f t="shared" si="1"/>
        <v>0.1</v>
      </c>
      <c r="K7" s="72">
        <f t="shared" si="2"/>
        <v>0.1</v>
      </c>
      <c r="M7" s="18" t="s">
        <v>14</v>
      </c>
      <c r="N7" s="19" t="s">
        <v>32</v>
      </c>
      <c r="P7" s="20" t="s">
        <v>15</v>
      </c>
      <c r="Q7" s="20" t="s">
        <v>16</v>
      </c>
      <c r="R7" s="21">
        <v>3420</v>
      </c>
      <c r="S7" s="21">
        <v>3900</v>
      </c>
      <c r="T7" s="22"/>
    </row>
    <row r="8" spans="1:20" s="8" customFormat="1" ht="23.4" customHeight="1" x14ac:dyDescent="0.25">
      <c r="A8" s="9" t="s">
        <v>27</v>
      </c>
      <c r="B8" s="10">
        <v>41282</v>
      </c>
      <c r="C8" s="29">
        <v>1</v>
      </c>
      <c r="D8" s="31" t="s">
        <v>28</v>
      </c>
      <c r="E8" s="11" t="str">
        <f t="shared" si="0"/>
        <v>Đỗ Đức Điều</v>
      </c>
      <c r="F8" s="12" t="s">
        <v>20</v>
      </c>
      <c r="G8" s="12" t="s">
        <v>21</v>
      </c>
      <c r="H8" s="12" t="s">
        <v>17</v>
      </c>
      <c r="I8" s="29">
        <v>10</v>
      </c>
      <c r="J8" s="72">
        <f t="shared" si="1"/>
        <v>0.1</v>
      </c>
      <c r="K8" s="72">
        <f t="shared" si="2"/>
        <v>0.1</v>
      </c>
      <c r="M8" s="18" t="s">
        <v>28</v>
      </c>
      <c r="N8" s="19" t="s">
        <v>33</v>
      </c>
      <c r="P8" s="20" t="s">
        <v>34</v>
      </c>
      <c r="Q8" s="20" t="s">
        <v>35</v>
      </c>
      <c r="R8" s="21">
        <v>5120</v>
      </c>
      <c r="S8" s="21">
        <v>5600</v>
      </c>
      <c r="T8" s="22"/>
    </row>
    <row r="9" spans="1:20" s="8" customFormat="1" ht="23.4" customHeight="1" x14ac:dyDescent="0.25">
      <c r="A9" s="9" t="s">
        <v>27</v>
      </c>
      <c r="B9" s="10">
        <v>41282</v>
      </c>
      <c r="C9" s="29">
        <v>1</v>
      </c>
      <c r="D9" s="31" t="s">
        <v>28</v>
      </c>
      <c r="E9" s="11" t="str">
        <f t="shared" si="0"/>
        <v>Đỗ Đức Điều</v>
      </c>
      <c r="F9" s="12" t="s">
        <v>36</v>
      </c>
      <c r="G9" s="12" t="s">
        <v>37</v>
      </c>
      <c r="H9" s="12" t="s">
        <v>31</v>
      </c>
      <c r="I9" s="29">
        <v>2</v>
      </c>
      <c r="J9" s="72">
        <f t="shared" si="1"/>
        <v>0.1</v>
      </c>
      <c r="K9" s="72">
        <f t="shared" si="2"/>
        <v>0.1</v>
      </c>
      <c r="M9" s="18" t="s">
        <v>38</v>
      </c>
      <c r="N9" s="19" t="s">
        <v>39</v>
      </c>
      <c r="P9" s="20" t="s">
        <v>40</v>
      </c>
      <c r="Q9" s="20" t="s">
        <v>41</v>
      </c>
      <c r="R9" s="21">
        <v>31750</v>
      </c>
      <c r="S9" s="21">
        <v>35000</v>
      </c>
      <c r="T9" s="22"/>
    </row>
    <row r="10" spans="1:20" s="8" customFormat="1" ht="23.4" customHeight="1" x14ac:dyDescent="0.25">
      <c r="A10" s="9" t="s">
        <v>42</v>
      </c>
      <c r="B10" s="10">
        <v>41285</v>
      </c>
      <c r="C10" s="29">
        <v>1</v>
      </c>
      <c r="D10" s="31" t="s">
        <v>38</v>
      </c>
      <c r="E10" s="11" t="str">
        <f t="shared" si="0"/>
        <v>Phạm Thị Tất</v>
      </c>
      <c r="F10" s="12" t="s">
        <v>40</v>
      </c>
      <c r="G10" s="12" t="s">
        <v>41</v>
      </c>
      <c r="H10" s="12" t="s">
        <v>43</v>
      </c>
      <c r="I10" s="29">
        <v>5</v>
      </c>
      <c r="J10" s="72">
        <f t="shared" si="1"/>
        <v>0.1</v>
      </c>
      <c r="K10" s="72">
        <f t="shared" si="2"/>
        <v>0.1</v>
      </c>
      <c r="M10" s="18" t="s">
        <v>44</v>
      </c>
      <c r="N10" s="19" t="s">
        <v>45</v>
      </c>
      <c r="P10" s="20" t="s">
        <v>20</v>
      </c>
      <c r="Q10" s="20" t="s">
        <v>21</v>
      </c>
      <c r="R10" s="21">
        <v>5000</v>
      </c>
      <c r="S10" s="21">
        <v>5500</v>
      </c>
      <c r="T10" s="22"/>
    </row>
    <row r="11" spans="1:20" s="8" customFormat="1" ht="23.4" customHeight="1" x14ac:dyDescent="0.25">
      <c r="A11" s="9" t="s">
        <v>42</v>
      </c>
      <c r="B11" s="10">
        <v>41285</v>
      </c>
      <c r="C11" s="29">
        <v>1</v>
      </c>
      <c r="D11" s="31" t="s">
        <v>38</v>
      </c>
      <c r="E11" s="11" t="str">
        <f t="shared" si="0"/>
        <v>Phạm Thị Tất</v>
      </c>
      <c r="F11" s="12" t="s">
        <v>34</v>
      </c>
      <c r="G11" s="12" t="s">
        <v>35</v>
      </c>
      <c r="H11" s="12" t="s">
        <v>43</v>
      </c>
      <c r="I11" s="29">
        <v>15</v>
      </c>
      <c r="J11" s="72">
        <f t="shared" si="1"/>
        <v>0.1</v>
      </c>
      <c r="K11" s="72">
        <f t="shared" si="2"/>
        <v>0.1</v>
      </c>
      <c r="M11" s="18" t="s">
        <v>46</v>
      </c>
      <c r="N11" s="19" t="s">
        <v>47</v>
      </c>
      <c r="P11" s="20" t="s">
        <v>48</v>
      </c>
      <c r="Q11" s="20" t="s">
        <v>49</v>
      </c>
      <c r="R11" s="21">
        <v>7190</v>
      </c>
      <c r="S11" s="21">
        <v>7800</v>
      </c>
      <c r="T11" s="22"/>
    </row>
    <row r="12" spans="1:20" s="8" customFormat="1" ht="23.4" customHeight="1" x14ac:dyDescent="0.25">
      <c r="A12" s="9" t="s">
        <v>42</v>
      </c>
      <c r="B12" s="10">
        <v>41285</v>
      </c>
      <c r="C12" s="29">
        <v>1</v>
      </c>
      <c r="D12" s="31" t="s">
        <v>38</v>
      </c>
      <c r="E12" s="11" t="str">
        <f t="shared" si="0"/>
        <v>Phạm Thị Tất</v>
      </c>
      <c r="F12" s="12" t="s">
        <v>50</v>
      </c>
      <c r="G12" s="12" t="s">
        <v>51</v>
      </c>
      <c r="H12" s="12" t="s">
        <v>43</v>
      </c>
      <c r="I12" s="29">
        <v>10</v>
      </c>
      <c r="J12" s="72">
        <f t="shared" si="1"/>
        <v>0.1</v>
      </c>
      <c r="K12" s="72">
        <f t="shared" si="2"/>
        <v>0.1</v>
      </c>
      <c r="M12" s="23" t="s">
        <v>52</v>
      </c>
      <c r="N12" s="24" t="s">
        <v>53</v>
      </c>
      <c r="P12" s="20" t="s">
        <v>50</v>
      </c>
      <c r="Q12" s="20" t="s">
        <v>51</v>
      </c>
      <c r="R12" s="21">
        <v>14110</v>
      </c>
      <c r="S12" s="21">
        <v>15400</v>
      </c>
      <c r="T12" s="22"/>
    </row>
    <row r="13" spans="1:20" s="8" customFormat="1" ht="23.4" customHeight="1" x14ac:dyDescent="0.25">
      <c r="A13" s="9" t="s">
        <v>54</v>
      </c>
      <c r="B13" s="10">
        <v>41302</v>
      </c>
      <c r="C13" s="29">
        <v>1</v>
      </c>
      <c r="D13" s="31" t="s">
        <v>44</v>
      </c>
      <c r="E13" s="11" t="str">
        <f t="shared" si="0"/>
        <v>Lê Thu Hoà</v>
      </c>
      <c r="F13" s="12" t="s">
        <v>55</v>
      </c>
      <c r="G13" s="12" t="s">
        <v>56</v>
      </c>
      <c r="H13" s="12" t="s">
        <v>31</v>
      </c>
      <c r="I13" s="29">
        <v>5</v>
      </c>
      <c r="J13" s="72">
        <f t="shared" si="1"/>
        <v>0.1</v>
      </c>
      <c r="K13" s="72">
        <f t="shared" si="2"/>
        <v>0.1</v>
      </c>
      <c r="P13" s="20" t="s">
        <v>57</v>
      </c>
      <c r="Q13" s="20" t="s">
        <v>58</v>
      </c>
      <c r="R13" s="21">
        <v>15000</v>
      </c>
      <c r="S13" s="21">
        <v>16500</v>
      </c>
      <c r="T13" s="22"/>
    </row>
    <row r="14" spans="1:20" s="8" customFormat="1" ht="23.4" customHeight="1" x14ac:dyDescent="0.25">
      <c r="A14" s="9" t="s">
        <v>54</v>
      </c>
      <c r="B14" s="10">
        <v>41302</v>
      </c>
      <c r="C14" s="29">
        <v>1</v>
      </c>
      <c r="D14" s="31" t="s">
        <v>44</v>
      </c>
      <c r="E14" s="11" t="str">
        <f t="shared" si="0"/>
        <v>Lê Thu Hoà</v>
      </c>
      <c r="F14" s="12" t="s">
        <v>40</v>
      </c>
      <c r="G14" s="12" t="s">
        <v>41</v>
      </c>
      <c r="H14" s="12" t="s">
        <v>43</v>
      </c>
      <c r="I14" s="29">
        <v>2</v>
      </c>
      <c r="J14" s="72">
        <f t="shared" si="1"/>
        <v>0.1</v>
      </c>
      <c r="K14" s="72">
        <f t="shared" si="2"/>
        <v>0.1</v>
      </c>
      <c r="P14" s="20" t="s">
        <v>59</v>
      </c>
      <c r="Q14" s="20" t="s">
        <v>60</v>
      </c>
      <c r="R14" s="21">
        <v>35120</v>
      </c>
      <c r="S14" s="21">
        <v>38500</v>
      </c>
      <c r="T14" s="22"/>
    </row>
    <row r="15" spans="1:20" s="8" customFormat="1" ht="23.4" customHeight="1" x14ac:dyDescent="0.25">
      <c r="A15" s="9" t="s">
        <v>54</v>
      </c>
      <c r="B15" s="10">
        <v>41302</v>
      </c>
      <c r="C15" s="29">
        <v>1</v>
      </c>
      <c r="D15" s="31" t="s">
        <v>44</v>
      </c>
      <c r="E15" s="11" t="str">
        <f t="shared" si="0"/>
        <v>Lê Thu Hoà</v>
      </c>
      <c r="F15" s="12" t="s">
        <v>15</v>
      </c>
      <c r="G15" s="12" t="s">
        <v>16</v>
      </c>
      <c r="H15" s="12" t="s">
        <v>17</v>
      </c>
      <c r="I15" s="29">
        <v>5</v>
      </c>
      <c r="J15" s="72">
        <f t="shared" si="1"/>
        <v>0.1</v>
      </c>
      <c r="K15" s="72">
        <f t="shared" si="2"/>
        <v>0.1</v>
      </c>
      <c r="P15" s="20" t="s">
        <v>29</v>
      </c>
      <c r="Q15" s="20" t="s">
        <v>30</v>
      </c>
      <c r="R15" s="21">
        <v>15220</v>
      </c>
      <c r="S15" s="21">
        <v>16500</v>
      </c>
      <c r="T15" s="22"/>
    </row>
    <row r="16" spans="1:20" s="8" customFormat="1" ht="23.4" customHeight="1" x14ac:dyDescent="0.25">
      <c r="A16" s="9" t="s">
        <v>54</v>
      </c>
      <c r="B16" s="10">
        <v>41302</v>
      </c>
      <c r="C16" s="29">
        <v>1</v>
      </c>
      <c r="D16" s="31" t="s">
        <v>44</v>
      </c>
      <c r="E16" s="11" t="str">
        <f t="shared" si="0"/>
        <v>Lê Thu Hoà</v>
      </c>
      <c r="F16" s="12" t="s">
        <v>20</v>
      </c>
      <c r="G16" s="12" t="s">
        <v>21</v>
      </c>
      <c r="H16" s="12" t="s">
        <v>17</v>
      </c>
      <c r="I16" s="29">
        <v>15</v>
      </c>
      <c r="J16" s="72">
        <f t="shared" si="1"/>
        <v>0.1</v>
      </c>
      <c r="K16" s="72">
        <f t="shared" si="2"/>
        <v>0.1</v>
      </c>
      <c r="P16" s="20" t="s">
        <v>55</v>
      </c>
      <c r="Q16" s="20" t="s">
        <v>56</v>
      </c>
      <c r="R16" s="21">
        <v>20010</v>
      </c>
      <c r="S16" s="21">
        <v>22000</v>
      </c>
      <c r="T16" s="22"/>
    </row>
    <row r="17" spans="1:26" s="8" customFormat="1" ht="23.4" customHeight="1" x14ac:dyDescent="0.25">
      <c r="A17" s="9" t="s">
        <v>54</v>
      </c>
      <c r="B17" s="10">
        <v>41302</v>
      </c>
      <c r="C17" s="29">
        <v>1</v>
      </c>
      <c r="D17" s="31" t="s">
        <v>44</v>
      </c>
      <c r="E17" s="11" t="str">
        <f t="shared" si="0"/>
        <v>Lê Thu Hoà</v>
      </c>
      <c r="F17" s="12" t="s">
        <v>61</v>
      </c>
      <c r="G17" s="12" t="s">
        <v>62</v>
      </c>
      <c r="H17" s="12" t="s">
        <v>31</v>
      </c>
      <c r="I17" s="29">
        <v>1</v>
      </c>
      <c r="J17" s="72">
        <f t="shared" si="1"/>
        <v>0.1</v>
      </c>
      <c r="K17" s="72">
        <f t="shared" si="2"/>
        <v>0.1</v>
      </c>
      <c r="P17" s="20" t="s">
        <v>36</v>
      </c>
      <c r="Q17" s="20" t="s">
        <v>37</v>
      </c>
      <c r="R17" s="21">
        <v>24930</v>
      </c>
      <c r="S17" s="21">
        <v>27500</v>
      </c>
      <c r="T17" s="22"/>
    </row>
    <row r="18" spans="1:26" s="8" customFormat="1" ht="23.4" customHeight="1" x14ac:dyDescent="0.25">
      <c r="A18" s="9" t="s">
        <v>54</v>
      </c>
      <c r="B18" s="10">
        <v>41302</v>
      </c>
      <c r="C18" s="29">
        <v>1</v>
      </c>
      <c r="D18" s="31" t="s">
        <v>44</v>
      </c>
      <c r="E18" s="11" t="str">
        <f t="shared" si="0"/>
        <v>Lê Thu Hoà</v>
      </c>
      <c r="F18" s="12" t="s">
        <v>57</v>
      </c>
      <c r="G18" s="12" t="s">
        <v>58</v>
      </c>
      <c r="H18" s="12" t="s">
        <v>43</v>
      </c>
      <c r="I18" s="29">
        <v>8</v>
      </c>
      <c r="J18" s="72">
        <f t="shared" si="1"/>
        <v>0.1</v>
      </c>
      <c r="K18" s="72">
        <f t="shared" si="2"/>
        <v>0.1</v>
      </c>
      <c r="P18" s="20" t="s">
        <v>61</v>
      </c>
      <c r="Q18" s="20" t="s">
        <v>62</v>
      </c>
      <c r="R18" s="21">
        <v>55100</v>
      </c>
      <c r="S18" s="21">
        <v>60600</v>
      </c>
      <c r="T18" s="22"/>
    </row>
    <row r="19" spans="1:26" s="8" customFormat="1" ht="23.4" customHeight="1" x14ac:dyDescent="0.25">
      <c r="A19" s="9" t="s">
        <v>63</v>
      </c>
      <c r="B19" s="10">
        <v>41304</v>
      </c>
      <c r="C19" s="29">
        <v>1</v>
      </c>
      <c r="D19" s="31" t="s">
        <v>46</v>
      </c>
      <c r="E19" s="11" t="str">
        <f t="shared" si="0"/>
        <v>Phan Thanh Liêm</v>
      </c>
      <c r="F19" s="12" t="s">
        <v>15</v>
      </c>
      <c r="G19" s="12" t="s">
        <v>16</v>
      </c>
      <c r="H19" s="12" t="s">
        <v>17</v>
      </c>
      <c r="I19" s="29">
        <v>20</v>
      </c>
      <c r="J19" s="72">
        <f t="shared" si="1"/>
        <v>0.1</v>
      </c>
      <c r="K19" s="72">
        <f t="shared" si="2"/>
        <v>0.1</v>
      </c>
    </row>
    <row r="20" spans="1:26" s="8" customFormat="1" ht="23.4" customHeight="1" x14ac:dyDescent="0.25">
      <c r="A20" s="9" t="s">
        <v>63</v>
      </c>
      <c r="B20" s="10">
        <v>41304</v>
      </c>
      <c r="C20" s="29">
        <v>1</v>
      </c>
      <c r="D20" s="31" t="s">
        <v>46</v>
      </c>
      <c r="E20" s="11" t="str">
        <f t="shared" si="0"/>
        <v>Phan Thanh Liêm</v>
      </c>
      <c r="F20" s="12" t="s">
        <v>20</v>
      </c>
      <c r="G20" s="12" t="s">
        <v>21</v>
      </c>
      <c r="H20" s="12" t="s">
        <v>17</v>
      </c>
      <c r="I20" s="29">
        <v>15</v>
      </c>
      <c r="J20" s="72">
        <f t="shared" si="1"/>
        <v>0.1</v>
      </c>
      <c r="K20" s="72">
        <f t="shared" si="2"/>
        <v>0.1</v>
      </c>
      <c r="N20" s="32" t="s">
        <v>92</v>
      </c>
    </row>
    <row r="21" spans="1:26" s="8" customFormat="1" ht="23.4" customHeight="1" thickBot="1" x14ac:dyDescent="0.3">
      <c r="A21" s="9" t="s">
        <v>64</v>
      </c>
      <c r="B21" s="10">
        <v>41304</v>
      </c>
      <c r="C21" s="29">
        <v>1</v>
      </c>
      <c r="D21" s="31" t="s">
        <v>52</v>
      </c>
      <c r="E21" s="11" t="str">
        <f t="shared" si="0"/>
        <v>Nguyễn Chiều Xuân</v>
      </c>
      <c r="F21" s="12" t="s">
        <v>40</v>
      </c>
      <c r="G21" s="12" t="s">
        <v>41</v>
      </c>
      <c r="H21" s="12" t="s">
        <v>43</v>
      </c>
      <c r="I21" s="29">
        <v>2</v>
      </c>
      <c r="J21" s="72">
        <f t="shared" si="1"/>
        <v>0.1</v>
      </c>
      <c r="K21" s="72">
        <f t="shared" si="2"/>
        <v>0.1</v>
      </c>
      <c r="N21" s="33" t="s">
        <v>108</v>
      </c>
      <c r="O21" s="33">
        <v>1</v>
      </c>
      <c r="P21" s="33">
        <v>2</v>
      </c>
      <c r="Q21" s="33">
        <v>3</v>
      </c>
      <c r="R21" s="33">
        <v>4</v>
      </c>
      <c r="S21" s="33">
        <v>5</v>
      </c>
      <c r="T21" s="33">
        <v>6</v>
      </c>
      <c r="U21" s="33">
        <v>7</v>
      </c>
      <c r="V21" s="33">
        <v>8</v>
      </c>
      <c r="W21" s="33">
        <v>9</v>
      </c>
      <c r="X21" s="33">
        <v>10</v>
      </c>
      <c r="Y21" s="33">
        <v>11</v>
      </c>
      <c r="Z21" s="34">
        <v>12</v>
      </c>
    </row>
    <row r="22" spans="1:26" ht="22.2" customHeight="1" x14ac:dyDescent="0.25">
      <c r="A22" s="9" t="s">
        <v>65</v>
      </c>
      <c r="B22" s="10">
        <v>41306</v>
      </c>
      <c r="C22" s="29">
        <v>2</v>
      </c>
      <c r="D22" s="31" t="s">
        <v>52</v>
      </c>
      <c r="E22" s="11" t="str">
        <f t="shared" si="0"/>
        <v>Nguyễn Chiều Xuân</v>
      </c>
      <c r="F22" s="12" t="s">
        <v>15</v>
      </c>
      <c r="G22" s="12" t="s">
        <v>16</v>
      </c>
      <c r="H22" s="12" t="s">
        <v>17</v>
      </c>
      <c r="I22" s="29">
        <v>10</v>
      </c>
      <c r="J22" s="72">
        <f t="shared" si="1"/>
        <v>0.1</v>
      </c>
      <c r="K22" s="72">
        <f t="shared" si="2"/>
        <v>0.1</v>
      </c>
      <c r="N22" s="58" t="s">
        <v>120</v>
      </c>
      <c r="O22" s="59">
        <v>0.1</v>
      </c>
      <c r="P22" s="59">
        <v>0.1</v>
      </c>
      <c r="Q22" s="59">
        <v>0.05</v>
      </c>
      <c r="R22" s="59">
        <v>0.05</v>
      </c>
      <c r="S22" s="59">
        <v>0</v>
      </c>
      <c r="T22" s="59">
        <v>0</v>
      </c>
      <c r="U22" s="59">
        <v>0</v>
      </c>
      <c r="V22" s="59">
        <v>0.2</v>
      </c>
      <c r="W22" s="59">
        <v>0.2</v>
      </c>
      <c r="X22" s="59">
        <v>0.1</v>
      </c>
      <c r="Y22" s="59">
        <v>0.1</v>
      </c>
      <c r="Z22" s="60">
        <v>0.1</v>
      </c>
    </row>
    <row r="23" spans="1:26" ht="21" customHeight="1" x14ac:dyDescent="0.25">
      <c r="A23" s="9" t="s">
        <v>65</v>
      </c>
      <c r="B23" s="10">
        <v>41306</v>
      </c>
      <c r="C23" s="29">
        <v>2</v>
      </c>
      <c r="D23" s="31" t="s">
        <v>52</v>
      </c>
      <c r="E23" s="11" t="str">
        <f t="shared" si="0"/>
        <v>Nguyễn Chiều Xuân</v>
      </c>
      <c r="F23" s="12" t="s">
        <v>40</v>
      </c>
      <c r="G23" s="12" t="s">
        <v>41</v>
      </c>
      <c r="H23" s="12" t="s">
        <v>43</v>
      </c>
      <c r="I23" s="29">
        <v>4</v>
      </c>
      <c r="J23" s="72">
        <f t="shared" si="1"/>
        <v>0.1</v>
      </c>
      <c r="K23" s="72">
        <f t="shared" si="2"/>
        <v>0.1</v>
      </c>
    </row>
    <row r="24" spans="1:26" ht="21" customHeight="1" x14ac:dyDescent="0.25">
      <c r="A24" s="9" t="s">
        <v>66</v>
      </c>
      <c r="B24" s="10">
        <v>41306</v>
      </c>
      <c r="C24" s="29">
        <v>2</v>
      </c>
      <c r="D24" s="31" t="s">
        <v>38</v>
      </c>
      <c r="E24" s="11" t="str">
        <f t="shared" si="0"/>
        <v>Phạm Thị Tất</v>
      </c>
      <c r="F24" s="12" t="s">
        <v>20</v>
      </c>
      <c r="G24" s="12" t="s">
        <v>21</v>
      </c>
      <c r="H24" s="12" t="s">
        <v>17</v>
      </c>
      <c r="I24" s="29">
        <v>7</v>
      </c>
      <c r="J24" s="72">
        <f t="shared" si="1"/>
        <v>0.1</v>
      </c>
      <c r="K24" s="72">
        <f t="shared" si="2"/>
        <v>0.1</v>
      </c>
      <c r="N24" s="32" t="s">
        <v>94</v>
      </c>
    </row>
    <row r="25" spans="1:26" ht="21" customHeight="1" thickBot="1" x14ac:dyDescent="0.3">
      <c r="A25" s="9" t="s">
        <v>66</v>
      </c>
      <c r="B25" s="10">
        <v>41306</v>
      </c>
      <c r="C25" s="29">
        <v>2</v>
      </c>
      <c r="D25" s="31" t="s">
        <v>38</v>
      </c>
      <c r="E25" s="11" t="str">
        <f t="shared" si="0"/>
        <v>Phạm Thị Tất</v>
      </c>
      <c r="F25" s="12" t="s">
        <v>57</v>
      </c>
      <c r="G25" s="12" t="s">
        <v>58</v>
      </c>
      <c r="H25" s="12" t="s">
        <v>43</v>
      </c>
      <c r="I25" s="29">
        <v>18</v>
      </c>
      <c r="J25" s="72">
        <f t="shared" si="1"/>
        <v>0.1</v>
      </c>
      <c r="K25" s="72">
        <f t="shared" si="2"/>
        <v>0.1</v>
      </c>
      <c r="N25" s="33" t="s">
        <v>99</v>
      </c>
      <c r="O25" s="33" t="s">
        <v>100</v>
      </c>
      <c r="P25" s="61" t="s">
        <v>101</v>
      </c>
    </row>
    <row r="26" spans="1:26" ht="21" customHeight="1" x14ac:dyDescent="0.25">
      <c r="A26" s="9" t="s">
        <v>67</v>
      </c>
      <c r="B26" s="10">
        <v>41308</v>
      </c>
      <c r="C26" s="29">
        <v>2</v>
      </c>
      <c r="D26" s="31" t="s">
        <v>28</v>
      </c>
      <c r="E26" s="11" t="str">
        <f t="shared" si="0"/>
        <v>Đỗ Đức Điều</v>
      </c>
      <c r="F26" s="12" t="s">
        <v>20</v>
      </c>
      <c r="G26" s="12" t="s">
        <v>21</v>
      </c>
      <c r="H26" s="12" t="s">
        <v>17</v>
      </c>
      <c r="I26" s="29">
        <v>20</v>
      </c>
      <c r="J26" s="72">
        <f t="shared" si="1"/>
        <v>0.1</v>
      </c>
      <c r="K26" s="72">
        <f t="shared" si="2"/>
        <v>0.1</v>
      </c>
      <c r="N26" s="62" t="s">
        <v>96</v>
      </c>
      <c r="O26" s="62">
        <v>1</v>
      </c>
      <c r="P26" s="63">
        <v>0.1</v>
      </c>
    </row>
    <row r="27" spans="1:26" ht="21" customHeight="1" x14ac:dyDescent="0.25">
      <c r="A27" s="9" t="s">
        <v>67</v>
      </c>
      <c r="B27" s="10">
        <v>41308</v>
      </c>
      <c r="C27" s="29">
        <v>2</v>
      </c>
      <c r="D27" s="31" t="s">
        <v>28</v>
      </c>
      <c r="E27" s="11" t="str">
        <f t="shared" si="0"/>
        <v>Đỗ Đức Điều</v>
      </c>
      <c r="F27" s="12" t="s">
        <v>40</v>
      </c>
      <c r="G27" s="12" t="s">
        <v>41</v>
      </c>
      <c r="H27" s="12" t="s">
        <v>43</v>
      </c>
      <c r="I27" s="29">
        <v>5</v>
      </c>
      <c r="J27" s="72">
        <f t="shared" si="1"/>
        <v>0.1</v>
      </c>
      <c r="K27" s="72">
        <f t="shared" si="2"/>
        <v>0.1</v>
      </c>
      <c r="N27" s="64" t="s">
        <v>95</v>
      </c>
      <c r="O27" s="64">
        <v>4</v>
      </c>
      <c r="P27" s="65">
        <v>0.05</v>
      </c>
    </row>
    <row r="28" spans="1:26" ht="21" customHeight="1" x14ac:dyDescent="0.25">
      <c r="A28" s="9" t="s">
        <v>67</v>
      </c>
      <c r="B28" s="10">
        <v>41308</v>
      </c>
      <c r="C28" s="29">
        <v>2</v>
      </c>
      <c r="D28" s="31" t="s">
        <v>28</v>
      </c>
      <c r="E28" s="11" t="str">
        <f t="shared" si="0"/>
        <v>Đỗ Đức Điều</v>
      </c>
      <c r="F28" s="12" t="s">
        <v>34</v>
      </c>
      <c r="G28" s="12" t="s">
        <v>35</v>
      </c>
      <c r="H28" s="12" t="s">
        <v>43</v>
      </c>
      <c r="I28" s="29">
        <v>15</v>
      </c>
      <c r="J28" s="72">
        <f t="shared" si="1"/>
        <v>0.1</v>
      </c>
      <c r="K28" s="72">
        <f t="shared" si="2"/>
        <v>0.1</v>
      </c>
      <c r="N28" s="66" t="s">
        <v>97</v>
      </c>
      <c r="O28" s="66">
        <v>7</v>
      </c>
      <c r="P28" s="67">
        <v>0</v>
      </c>
    </row>
    <row r="29" spans="1:26" ht="21" customHeight="1" x14ac:dyDescent="0.25">
      <c r="A29" s="9" t="s">
        <v>67</v>
      </c>
      <c r="B29" s="10">
        <v>41308</v>
      </c>
      <c r="C29" s="29">
        <v>2</v>
      </c>
      <c r="D29" s="31" t="s">
        <v>28</v>
      </c>
      <c r="E29" s="11" t="str">
        <f t="shared" si="0"/>
        <v>Đỗ Đức Điều</v>
      </c>
      <c r="F29" s="12" t="s">
        <v>50</v>
      </c>
      <c r="G29" s="12" t="s">
        <v>51</v>
      </c>
      <c r="H29" s="12" t="s">
        <v>43</v>
      </c>
      <c r="I29" s="29">
        <v>18</v>
      </c>
      <c r="J29" s="72">
        <f t="shared" si="1"/>
        <v>0.1</v>
      </c>
      <c r="K29" s="72">
        <f t="shared" si="2"/>
        <v>0.1</v>
      </c>
      <c r="N29" s="68" t="s">
        <v>98</v>
      </c>
      <c r="O29" s="68">
        <v>10</v>
      </c>
      <c r="P29" s="57">
        <v>0.2</v>
      </c>
    </row>
    <row r="30" spans="1:26" ht="21" customHeight="1" x14ac:dyDescent="0.25">
      <c r="A30" s="9" t="s">
        <v>68</v>
      </c>
      <c r="B30" s="10">
        <v>41313</v>
      </c>
      <c r="C30" s="29">
        <v>2</v>
      </c>
      <c r="D30" s="31" t="s">
        <v>44</v>
      </c>
      <c r="E30" s="11" t="str">
        <f t="shared" si="0"/>
        <v>Lê Thu Hoà</v>
      </c>
      <c r="F30" s="12" t="s">
        <v>55</v>
      </c>
      <c r="G30" s="12" t="s">
        <v>56</v>
      </c>
      <c r="H30" s="12" t="s">
        <v>31</v>
      </c>
      <c r="I30" s="29">
        <v>25</v>
      </c>
      <c r="J30" s="72">
        <f t="shared" si="1"/>
        <v>0.1</v>
      </c>
      <c r="K30" s="72">
        <f t="shared" si="2"/>
        <v>0.1</v>
      </c>
    </row>
    <row r="31" spans="1:26" ht="21" customHeight="1" x14ac:dyDescent="0.25">
      <c r="A31" s="9" t="s">
        <v>68</v>
      </c>
      <c r="B31" s="10">
        <v>41313</v>
      </c>
      <c r="C31" s="29">
        <v>2</v>
      </c>
      <c r="D31" s="31" t="s">
        <v>44</v>
      </c>
      <c r="E31" s="11" t="str">
        <f t="shared" si="0"/>
        <v>Lê Thu Hoà</v>
      </c>
      <c r="F31" s="12" t="s">
        <v>40</v>
      </c>
      <c r="G31" s="12" t="s">
        <v>41</v>
      </c>
      <c r="H31" s="12" t="s">
        <v>43</v>
      </c>
      <c r="I31" s="29">
        <v>26</v>
      </c>
      <c r="J31" s="72">
        <f t="shared" si="1"/>
        <v>0.1</v>
      </c>
      <c r="K31" s="72">
        <f t="shared" si="2"/>
        <v>0.1</v>
      </c>
    </row>
    <row r="32" spans="1:26" ht="25.2" customHeight="1" x14ac:dyDescent="0.25">
      <c r="A32" s="9" t="s">
        <v>69</v>
      </c>
      <c r="B32" s="10">
        <v>41334</v>
      </c>
      <c r="C32" s="29">
        <v>3</v>
      </c>
      <c r="D32" s="31" t="s">
        <v>14</v>
      </c>
      <c r="E32" s="11" t="str">
        <f t="shared" si="0"/>
        <v>Trần Thủ Bình</v>
      </c>
      <c r="F32" s="12" t="s">
        <v>15</v>
      </c>
      <c r="G32" s="12" t="s">
        <v>16</v>
      </c>
      <c r="H32" s="12" t="s">
        <v>17</v>
      </c>
      <c r="I32" s="29">
        <v>21</v>
      </c>
      <c r="J32" s="72">
        <f t="shared" si="1"/>
        <v>0.05</v>
      </c>
      <c r="K32" s="72">
        <f t="shared" si="2"/>
        <v>0.1</v>
      </c>
    </row>
    <row r="33" spans="1:11" ht="25.2" customHeight="1" x14ac:dyDescent="0.25">
      <c r="A33" s="9" t="s">
        <v>69</v>
      </c>
      <c r="B33" s="10">
        <v>41334</v>
      </c>
      <c r="C33" s="29">
        <v>3</v>
      </c>
      <c r="D33" s="31" t="s">
        <v>14</v>
      </c>
      <c r="E33" s="11" t="str">
        <f t="shared" si="0"/>
        <v>Trần Thủ Bình</v>
      </c>
      <c r="F33" s="12" t="s">
        <v>20</v>
      </c>
      <c r="G33" s="12" t="s">
        <v>21</v>
      </c>
      <c r="H33" s="12" t="s">
        <v>17</v>
      </c>
      <c r="I33" s="29">
        <v>22</v>
      </c>
      <c r="J33" s="72">
        <f t="shared" si="1"/>
        <v>0.05</v>
      </c>
      <c r="K33" s="72">
        <f t="shared" si="2"/>
        <v>0.1</v>
      </c>
    </row>
    <row r="34" spans="1:11" ht="22.2" customHeight="1" x14ac:dyDescent="0.25">
      <c r="A34" s="9" t="s">
        <v>69</v>
      </c>
      <c r="B34" s="10">
        <v>41334</v>
      </c>
      <c r="C34" s="29">
        <v>3</v>
      </c>
      <c r="D34" s="31" t="s">
        <v>14</v>
      </c>
      <c r="E34" s="11" t="str">
        <f t="shared" si="0"/>
        <v>Trần Thủ Bình</v>
      </c>
      <c r="F34" s="12" t="s">
        <v>34</v>
      </c>
      <c r="G34" s="12" t="s">
        <v>35</v>
      </c>
      <c r="H34" s="12" t="s">
        <v>43</v>
      </c>
      <c r="I34" s="29">
        <v>25</v>
      </c>
      <c r="J34" s="72">
        <f t="shared" si="1"/>
        <v>0.05</v>
      </c>
      <c r="K34" s="72">
        <f t="shared" si="2"/>
        <v>0.1</v>
      </c>
    </row>
    <row r="35" spans="1:11" ht="22.2" customHeight="1" x14ac:dyDescent="0.25">
      <c r="A35" s="9" t="s">
        <v>69</v>
      </c>
      <c r="B35" s="10">
        <v>41334</v>
      </c>
      <c r="C35" s="29">
        <v>3</v>
      </c>
      <c r="D35" s="31" t="s">
        <v>14</v>
      </c>
      <c r="E35" s="11" t="str">
        <f t="shared" si="0"/>
        <v>Trần Thủ Bình</v>
      </c>
      <c r="F35" s="12" t="s">
        <v>55</v>
      </c>
      <c r="G35" s="12" t="s">
        <v>56</v>
      </c>
      <c r="H35" s="12" t="s">
        <v>31</v>
      </c>
      <c r="I35" s="29">
        <v>22</v>
      </c>
      <c r="J35" s="72">
        <f t="shared" si="1"/>
        <v>0.05</v>
      </c>
      <c r="K35" s="72">
        <f t="shared" si="2"/>
        <v>0.1</v>
      </c>
    </row>
    <row r="36" spans="1:11" ht="21" customHeight="1" x14ac:dyDescent="0.25">
      <c r="A36" s="9" t="s">
        <v>70</v>
      </c>
      <c r="B36" s="10">
        <v>41365</v>
      </c>
      <c r="C36" s="29">
        <v>4</v>
      </c>
      <c r="D36" s="31" t="s">
        <v>38</v>
      </c>
      <c r="E36" s="11" t="str">
        <f t="shared" si="0"/>
        <v>Phạm Thị Tất</v>
      </c>
      <c r="F36" s="12" t="s">
        <v>20</v>
      </c>
      <c r="G36" s="12" t="s">
        <v>21</v>
      </c>
      <c r="H36" s="12" t="s">
        <v>17</v>
      </c>
      <c r="I36" s="29">
        <v>22</v>
      </c>
      <c r="J36" s="72">
        <f t="shared" si="1"/>
        <v>0.05</v>
      </c>
      <c r="K36" s="72">
        <f t="shared" si="2"/>
        <v>0.05</v>
      </c>
    </row>
    <row r="37" spans="1:11" ht="26.4" customHeight="1" x14ac:dyDescent="0.25">
      <c r="A37" s="9" t="s">
        <v>70</v>
      </c>
      <c r="B37" s="10">
        <v>41365</v>
      </c>
      <c r="C37" s="29">
        <v>4</v>
      </c>
      <c r="D37" s="31" t="s">
        <v>38</v>
      </c>
      <c r="E37" s="11" t="str">
        <f t="shared" si="0"/>
        <v>Phạm Thị Tất</v>
      </c>
      <c r="F37" s="12" t="s">
        <v>57</v>
      </c>
      <c r="G37" s="12" t="s">
        <v>58</v>
      </c>
      <c r="H37" s="12" t="s">
        <v>43</v>
      </c>
      <c r="I37" s="29">
        <v>17</v>
      </c>
      <c r="J37" s="72">
        <f t="shared" si="1"/>
        <v>0.05</v>
      </c>
      <c r="K37" s="72">
        <f t="shared" si="2"/>
        <v>0.05</v>
      </c>
    </row>
    <row r="38" spans="1:11" ht="20.399999999999999" customHeight="1" x14ac:dyDescent="0.25">
      <c r="A38" s="9" t="s">
        <v>70</v>
      </c>
      <c r="B38" s="10">
        <v>41365</v>
      </c>
      <c r="C38" s="29">
        <v>4</v>
      </c>
      <c r="D38" s="31" t="s">
        <v>38</v>
      </c>
      <c r="E38" s="11" t="str">
        <f t="shared" si="0"/>
        <v>Phạm Thị Tất</v>
      </c>
      <c r="F38" s="12" t="s">
        <v>40</v>
      </c>
      <c r="G38" s="12" t="s">
        <v>41</v>
      </c>
      <c r="H38" s="12" t="s">
        <v>43</v>
      </c>
      <c r="I38" s="29">
        <v>21</v>
      </c>
      <c r="J38" s="72">
        <f t="shared" si="1"/>
        <v>0.05</v>
      </c>
      <c r="K38" s="72">
        <f t="shared" si="2"/>
        <v>0.05</v>
      </c>
    </row>
    <row r="39" spans="1:11" ht="22.95" customHeight="1" x14ac:dyDescent="0.25">
      <c r="A39" s="9" t="s">
        <v>70</v>
      </c>
      <c r="B39" s="10">
        <v>41365</v>
      </c>
      <c r="C39" s="29">
        <v>4</v>
      </c>
      <c r="D39" s="31" t="s">
        <v>38</v>
      </c>
      <c r="E39" s="11" t="str">
        <f t="shared" si="0"/>
        <v>Phạm Thị Tất</v>
      </c>
      <c r="F39" s="12" t="s">
        <v>15</v>
      </c>
      <c r="G39" s="12" t="s">
        <v>16</v>
      </c>
      <c r="H39" s="12" t="s">
        <v>17</v>
      </c>
      <c r="I39" s="29">
        <v>29</v>
      </c>
      <c r="J39" s="72">
        <f t="shared" si="1"/>
        <v>0.05</v>
      </c>
      <c r="K39" s="72">
        <f t="shared" si="2"/>
        <v>0.05</v>
      </c>
    </row>
    <row r="40" spans="1:11" ht="25.2" customHeight="1" x14ac:dyDescent="0.25">
      <c r="A40" s="9" t="s">
        <v>71</v>
      </c>
      <c r="B40" s="10">
        <v>41366</v>
      </c>
      <c r="C40" s="29">
        <v>4</v>
      </c>
      <c r="D40" s="31" t="s">
        <v>14</v>
      </c>
      <c r="E40" s="11" t="str">
        <f t="shared" si="0"/>
        <v>Trần Thủ Bình</v>
      </c>
      <c r="F40" s="12" t="s">
        <v>15</v>
      </c>
      <c r="G40" s="12" t="s">
        <v>16</v>
      </c>
      <c r="H40" s="12" t="s">
        <v>17</v>
      </c>
      <c r="I40" s="29">
        <v>10</v>
      </c>
      <c r="J40" s="72">
        <f t="shared" si="1"/>
        <v>0.05</v>
      </c>
      <c r="K40" s="72">
        <f t="shared" si="2"/>
        <v>0.05</v>
      </c>
    </row>
    <row r="41" spans="1:11" ht="19.95" customHeight="1" x14ac:dyDescent="0.25">
      <c r="A41" s="9" t="s">
        <v>71</v>
      </c>
      <c r="B41" s="10">
        <v>41366</v>
      </c>
      <c r="C41" s="29">
        <v>4</v>
      </c>
      <c r="D41" s="31" t="s">
        <v>14</v>
      </c>
      <c r="E41" s="11" t="str">
        <f t="shared" si="0"/>
        <v>Trần Thủ Bình</v>
      </c>
      <c r="F41" s="12" t="s">
        <v>20</v>
      </c>
      <c r="G41" s="12" t="s">
        <v>21</v>
      </c>
      <c r="H41" s="12" t="s">
        <v>17</v>
      </c>
      <c r="I41" s="29">
        <v>7</v>
      </c>
      <c r="J41" s="72">
        <f t="shared" si="1"/>
        <v>0.05</v>
      </c>
      <c r="K41" s="72">
        <f t="shared" si="2"/>
        <v>0.05</v>
      </c>
    </row>
    <row r="42" spans="1:11" ht="19.95" customHeight="1" x14ac:dyDescent="0.25">
      <c r="A42" s="9" t="s">
        <v>71</v>
      </c>
      <c r="B42" s="10">
        <v>41366</v>
      </c>
      <c r="C42" s="29">
        <v>4</v>
      </c>
      <c r="D42" s="31" t="s">
        <v>14</v>
      </c>
      <c r="E42" s="11" t="str">
        <f t="shared" si="0"/>
        <v>Trần Thủ Bình</v>
      </c>
      <c r="F42" s="12" t="s">
        <v>29</v>
      </c>
      <c r="G42" s="12" t="s">
        <v>30</v>
      </c>
      <c r="H42" s="12" t="s">
        <v>31</v>
      </c>
      <c r="I42" s="29">
        <v>11</v>
      </c>
      <c r="J42" s="72">
        <f t="shared" si="1"/>
        <v>0.05</v>
      </c>
      <c r="K42" s="72">
        <f t="shared" si="2"/>
        <v>0.05</v>
      </c>
    </row>
    <row r="43" spans="1:11" ht="19.95" customHeight="1" x14ac:dyDescent="0.25">
      <c r="A43" s="9" t="s">
        <v>71</v>
      </c>
      <c r="B43" s="10">
        <v>41366</v>
      </c>
      <c r="C43" s="29">
        <v>4</v>
      </c>
      <c r="D43" s="31" t="s">
        <v>14</v>
      </c>
      <c r="E43" s="11" t="str">
        <f t="shared" si="0"/>
        <v>Trần Thủ Bình</v>
      </c>
      <c r="F43" s="12" t="s">
        <v>34</v>
      </c>
      <c r="G43" s="12" t="s">
        <v>35</v>
      </c>
      <c r="H43" s="12" t="s">
        <v>43</v>
      </c>
      <c r="I43" s="29">
        <v>27</v>
      </c>
      <c r="J43" s="72">
        <f t="shared" si="1"/>
        <v>0.05</v>
      </c>
      <c r="K43" s="72">
        <f t="shared" si="2"/>
        <v>0.05</v>
      </c>
    </row>
    <row r="44" spans="1:11" ht="19.95" customHeight="1" x14ac:dyDescent="0.25">
      <c r="A44" s="9" t="s">
        <v>71</v>
      </c>
      <c r="B44" s="10">
        <v>41366</v>
      </c>
      <c r="C44" s="29">
        <v>4</v>
      </c>
      <c r="D44" s="31" t="s">
        <v>14</v>
      </c>
      <c r="E44" s="11" t="str">
        <f t="shared" si="0"/>
        <v>Trần Thủ Bình</v>
      </c>
      <c r="F44" s="12" t="s">
        <v>36</v>
      </c>
      <c r="G44" s="12" t="s">
        <v>37</v>
      </c>
      <c r="H44" s="12" t="s">
        <v>31</v>
      </c>
      <c r="I44" s="29">
        <v>26</v>
      </c>
      <c r="J44" s="72">
        <f t="shared" si="1"/>
        <v>0.05</v>
      </c>
      <c r="K44" s="72">
        <f t="shared" si="2"/>
        <v>0.05</v>
      </c>
    </row>
    <row r="45" spans="1:11" ht="19.95" customHeight="1" x14ac:dyDescent="0.25">
      <c r="A45" s="9" t="s">
        <v>71</v>
      </c>
      <c r="B45" s="10">
        <v>41366</v>
      </c>
      <c r="C45" s="29">
        <v>4</v>
      </c>
      <c r="D45" s="31" t="s">
        <v>14</v>
      </c>
      <c r="E45" s="11" t="str">
        <f t="shared" si="0"/>
        <v>Trần Thủ Bình</v>
      </c>
      <c r="F45" s="12" t="s">
        <v>40</v>
      </c>
      <c r="G45" s="12" t="s">
        <v>41</v>
      </c>
      <c r="H45" s="12" t="s">
        <v>43</v>
      </c>
      <c r="I45" s="29">
        <v>22</v>
      </c>
      <c r="J45" s="72">
        <f t="shared" si="1"/>
        <v>0.05</v>
      </c>
      <c r="K45" s="72">
        <f t="shared" si="2"/>
        <v>0.05</v>
      </c>
    </row>
    <row r="46" spans="1:11" ht="19.95" customHeight="1" x14ac:dyDescent="0.25">
      <c r="A46" s="9" t="s">
        <v>71</v>
      </c>
      <c r="B46" s="10">
        <v>41366</v>
      </c>
      <c r="C46" s="29">
        <v>4</v>
      </c>
      <c r="D46" s="31" t="s">
        <v>14</v>
      </c>
      <c r="E46" s="11" t="str">
        <f t="shared" si="0"/>
        <v>Trần Thủ Bình</v>
      </c>
      <c r="F46" s="12" t="s">
        <v>50</v>
      </c>
      <c r="G46" s="12" t="s">
        <v>51</v>
      </c>
      <c r="H46" s="12" t="s">
        <v>43</v>
      </c>
      <c r="I46" s="29">
        <v>25</v>
      </c>
      <c r="J46" s="72">
        <f t="shared" si="1"/>
        <v>0.05</v>
      </c>
      <c r="K46" s="72">
        <f t="shared" si="2"/>
        <v>0.05</v>
      </c>
    </row>
    <row r="47" spans="1:11" ht="19.95" customHeight="1" x14ac:dyDescent="0.25">
      <c r="A47" s="9" t="s">
        <v>72</v>
      </c>
      <c r="B47" s="10">
        <v>41373</v>
      </c>
      <c r="C47" s="29">
        <v>4</v>
      </c>
      <c r="D47" s="31" t="s">
        <v>38</v>
      </c>
      <c r="E47" s="11" t="str">
        <f t="shared" si="0"/>
        <v>Phạm Thị Tất</v>
      </c>
      <c r="F47" s="12" t="s">
        <v>50</v>
      </c>
      <c r="G47" s="12" t="s">
        <v>51</v>
      </c>
      <c r="H47" s="12" t="s">
        <v>43</v>
      </c>
      <c r="I47" s="29">
        <v>10</v>
      </c>
      <c r="J47" s="72">
        <f t="shared" si="1"/>
        <v>0.05</v>
      </c>
      <c r="K47" s="72">
        <f t="shared" si="2"/>
        <v>0.05</v>
      </c>
    </row>
    <row r="48" spans="1:11" ht="19.95" customHeight="1" x14ac:dyDescent="0.25">
      <c r="A48" s="9" t="s">
        <v>72</v>
      </c>
      <c r="B48" s="10">
        <v>41373</v>
      </c>
      <c r="C48" s="29">
        <v>4</v>
      </c>
      <c r="D48" s="31" t="s">
        <v>38</v>
      </c>
      <c r="E48" s="11" t="str">
        <f t="shared" si="0"/>
        <v>Phạm Thị Tất</v>
      </c>
      <c r="F48" s="12" t="s">
        <v>55</v>
      </c>
      <c r="G48" s="12" t="s">
        <v>56</v>
      </c>
      <c r="H48" s="12" t="s">
        <v>31</v>
      </c>
      <c r="I48" s="29">
        <v>9</v>
      </c>
      <c r="J48" s="72">
        <f t="shared" si="1"/>
        <v>0.05</v>
      </c>
      <c r="K48" s="72">
        <f t="shared" si="2"/>
        <v>0.05</v>
      </c>
    </row>
    <row r="49" spans="1:11" ht="19.95" customHeight="1" x14ac:dyDescent="0.25">
      <c r="A49" s="9" t="s">
        <v>72</v>
      </c>
      <c r="B49" s="10">
        <v>41373</v>
      </c>
      <c r="C49" s="29">
        <v>4</v>
      </c>
      <c r="D49" s="31" t="s">
        <v>38</v>
      </c>
      <c r="E49" s="11" t="str">
        <f t="shared" si="0"/>
        <v>Phạm Thị Tất</v>
      </c>
      <c r="F49" s="12" t="s">
        <v>40</v>
      </c>
      <c r="G49" s="12" t="s">
        <v>41</v>
      </c>
      <c r="H49" s="12" t="s">
        <v>43</v>
      </c>
      <c r="I49" s="29">
        <v>11</v>
      </c>
      <c r="J49" s="72">
        <f t="shared" si="1"/>
        <v>0.05</v>
      </c>
      <c r="K49" s="72">
        <f t="shared" si="2"/>
        <v>0.05</v>
      </c>
    </row>
    <row r="50" spans="1:11" ht="19.95" customHeight="1" x14ac:dyDescent="0.25">
      <c r="A50" s="9" t="s">
        <v>73</v>
      </c>
      <c r="B50" s="10">
        <v>41376</v>
      </c>
      <c r="C50" s="29">
        <v>4</v>
      </c>
      <c r="D50" s="31" t="s">
        <v>44</v>
      </c>
      <c r="E50" s="11" t="str">
        <f t="shared" si="0"/>
        <v>Lê Thu Hoà</v>
      </c>
      <c r="F50" s="12" t="s">
        <v>15</v>
      </c>
      <c r="G50" s="12" t="s">
        <v>16</v>
      </c>
      <c r="H50" s="12" t="s">
        <v>17</v>
      </c>
      <c r="I50" s="29">
        <v>12</v>
      </c>
      <c r="J50" s="72">
        <f t="shared" si="1"/>
        <v>0.05</v>
      </c>
      <c r="K50" s="72">
        <f t="shared" si="2"/>
        <v>0.05</v>
      </c>
    </row>
    <row r="51" spans="1:11" ht="19.95" customHeight="1" x14ac:dyDescent="0.25">
      <c r="A51" s="9" t="s">
        <v>73</v>
      </c>
      <c r="B51" s="10">
        <v>41376</v>
      </c>
      <c r="C51" s="29">
        <v>4</v>
      </c>
      <c r="D51" s="31" t="s">
        <v>44</v>
      </c>
      <c r="E51" s="11" t="str">
        <f t="shared" si="0"/>
        <v>Lê Thu Hoà</v>
      </c>
      <c r="F51" s="12" t="s">
        <v>20</v>
      </c>
      <c r="G51" s="12" t="s">
        <v>21</v>
      </c>
      <c r="H51" s="12" t="s">
        <v>17</v>
      </c>
      <c r="I51" s="29">
        <v>25</v>
      </c>
      <c r="J51" s="72">
        <f t="shared" si="1"/>
        <v>0.05</v>
      </c>
      <c r="K51" s="72">
        <f t="shared" si="2"/>
        <v>0.05</v>
      </c>
    </row>
    <row r="52" spans="1:11" ht="19.95" customHeight="1" x14ac:dyDescent="0.25">
      <c r="A52" s="9" t="s">
        <v>73</v>
      </c>
      <c r="B52" s="10">
        <v>41376</v>
      </c>
      <c r="C52" s="29">
        <v>4</v>
      </c>
      <c r="D52" s="31" t="s">
        <v>44</v>
      </c>
      <c r="E52" s="11" t="str">
        <f t="shared" si="0"/>
        <v>Lê Thu Hoà</v>
      </c>
      <c r="F52" s="12" t="s">
        <v>61</v>
      </c>
      <c r="G52" s="12" t="s">
        <v>62</v>
      </c>
      <c r="H52" s="12" t="s">
        <v>31</v>
      </c>
      <c r="I52" s="29">
        <v>16</v>
      </c>
      <c r="J52" s="72">
        <f t="shared" si="1"/>
        <v>0.05</v>
      </c>
      <c r="K52" s="72">
        <f t="shared" si="2"/>
        <v>0.05</v>
      </c>
    </row>
    <row r="53" spans="1:11" ht="19.95" customHeight="1" x14ac:dyDescent="0.25">
      <c r="A53" s="9" t="s">
        <v>73</v>
      </c>
      <c r="B53" s="10">
        <v>41376</v>
      </c>
      <c r="C53" s="29">
        <v>4</v>
      </c>
      <c r="D53" s="31" t="s">
        <v>44</v>
      </c>
      <c r="E53" s="11" t="str">
        <f t="shared" si="0"/>
        <v>Lê Thu Hoà</v>
      </c>
      <c r="F53" s="12" t="s">
        <v>57</v>
      </c>
      <c r="G53" s="12" t="s">
        <v>58</v>
      </c>
      <c r="H53" s="12" t="s">
        <v>43</v>
      </c>
      <c r="I53" s="29">
        <v>28</v>
      </c>
      <c r="J53" s="72">
        <f t="shared" si="1"/>
        <v>0.05</v>
      </c>
      <c r="K53" s="72">
        <f t="shared" si="2"/>
        <v>0.05</v>
      </c>
    </row>
    <row r="54" spans="1:11" ht="19.95" customHeight="1" x14ac:dyDescent="0.25">
      <c r="A54" s="9" t="s">
        <v>74</v>
      </c>
      <c r="B54" s="10">
        <v>41410</v>
      </c>
      <c r="C54" s="29">
        <v>5</v>
      </c>
      <c r="D54" s="31" t="s">
        <v>46</v>
      </c>
      <c r="E54" s="11" t="str">
        <f t="shared" si="0"/>
        <v>Phan Thanh Liêm</v>
      </c>
      <c r="F54" s="12" t="s">
        <v>15</v>
      </c>
      <c r="G54" s="12" t="s">
        <v>16</v>
      </c>
      <c r="H54" s="12" t="s">
        <v>17</v>
      </c>
      <c r="I54" s="29">
        <v>18</v>
      </c>
      <c r="J54" s="72">
        <f t="shared" si="1"/>
        <v>0</v>
      </c>
      <c r="K54" s="72">
        <f t="shared" si="2"/>
        <v>0.05</v>
      </c>
    </row>
    <row r="55" spans="1:11" ht="19.95" customHeight="1" x14ac:dyDescent="0.25">
      <c r="A55" s="9" t="s">
        <v>75</v>
      </c>
      <c r="B55" s="10">
        <v>41411</v>
      </c>
      <c r="C55" s="29">
        <v>5</v>
      </c>
      <c r="D55" s="31" t="s">
        <v>46</v>
      </c>
      <c r="E55" s="11" t="str">
        <f t="shared" si="0"/>
        <v>Phan Thanh Liêm</v>
      </c>
      <c r="F55" s="12" t="s">
        <v>20</v>
      </c>
      <c r="G55" s="12" t="s">
        <v>21</v>
      </c>
      <c r="H55" s="12" t="s">
        <v>17</v>
      </c>
      <c r="I55" s="29">
        <v>17</v>
      </c>
      <c r="J55" s="72">
        <f t="shared" si="1"/>
        <v>0</v>
      </c>
      <c r="K55" s="72">
        <f t="shared" si="2"/>
        <v>0.05</v>
      </c>
    </row>
    <row r="56" spans="1:11" ht="19.95" customHeight="1" x14ac:dyDescent="0.25">
      <c r="A56" s="9" t="s">
        <v>75</v>
      </c>
      <c r="B56" s="10">
        <v>41411</v>
      </c>
      <c r="C56" s="29">
        <v>5</v>
      </c>
      <c r="D56" s="31" t="s">
        <v>46</v>
      </c>
      <c r="E56" s="11" t="str">
        <f t="shared" si="0"/>
        <v>Phan Thanh Liêm</v>
      </c>
      <c r="F56" s="12" t="s">
        <v>40</v>
      </c>
      <c r="G56" s="12" t="s">
        <v>41</v>
      </c>
      <c r="H56" s="12" t="s">
        <v>43</v>
      </c>
      <c r="I56" s="29">
        <v>21</v>
      </c>
      <c r="J56" s="72">
        <f t="shared" si="1"/>
        <v>0</v>
      </c>
      <c r="K56" s="72">
        <f t="shared" si="2"/>
        <v>0.05</v>
      </c>
    </row>
    <row r="57" spans="1:11" ht="19.95" customHeight="1" x14ac:dyDescent="0.25">
      <c r="A57" s="9" t="s">
        <v>75</v>
      </c>
      <c r="B57" s="10">
        <v>41411</v>
      </c>
      <c r="C57" s="29">
        <v>5</v>
      </c>
      <c r="D57" s="31" t="s">
        <v>46</v>
      </c>
      <c r="E57" s="11" t="str">
        <f t="shared" si="0"/>
        <v>Phan Thanh Liêm</v>
      </c>
      <c r="F57" s="12" t="s">
        <v>15</v>
      </c>
      <c r="G57" s="12" t="s">
        <v>16</v>
      </c>
      <c r="H57" s="12" t="s">
        <v>17</v>
      </c>
      <c r="I57" s="29">
        <v>8</v>
      </c>
      <c r="J57" s="72">
        <f t="shared" si="1"/>
        <v>0</v>
      </c>
      <c r="K57" s="72">
        <f t="shared" si="2"/>
        <v>0.05</v>
      </c>
    </row>
    <row r="58" spans="1:11" ht="19.95" customHeight="1" x14ac:dyDescent="0.25">
      <c r="A58" s="9" t="s">
        <v>75</v>
      </c>
      <c r="B58" s="10">
        <v>41411</v>
      </c>
      <c r="C58" s="29">
        <v>5</v>
      </c>
      <c r="D58" s="31" t="s">
        <v>46</v>
      </c>
      <c r="E58" s="11" t="str">
        <f t="shared" si="0"/>
        <v>Phan Thanh Liêm</v>
      </c>
      <c r="F58" s="12" t="s">
        <v>57</v>
      </c>
      <c r="G58" s="12" t="s">
        <v>58</v>
      </c>
      <c r="H58" s="12" t="s">
        <v>43</v>
      </c>
      <c r="I58" s="29">
        <v>6</v>
      </c>
      <c r="J58" s="72">
        <f t="shared" si="1"/>
        <v>0</v>
      </c>
      <c r="K58" s="72">
        <f t="shared" si="2"/>
        <v>0.05</v>
      </c>
    </row>
    <row r="59" spans="1:11" ht="19.95" customHeight="1" x14ac:dyDescent="0.25">
      <c r="A59" s="9" t="s">
        <v>76</v>
      </c>
      <c r="B59" s="10">
        <v>41415</v>
      </c>
      <c r="C59" s="29">
        <v>5</v>
      </c>
      <c r="D59" s="31" t="s">
        <v>38</v>
      </c>
      <c r="E59" s="11" t="str">
        <f t="shared" si="0"/>
        <v>Phạm Thị Tất</v>
      </c>
      <c r="F59" s="12" t="s">
        <v>20</v>
      </c>
      <c r="G59" s="12" t="s">
        <v>21</v>
      </c>
      <c r="H59" s="12" t="s">
        <v>17</v>
      </c>
      <c r="I59" s="29">
        <v>14</v>
      </c>
      <c r="J59" s="72">
        <f t="shared" si="1"/>
        <v>0</v>
      </c>
      <c r="K59" s="72">
        <f t="shared" si="2"/>
        <v>0.05</v>
      </c>
    </row>
    <row r="60" spans="1:11" ht="19.95" customHeight="1" x14ac:dyDescent="0.25">
      <c r="A60" s="9" t="s">
        <v>77</v>
      </c>
      <c r="B60" s="10">
        <v>41416</v>
      </c>
      <c r="C60" s="29">
        <v>5</v>
      </c>
      <c r="D60" s="31" t="s">
        <v>38</v>
      </c>
      <c r="E60" s="11" t="str">
        <f t="shared" si="0"/>
        <v>Phạm Thị Tất</v>
      </c>
      <c r="F60" s="12" t="s">
        <v>57</v>
      </c>
      <c r="G60" s="12" t="s">
        <v>58</v>
      </c>
      <c r="H60" s="12" t="s">
        <v>43</v>
      </c>
      <c r="I60" s="29">
        <v>24</v>
      </c>
      <c r="J60" s="72">
        <f t="shared" si="1"/>
        <v>0</v>
      </c>
      <c r="K60" s="72">
        <f t="shared" si="2"/>
        <v>0.05</v>
      </c>
    </row>
    <row r="61" spans="1:11" ht="19.95" customHeight="1" x14ac:dyDescent="0.25">
      <c r="A61" s="9" t="s">
        <v>77</v>
      </c>
      <c r="B61" s="10">
        <v>41416</v>
      </c>
      <c r="C61" s="29">
        <v>5</v>
      </c>
      <c r="D61" s="31" t="s">
        <v>38</v>
      </c>
      <c r="E61" s="11" t="str">
        <f t="shared" si="0"/>
        <v>Phạm Thị Tất</v>
      </c>
      <c r="F61" s="12" t="s">
        <v>20</v>
      </c>
      <c r="G61" s="12" t="s">
        <v>21</v>
      </c>
      <c r="H61" s="12" t="s">
        <v>17</v>
      </c>
      <c r="I61" s="29">
        <v>18</v>
      </c>
      <c r="J61" s="72">
        <f t="shared" si="1"/>
        <v>0</v>
      </c>
      <c r="K61" s="72">
        <f t="shared" si="2"/>
        <v>0.05</v>
      </c>
    </row>
    <row r="62" spans="1:11" ht="19.95" customHeight="1" x14ac:dyDescent="0.25">
      <c r="A62" s="9" t="s">
        <v>77</v>
      </c>
      <c r="B62" s="10">
        <v>41416</v>
      </c>
      <c r="C62" s="29">
        <v>5</v>
      </c>
      <c r="D62" s="31" t="s">
        <v>38</v>
      </c>
      <c r="E62" s="11" t="str">
        <f t="shared" si="0"/>
        <v>Phạm Thị Tất</v>
      </c>
      <c r="F62" s="12" t="s">
        <v>40</v>
      </c>
      <c r="G62" s="12" t="s">
        <v>41</v>
      </c>
      <c r="H62" s="12" t="s">
        <v>43</v>
      </c>
      <c r="I62" s="29">
        <v>28</v>
      </c>
      <c r="J62" s="72">
        <f t="shared" si="1"/>
        <v>0</v>
      </c>
      <c r="K62" s="72">
        <f t="shared" si="2"/>
        <v>0.05</v>
      </c>
    </row>
    <row r="63" spans="1:11" ht="19.95" customHeight="1" x14ac:dyDescent="0.25">
      <c r="A63" s="9" t="s">
        <v>77</v>
      </c>
      <c r="B63" s="10">
        <v>41416</v>
      </c>
      <c r="C63" s="29">
        <v>5</v>
      </c>
      <c r="D63" s="31" t="s">
        <v>38</v>
      </c>
      <c r="E63" s="11" t="str">
        <f t="shared" si="0"/>
        <v>Phạm Thị Tất</v>
      </c>
      <c r="F63" s="12" t="s">
        <v>34</v>
      </c>
      <c r="G63" s="12" t="s">
        <v>35</v>
      </c>
      <c r="H63" s="12" t="s">
        <v>43</v>
      </c>
      <c r="I63" s="29">
        <v>16</v>
      </c>
      <c r="J63" s="72">
        <f t="shared" si="1"/>
        <v>0</v>
      </c>
      <c r="K63" s="72">
        <f t="shared" si="2"/>
        <v>0.05</v>
      </c>
    </row>
    <row r="64" spans="1:11" ht="19.95" customHeight="1" x14ac:dyDescent="0.25">
      <c r="A64" s="9" t="s">
        <v>78</v>
      </c>
      <c r="B64" s="10">
        <v>41427</v>
      </c>
      <c r="C64" s="29">
        <v>6</v>
      </c>
      <c r="D64" s="31" t="s">
        <v>28</v>
      </c>
      <c r="E64" s="11" t="str">
        <f t="shared" si="0"/>
        <v>Đỗ Đức Điều</v>
      </c>
      <c r="F64" s="12" t="s">
        <v>50</v>
      </c>
      <c r="G64" s="12" t="s">
        <v>51</v>
      </c>
      <c r="H64" s="12" t="s">
        <v>43</v>
      </c>
      <c r="I64" s="29">
        <v>13</v>
      </c>
      <c r="J64" s="72">
        <f t="shared" si="1"/>
        <v>0</v>
      </c>
      <c r="K64" s="72">
        <f t="shared" si="2"/>
        <v>0.05</v>
      </c>
    </row>
    <row r="65" spans="1:11" ht="19.95" customHeight="1" x14ac:dyDescent="0.25">
      <c r="A65" s="9" t="s">
        <v>78</v>
      </c>
      <c r="B65" s="10">
        <v>41427</v>
      </c>
      <c r="C65" s="29">
        <v>6</v>
      </c>
      <c r="D65" s="31" t="s">
        <v>28</v>
      </c>
      <c r="E65" s="11" t="str">
        <f t="shared" si="0"/>
        <v>Đỗ Đức Điều</v>
      </c>
      <c r="F65" s="12" t="s">
        <v>55</v>
      </c>
      <c r="G65" s="12" t="s">
        <v>56</v>
      </c>
      <c r="H65" s="12" t="s">
        <v>31</v>
      </c>
      <c r="I65" s="29">
        <v>13</v>
      </c>
      <c r="J65" s="72">
        <f t="shared" si="1"/>
        <v>0</v>
      </c>
      <c r="K65" s="72">
        <f t="shared" si="2"/>
        <v>0.05</v>
      </c>
    </row>
    <row r="66" spans="1:11" ht="19.95" customHeight="1" x14ac:dyDescent="0.25">
      <c r="A66" s="9" t="s">
        <v>79</v>
      </c>
      <c r="B66" s="10">
        <v>41436</v>
      </c>
      <c r="C66" s="29">
        <v>6</v>
      </c>
      <c r="D66" s="31" t="s">
        <v>44</v>
      </c>
      <c r="E66" s="11" t="str">
        <f t="shared" si="0"/>
        <v>Lê Thu Hoà</v>
      </c>
      <c r="F66" s="12" t="s">
        <v>40</v>
      </c>
      <c r="G66" s="12" t="s">
        <v>41</v>
      </c>
      <c r="H66" s="12" t="s">
        <v>43</v>
      </c>
      <c r="I66" s="29">
        <v>19</v>
      </c>
      <c r="J66" s="72">
        <f t="shared" si="1"/>
        <v>0</v>
      </c>
      <c r="K66" s="72">
        <f t="shared" si="2"/>
        <v>0.05</v>
      </c>
    </row>
    <row r="67" spans="1:11" ht="19.95" customHeight="1" x14ac:dyDescent="0.25">
      <c r="A67" s="9" t="s">
        <v>79</v>
      </c>
      <c r="B67" s="10">
        <v>41436</v>
      </c>
      <c r="C67" s="29">
        <v>6</v>
      </c>
      <c r="D67" s="31" t="s">
        <v>44</v>
      </c>
      <c r="E67" s="11" t="str">
        <f t="shared" si="0"/>
        <v>Lê Thu Hoà</v>
      </c>
      <c r="F67" s="12" t="s">
        <v>15</v>
      </c>
      <c r="G67" s="12" t="s">
        <v>16</v>
      </c>
      <c r="H67" s="12" t="s">
        <v>17</v>
      </c>
      <c r="I67" s="29">
        <v>16</v>
      </c>
      <c r="J67" s="72">
        <f t="shared" si="1"/>
        <v>0</v>
      </c>
      <c r="K67" s="72">
        <f t="shared" si="2"/>
        <v>0.05</v>
      </c>
    </row>
    <row r="68" spans="1:11" ht="19.95" customHeight="1" x14ac:dyDescent="0.25">
      <c r="A68" s="9" t="s">
        <v>79</v>
      </c>
      <c r="B68" s="10">
        <v>41436</v>
      </c>
      <c r="C68" s="29">
        <v>6</v>
      </c>
      <c r="D68" s="31" t="s">
        <v>44</v>
      </c>
      <c r="E68" s="11" t="str">
        <f t="shared" si="0"/>
        <v>Lê Thu Hoà</v>
      </c>
      <c r="F68" s="12" t="s">
        <v>20</v>
      </c>
      <c r="G68" s="12" t="s">
        <v>21</v>
      </c>
      <c r="H68" s="12" t="s">
        <v>17</v>
      </c>
      <c r="I68" s="29">
        <v>25</v>
      </c>
      <c r="J68" s="72">
        <f t="shared" si="1"/>
        <v>0</v>
      </c>
      <c r="K68" s="72">
        <f t="shared" si="2"/>
        <v>0.05</v>
      </c>
    </row>
    <row r="69" spans="1:11" ht="19.95" customHeight="1" x14ac:dyDescent="0.25">
      <c r="A69" s="9" t="s">
        <v>79</v>
      </c>
      <c r="B69" s="10">
        <v>41436</v>
      </c>
      <c r="C69" s="29">
        <v>6</v>
      </c>
      <c r="D69" s="31" t="s">
        <v>44</v>
      </c>
      <c r="E69" s="11" t="str">
        <f t="shared" si="0"/>
        <v>Lê Thu Hoà</v>
      </c>
      <c r="F69" s="12" t="s">
        <v>34</v>
      </c>
      <c r="G69" s="12" t="s">
        <v>35</v>
      </c>
      <c r="H69" s="12" t="s">
        <v>43</v>
      </c>
      <c r="I69" s="29">
        <v>6</v>
      </c>
      <c r="J69" s="72">
        <f t="shared" si="1"/>
        <v>0</v>
      </c>
      <c r="K69" s="72">
        <f t="shared" si="2"/>
        <v>0.05</v>
      </c>
    </row>
    <row r="70" spans="1:11" ht="19.95" customHeight="1" x14ac:dyDescent="0.25">
      <c r="A70" s="9" t="s">
        <v>79</v>
      </c>
      <c r="B70" s="10">
        <v>41436</v>
      </c>
      <c r="C70" s="29">
        <v>6</v>
      </c>
      <c r="D70" s="31" t="s">
        <v>44</v>
      </c>
      <c r="E70" s="11" t="str">
        <f t="shared" ref="E70:E100" si="3">VLOOKUP(D70,$M$7:$N$12,2,0)</f>
        <v>Lê Thu Hoà</v>
      </c>
      <c r="F70" s="12" t="s">
        <v>55</v>
      </c>
      <c r="G70" s="12" t="s">
        <v>56</v>
      </c>
      <c r="H70" s="12" t="s">
        <v>31</v>
      </c>
      <c r="I70" s="29">
        <v>24</v>
      </c>
      <c r="J70" s="72">
        <f t="shared" ref="J70:J100" si="4">HLOOKUP(C70,$O$21:$Z$22,2,0)</f>
        <v>0</v>
      </c>
      <c r="K70" s="72">
        <f t="shared" ref="K70:K100" si="5">VLOOKUP(C70,$O$26:$P$29,2,1)</f>
        <v>0.05</v>
      </c>
    </row>
    <row r="71" spans="1:11" ht="19.95" customHeight="1" x14ac:dyDescent="0.25">
      <c r="A71" s="9" t="s">
        <v>79</v>
      </c>
      <c r="B71" s="10">
        <v>41436</v>
      </c>
      <c r="C71" s="29">
        <v>6</v>
      </c>
      <c r="D71" s="31" t="s">
        <v>44</v>
      </c>
      <c r="E71" s="11" t="str">
        <f t="shared" si="3"/>
        <v>Lê Thu Hoà</v>
      </c>
      <c r="F71" s="12" t="s">
        <v>20</v>
      </c>
      <c r="G71" s="12" t="s">
        <v>21</v>
      </c>
      <c r="H71" s="12" t="s">
        <v>17</v>
      </c>
      <c r="I71" s="29">
        <v>19</v>
      </c>
      <c r="J71" s="72">
        <f t="shared" si="4"/>
        <v>0</v>
      </c>
      <c r="K71" s="72">
        <f t="shared" si="5"/>
        <v>0.05</v>
      </c>
    </row>
    <row r="72" spans="1:11" ht="19.95" customHeight="1" x14ac:dyDescent="0.25">
      <c r="A72" s="9" t="s">
        <v>80</v>
      </c>
      <c r="B72" s="10">
        <v>41459</v>
      </c>
      <c r="C72" s="29">
        <v>7</v>
      </c>
      <c r="D72" s="31" t="s">
        <v>38</v>
      </c>
      <c r="E72" s="11" t="str">
        <f t="shared" si="3"/>
        <v>Phạm Thị Tất</v>
      </c>
      <c r="F72" s="12" t="s">
        <v>57</v>
      </c>
      <c r="G72" s="12" t="s">
        <v>58</v>
      </c>
      <c r="H72" s="12" t="s">
        <v>43</v>
      </c>
      <c r="I72" s="29">
        <v>29</v>
      </c>
      <c r="J72" s="72">
        <f t="shared" si="4"/>
        <v>0</v>
      </c>
      <c r="K72" s="72">
        <f t="shared" si="5"/>
        <v>0</v>
      </c>
    </row>
    <row r="73" spans="1:11" ht="19.95" customHeight="1" x14ac:dyDescent="0.25">
      <c r="A73" s="9" t="s">
        <v>80</v>
      </c>
      <c r="B73" s="10">
        <v>41459</v>
      </c>
      <c r="C73" s="29">
        <v>7</v>
      </c>
      <c r="D73" s="31" t="s">
        <v>38</v>
      </c>
      <c r="E73" s="11" t="str">
        <f t="shared" si="3"/>
        <v>Phạm Thị Tất</v>
      </c>
      <c r="F73" s="12" t="s">
        <v>40</v>
      </c>
      <c r="G73" s="12" t="s">
        <v>41</v>
      </c>
      <c r="H73" s="12" t="s">
        <v>43</v>
      </c>
      <c r="I73" s="29">
        <v>27</v>
      </c>
      <c r="J73" s="72">
        <f t="shared" si="4"/>
        <v>0</v>
      </c>
      <c r="K73" s="72">
        <f t="shared" si="5"/>
        <v>0</v>
      </c>
    </row>
    <row r="74" spans="1:11" ht="19.95" customHeight="1" x14ac:dyDescent="0.25">
      <c r="A74" s="9" t="s">
        <v>80</v>
      </c>
      <c r="B74" s="10">
        <v>41459</v>
      </c>
      <c r="C74" s="29">
        <v>7</v>
      </c>
      <c r="D74" s="31" t="s">
        <v>38</v>
      </c>
      <c r="E74" s="11" t="str">
        <f t="shared" si="3"/>
        <v>Phạm Thị Tất</v>
      </c>
      <c r="F74" s="12" t="s">
        <v>15</v>
      </c>
      <c r="G74" s="12" t="s">
        <v>16</v>
      </c>
      <c r="H74" s="12" t="s">
        <v>17</v>
      </c>
      <c r="I74" s="29">
        <v>13</v>
      </c>
      <c r="J74" s="72">
        <f t="shared" si="4"/>
        <v>0</v>
      </c>
      <c r="K74" s="72">
        <f t="shared" si="5"/>
        <v>0</v>
      </c>
    </row>
    <row r="75" spans="1:11" ht="19.95" customHeight="1" x14ac:dyDescent="0.25">
      <c r="A75" s="9" t="s">
        <v>81</v>
      </c>
      <c r="B75" s="10">
        <v>41464</v>
      </c>
      <c r="C75" s="29">
        <v>7</v>
      </c>
      <c r="D75" s="31" t="s">
        <v>14</v>
      </c>
      <c r="E75" s="11" t="str">
        <f t="shared" si="3"/>
        <v>Trần Thủ Bình</v>
      </c>
      <c r="F75" s="12" t="s">
        <v>15</v>
      </c>
      <c r="G75" s="12" t="s">
        <v>16</v>
      </c>
      <c r="H75" s="12" t="s">
        <v>17</v>
      </c>
      <c r="I75" s="29">
        <v>18</v>
      </c>
      <c r="J75" s="72">
        <f t="shared" si="4"/>
        <v>0</v>
      </c>
      <c r="K75" s="72">
        <f t="shared" si="5"/>
        <v>0</v>
      </c>
    </row>
    <row r="76" spans="1:11" ht="19.95" customHeight="1" x14ac:dyDescent="0.25">
      <c r="A76" s="9" t="s">
        <v>81</v>
      </c>
      <c r="B76" s="10">
        <v>41464</v>
      </c>
      <c r="C76" s="29">
        <v>7</v>
      </c>
      <c r="D76" s="31" t="s">
        <v>14</v>
      </c>
      <c r="E76" s="11" t="str">
        <f t="shared" si="3"/>
        <v>Trần Thủ Bình</v>
      </c>
      <c r="F76" s="12" t="s">
        <v>20</v>
      </c>
      <c r="G76" s="12" t="s">
        <v>21</v>
      </c>
      <c r="H76" s="12" t="s">
        <v>17</v>
      </c>
      <c r="I76" s="29">
        <v>16</v>
      </c>
      <c r="J76" s="72">
        <f t="shared" si="4"/>
        <v>0</v>
      </c>
      <c r="K76" s="72">
        <f t="shared" si="5"/>
        <v>0</v>
      </c>
    </row>
    <row r="77" spans="1:11" ht="19.95" customHeight="1" x14ac:dyDescent="0.25">
      <c r="A77" s="9" t="s">
        <v>81</v>
      </c>
      <c r="B77" s="10">
        <v>41464</v>
      </c>
      <c r="C77" s="29">
        <v>7</v>
      </c>
      <c r="D77" s="31" t="s">
        <v>14</v>
      </c>
      <c r="E77" s="11" t="str">
        <f t="shared" si="3"/>
        <v>Trần Thủ Bình</v>
      </c>
      <c r="F77" s="12" t="s">
        <v>29</v>
      </c>
      <c r="G77" s="12" t="s">
        <v>30</v>
      </c>
      <c r="H77" s="12" t="s">
        <v>31</v>
      </c>
      <c r="I77" s="29">
        <v>10</v>
      </c>
      <c r="J77" s="72">
        <f t="shared" si="4"/>
        <v>0</v>
      </c>
      <c r="K77" s="72">
        <f t="shared" si="5"/>
        <v>0</v>
      </c>
    </row>
    <row r="78" spans="1:11" ht="19.95" customHeight="1" x14ac:dyDescent="0.25">
      <c r="A78" s="9" t="s">
        <v>81</v>
      </c>
      <c r="B78" s="10">
        <v>41464</v>
      </c>
      <c r="C78" s="29">
        <v>7</v>
      </c>
      <c r="D78" s="31" t="s">
        <v>14</v>
      </c>
      <c r="E78" s="11" t="str">
        <f t="shared" si="3"/>
        <v>Trần Thủ Bình</v>
      </c>
      <c r="F78" s="12" t="s">
        <v>40</v>
      </c>
      <c r="G78" s="12" t="s">
        <v>41</v>
      </c>
      <c r="H78" s="12" t="s">
        <v>43</v>
      </c>
      <c r="I78" s="29">
        <v>15</v>
      </c>
      <c r="J78" s="72">
        <f t="shared" si="4"/>
        <v>0</v>
      </c>
      <c r="K78" s="72">
        <f t="shared" si="5"/>
        <v>0</v>
      </c>
    </row>
    <row r="79" spans="1:11" ht="19.95" customHeight="1" x14ac:dyDescent="0.25">
      <c r="A79" s="9" t="s">
        <v>82</v>
      </c>
      <c r="B79" s="10">
        <v>41466</v>
      </c>
      <c r="C79" s="29">
        <v>7</v>
      </c>
      <c r="D79" s="31" t="s">
        <v>28</v>
      </c>
      <c r="E79" s="11" t="str">
        <f t="shared" si="3"/>
        <v>Đỗ Đức Điều</v>
      </c>
      <c r="F79" s="12" t="s">
        <v>36</v>
      </c>
      <c r="G79" s="12" t="s">
        <v>37</v>
      </c>
      <c r="H79" s="12" t="s">
        <v>31</v>
      </c>
      <c r="I79" s="29">
        <v>10</v>
      </c>
      <c r="J79" s="72">
        <f t="shared" si="4"/>
        <v>0</v>
      </c>
      <c r="K79" s="72">
        <f t="shared" si="5"/>
        <v>0</v>
      </c>
    </row>
    <row r="80" spans="1:11" ht="19.95" customHeight="1" x14ac:dyDescent="0.25">
      <c r="A80" s="9" t="s">
        <v>82</v>
      </c>
      <c r="B80" s="10">
        <v>41466</v>
      </c>
      <c r="C80" s="29">
        <v>7</v>
      </c>
      <c r="D80" s="31" t="s">
        <v>28</v>
      </c>
      <c r="E80" s="11" t="str">
        <f t="shared" si="3"/>
        <v>Đỗ Đức Điều</v>
      </c>
      <c r="F80" s="12" t="s">
        <v>40</v>
      </c>
      <c r="G80" s="12" t="s">
        <v>41</v>
      </c>
      <c r="H80" s="12" t="s">
        <v>43</v>
      </c>
      <c r="I80" s="29">
        <v>14</v>
      </c>
      <c r="J80" s="72">
        <f t="shared" si="4"/>
        <v>0</v>
      </c>
      <c r="K80" s="72">
        <f t="shared" si="5"/>
        <v>0</v>
      </c>
    </row>
    <row r="81" spans="1:11" ht="19.95" customHeight="1" x14ac:dyDescent="0.25">
      <c r="A81" s="9" t="s">
        <v>82</v>
      </c>
      <c r="B81" s="10">
        <v>41466</v>
      </c>
      <c r="C81" s="29">
        <v>7</v>
      </c>
      <c r="D81" s="31" t="s">
        <v>28</v>
      </c>
      <c r="E81" s="11" t="str">
        <f t="shared" si="3"/>
        <v>Đỗ Đức Điều</v>
      </c>
      <c r="F81" s="12" t="s">
        <v>34</v>
      </c>
      <c r="G81" s="12" t="s">
        <v>35</v>
      </c>
      <c r="H81" s="12" t="s">
        <v>43</v>
      </c>
      <c r="I81" s="29">
        <v>13</v>
      </c>
      <c r="J81" s="72">
        <f t="shared" si="4"/>
        <v>0</v>
      </c>
      <c r="K81" s="72">
        <f t="shared" si="5"/>
        <v>0</v>
      </c>
    </row>
    <row r="82" spans="1:11" ht="19.95" customHeight="1" x14ac:dyDescent="0.25">
      <c r="A82" s="9" t="s">
        <v>82</v>
      </c>
      <c r="B82" s="10">
        <v>41466</v>
      </c>
      <c r="C82" s="29">
        <v>7</v>
      </c>
      <c r="D82" s="31" t="s">
        <v>28</v>
      </c>
      <c r="E82" s="11" t="str">
        <f t="shared" si="3"/>
        <v>Đỗ Đức Điều</v>
      </c>
      <c r="F82" s="12" t="s">
        <v>50</v>
      </c>
      <c r="G82" s="12" t="s">
        <v>51</v>
      </c>
      <c r="H82" s="12" t="s">
        <v>43</v>
      </c>
      <c r="I82" s="29">
        <v>8</v>
      </c>
      <c r="J82" s="72">
        <f t="shared" si="4"/>
        <v>0</v>
      </c>
      <c r="K82" s="72">
        <f t="shared" si="5"/>
        <v>0</v>
      </c>
    </row>
    <row r="83" spans="1:11" ht="19.95" customHeight="1" x14ac:dyDescent="0.25">
      <c r="A83" s="9" t="s">
        <v>82</v>
      </c>
      <c r="B83" s="10">
        <v>41466</v>
      </c>
      <c r="C83" s="29">
        <v>7</v>
      </c>
      <c r="D83" s="31" t="s">
        <v>28</v>
      </c>
      <c r="E83" s="11" t="str">
        <f t="shared" si="3"/>
        <v>Đỗ Đức Điều</v>
      </c>
      <c r="F83" s="12" t="s">
        <v>55</v>
      </c>
      <c r="G83" s="12" t="s">
        <v>56</v>
      </c>
      <c r="H83" s="12" t="s">
        <v>31</v>
      </c>
      <c r="I83" s="29">
        <v>16</v>
      </c>
      <c r="J83" s="72">
        <f t="shared" si="4"/>
        <v>0</v>
      </c>
      <c r="K83" s="72">
        <f t="shared" si="5"/>
        <v>0</v>
      </c>
    </row>
    <row r="84" spans="1:11" ht="19.95" customHeight="1" x14ac:dyDescent="0.25">
      <c r="A84" s="9" t="s">
        <v>83</v>
      </c>
      <c r="B84" s="10">
        <v>41471</v>
      </c>
      <c r="C84" s="29">
        <v>7</v>
      </c>
      <c r="D84" s="31" t="s">
        <v>28</v>
      </c>
      <c r="E84" s="11" t="str">
        <f t="shared" si="3"/>
        <v>Đỗ Đức Điều</v>
      </c>
      <c r="F84" s="12" t="s">
        <v>40</v>
      </c>
      <c r="G84" s="12" t="s">
        <v>41</v>
      </c>
      <c r="H84" s="12" t="s">
        <v>43</v>
      </c>
      <c r="I84" s="29">
        <v>23</v>
      </c>
      <c r="J84" s="72">
        <f t="shared" si="4"/>
        <v>0</v>
      </c>
      <c r="K84" s="72">
        <f t="shared" si="5"/>
        <v>0</v>
      </c>
    </row>
    <row r="85" spans="1:11" ht="19.95" customHeight="1" x14ac:dyDescent="0.25">
      <c r="A85" s="9" t="s">
        <v>83</v>
      </c>
      <c r="B85" s="10">
        <v>41411</v>
      </c>
      <c r="C85" s="29">
        <v>5</v>
      </c>
      <c r="D85" s="31" t="s">
        <v>28</v>
      </c>
      <c r="E85" s="11" t="str">
        <f t="shared" si="3"/>
        <v>Đỗ Đức Điều</v>
      </c>
      <c r="F85" s="12" t="s">
        <v>15</v>
      </c>
      <c r="G85" s="12" t="s">
        <v>16</v>
      </c>
      <c r="H85" s="12" t="s">
        <v>17</v>
      </c>
      <c r="I85" s="29">
        <v>30</v>
      </c>
      <c r="J85" s="72">
        <f t="shared" si="4"/>
        <v>0</v>
      </c>
      <c r="K85" s="72">
        <f t="shared" si="5"/>
        <v>0.05</v>
      </c>
    </row>
    <row r="86" spans="1:11" ht="19.95" customHeight="1" x14ac:dyDescent="0.25">
      <c r="A86" s="9" t="s">
        <v>83</v>
      </c>
      <c r="B86" s="10">
        <v>41411</v>
      </c>
      <c r="C86" s="29">
        <v>5</v>
      </c>
      <c r="D86" s="31" t="s">
        <v>28</v>
      </c>
      <c r="E86" s="11" t="str">
        <f t="shared" si="3"/>
        <v>Đỗ Đức Điều</v>
      </c>
      <c r="F86" s="12" t="s">
        <v>20</v>
      </c>
      <c r="G86" s="12" t="s">
        <v>21</v>
      </c>
      <c r="H86" s="12" t="s">
        <v>17</v>
      </c>
      <c r="I86" s="29">
        <v>30</v>
      </c>
      <c r="J86" s="72">
        <f t="shared" si="4"/>
        <v>0</v>
      </c>
      <c r="K86" s="72">
        <f t="shared" si="5"/>
        <v>0.05</v>
      </c>
    </row>
    <row r="87" spans="1:11" ht="19.95" customHeight="1" x14ac:dyDescent="0.25">
      <c r="A87" s="9" t="s">
        <v>84</v>
      </c>
      <c r="B87" s="10">
        <v>41474</v>
      </c>
      <c r="C87" s="29">
        <v>7</v>
      </c>
      <c r="D87" s="31" t="s">
        <v>38</v>
      </c>
      <c r="E87" s="11" t="str">
        <f t="shared" si="3"/>
        <v>Phạm Thị Tất</v>
      </c>
      <c r="F87" s="12" t="s">
        <v>61</v>
      </c>
      <c r="G87" s="12" t="s">
        <v>62</v>
      </c>
      <c r="H87" s="12" t="s">
        <v>31</v>
      </c>
      <c r="I87" s="29">
        <v>23</v>
      </c>
      <c r="J87" s="72">
        <f t="shared" si="4"/>
        <v>0</v>
      </c>
      <c r="K87" s="72">
        <f t="shared" si="5"/>
        <v>0</v>
      </c>
    </row>
    <row r="88" spans="1:11" ht="19.95" customHeight="1" x14ac:dyDescent="0.25">
      <c r="A88" s="9" t="s">
        <v>84</v>
      </c>
      <c r="B88" s="10">
        <v>41474</v>
      </c>
      <c r="C88" s="29">
        <v>7</v>
      </c>
      <c r="D88" s="31" t="s">
        <v>38</v>
      </c>
      <c r="E88" s="11" t="str">
        <f t="shared" si="3"/>
        <v>Phạm Thị Tất</v>
      </c>
      <c r="F88" s="12" t="s">
        <v>57</v>
      </c>
      <c r="G88" s="12" t="s">
        <v>58</v>
      </c>
      <c r="H88" s="12" t="s">
        <v>43</v>
      </c>
      <c r="I88" s="29">
        <v>20</v>
      </c>
      <c r="J88" s="72">
        <f t="shared" si="4"/>
        <v>0</v>
      </c>
      <c r="K88" s="72">
        <f t="shared" si="5"/>
        <v>0</v>
      </c>
    </row>
    <row r="89" spans="1:11" ht="19.95" customHeight="1" x14ac:dyDescent="0.25">
      <c r="A89" s="9" t="s">
        <v>84</v>
      </c>
      <c r="B89" s="10">
        <v>41474</v>
      </c>
      <c r="C89" s="29">
        <v>7</v>
      </c>
      <c r="D89" s="31" t="s">
        <v>38</v>
      </c>
      <c r="E89" s="11" t="str">
        <f t="shared" si="3"/>
        <v>Phạm Thị Tất</v>
      </c>
      <c r="F89" s="12" t="s">
        <v>15</v>
      </c>
      <c r="G89" s="12" t="s">
        <v>16</v>
      </c>
      <c r="H89" s="12" t="s">
        <v>17</v>
      </c>
      <c r="I89" s="29">
        <v>22</v>
      </c>
      <c r="J89" s="72">
        <f t="shared" si="4"/>
        <v>0</v>
      </c>
      <c r="K89" s="72">
        <f t="shared" si="5"/>
        <v>0</v>
      </c>
    </row>
    <row r="90" spans="1:11" ht="19.95" customHeight="1" x14ac:dyDescent="0.25">
      <c r="A90" s="9" t="s">
        <v>84</v>
      </c>
      <c r="B90" s="10">
        <v>41474</v>
      </c>
      <c r="C90" s="29">
        <v>7</v>
      </c>
      <c r="D90" s="31" t="s">
        <v>38</v>
      </c>
      <c r="E90" s="11" t="str">
        <f t="shared" si="3"/>
        <v>Phạm Thị Tất</v>
      </c>
      <c r="F90" s="12" t="s">
        <v>20</v>
      </c>
      <c r="G90" s="12" t="s">
        <v>21</v>
      </c>
      <c r="H90" s="12" t="s">
        <v>17</v>
      </c>
      <c r="I90" s="29">
        <v>14</v>
      </c>
      <c r="J90" s="72">
        <f t="shared" si="4"/>
        <v>0</v>
      </c>
      <c r="K90" s="72">
        <f t="shared" si="5"/>
        <v>0</v>
      </c>
    </row>
    <row r="91" spans="1:11" ht="19.95" customHeight="1" x14ac:dyDescent="0.25">
      <c r="A91" s="9" t="s">
        <v>84</v>
      </c>
      <c r="B91" s="10">
        <v>41474</v>
      </c>
      <c r="C91" s="29">
        <v>7</v>
      </c>
      <c r="D91" s="31" t="s">
        <v>38</v>
      </c>
      <c r="E91" s="11" t="str">
        <f t="shared" si="3"/>
        <v>Phạm Thị Tất</v>
      </c>
      <c r="F91" s="12" t="s">
        <v>40</v>
      </c>
      <c r="G91" s="12" t="s">
        <v>41</v>
      </c>
      <c r="H91" s="12" t="s">
        <v>43</v>
      </c>
      <c r="I91" s="29">
        <v>30</v>
      </c>
      <c r="J91" s="72">
        <f t="shared" si="4"/>
        <v>0</v>
      </c>
      <c r="K91" s="72">
        <f t="shared" si="5"/>
        <v>0</v>
      </c>
    </row>
    <row r="92" spans="1:11" ht="19.95" customHeight="1" x14ac:dyDescent="0.25">
      <c r="A92" s="9" t="s">
        <v>85</v>
      </c>
      <c r="B92" s="10">
        <v>41494</v>
      </c>
      <c r="C92" s="29">
        <v>8</v>
      </c>
      <c r="D92" s="31" t="s">
        <v>28</v>
      </c>
      <c r="E92" s="11" t="str">
        <f t="shared" si="3"/>
        <v>Đỗ Đức Điều</v>
      </c>
      <c r="F92" s="12" t="s">
        <v>15</v>
      </c>
      <c r="G92" s="12" t="s">
        <v>16</v>
      </c>
      <c r="H92" s="12" t="s">
        <v>17</v>
      </c>
      <c r="I92" s="29">
        <v>5</v>
      </c>
      <c r="J92" s="72">
        <f t="shared" si="4"/>
        <v>0.2</v>
      </c>
      <c r="K92" s="72">
        <f t="shared" si="5"/>
        <v>0</v>
      </c>
    </row>
    <row r="93" spans="1:11" ht="19.95" customHeight="1" x14ac:dyDescent="0.25">
      <c r="A93" s="9" t="s">
        <v>85</v>
      </c>
      <c r="B93" s="10">
        <v>41494</v>
      </c>
      <c r="C93" s="29">
        <v>8</v>
      </c>
      <c r="D93" s="31" t="s">
        <v>28</v>
      </c>
      <c r="E93" s="11" t="str">
        <f t="shared" si="3"/>
        <v>Đỗ Đức Điều</v>
      </c>
      <c r="F93" s="12" t="s">
        <v>40</v>
      </c>
      <c r="G93" s="12" t="s">
        <v>41</v>
      </c>
      <c r="H93" s="12" t="s">
        <v>43</v>
      </c>
      <c r="I93" s="29">
        <v>5</v>
      </c>
      <c r="J93" s="72">
        <f t="shared" si="4"/>
        <v>0.2</v>
      </c>
      <c r="K93" s="72">
        <f t="shared" si="5"/>
        <v>0</v>
      </c>
    </row>
    <row r="94" spans="1:11" ht="19.95" customHeight="1" x14ac:dyDescent="0.25">
      <c r="A94" s="9" t="s">
        <v>85</v>
      </c>
      <c r="B94" s="10">
        <v>41494</v>
      </c>
      <c r="C94" s="29">
        <v>8</v>
      </c>
      <c r="D94" s="31" t="s">
        <v>28</v>
      </c>
      <c r="E94" s="11" t="str">
        <f t="shared" si="3"/>
        <v>Đỗ Đức Điều</v>
      </c>
      <c r="F94" s="12" t="s">
        <v>20</v>
      </c>
      <c r="G94" s="12" t="s">
        <v>21</v>
      </c>
      <c r="H94" s="12" t="s">
        <v>17</v>
      </c>
      <c r="I94" s="29">
        <v>26</v>
      </c>
      <c r="J94" s="72">
        <f t="shared" si="4"/>
        <v>0.2</v>
      </c>
      <c r="K94" s="72">
        <f t="shared" si="5"/>
        <v>0</v>
      </c>
    </row>
    <row r="95" spans="1:11" ht="19.95" customHeight="1" x14ac:dyDescent="0.25">
      <c r="A95" s="9" t="s">
        <v>86</v>
      </c>
      <c r="B95" s="10">
        <v>41501</v>
      </c>
      <c r="C95" s="29">
        <v>8</v>
      </c>
      <c r="D95" s="31" t="s">
        <v>38</v>
      </c>
      <c r="E95" s="11" t="str">
        <f t="shared" si="3"/>
        <v>Phạm Thị Tất</v>
      </c>
      <c r="F95" s="12" t="s">
        <v>57</v>
      </c>
      <c r="G95" s="12" t="s">
        <v>58</v>
      </c>
      <c r="H95" s="12" t="s">
        <v>43</v>
      </c>
      <c r="I95" s="29">
        <v>22</v>
      </c>
      <c r="J95" s="72">
        <f t="shared" si="4"/>
        <v>0.2</v>
      </c>
      <c r="K95" s="72">
        <f t="shared" si="5"/>
        <v>0</v>
      </c>
    </row>
    <row r="96" spans="1:11" ht="19.95" customHeight="1" x14ac:dyDescent="0.25">
      <c r="A96" s="9" t="s">
        <v>86</v>
      </c>
      <c r="B96" s="10">
        <v>41501</v>
      </c>
      <c r="C96" s="29">
        <v>8</v>
      </c>
      <c r="D96" s="31" t="s">
        <v>38</v>
      </c>
      <c r="E96" s="11" t="str">
        <f t="shared" si="3"/>
        <v>Phạm Thị Tất</v>
      </c>
      <c r="F96" s="12" t="s">
        <v>20</v>
      </c>
      <c r="G96" s="12" t="s">
        <v>21</v>
      </c>
      <c r="H96" s="12" t="s">
        <v>17</v>
      </c>
      <c r="I96" s="29">
        <v>26</v>
      </c>
      <c r="J96" s="72">
        <f t="shared" si="4"/>
        <v>0.2</v>
      </c>
      <c r="K96" s="72">
        <f t="shared" si="5"/>
        <v>0</v>
      </c>
    </row>
    <row r="97" spans="1:11" ht="19.95" customHeight="1" x14ac:dyDescent="0.25">
      <c r="A97" s="9" t="s">
        <v>86</v>
      </c>
      <c r="B97" s="10">
        <v>41501</v>
      </c>
      <c r="C97" s="29">
        <v>8</v>
      </c>
      <c r="D97" s="31" t="s">
        <v>38</v>
      </c>
      <c r="E97" s="11" t="str">
        <f t="shared" si="3"/>
        <v>Phạm Thị Tất</v>
      </c>
      <c r="F97" s="12" t="s">
        <v>40</v>
      </c>
      <c r="G97" s="12" t="s">
        <v>41</v>
      </c>
      <c r="H97" s="12" t="s">
        <v>43</v>
      </c>
      <c r="I97" s="29">
        <v>17</v>
      </c>
      <c r="J97" s="72">
        <f t="shared" si="4"/>
        <v>0.2</v>
      </c>
      <c r="K97" s="72">
        <f t="shared" si="5"/>
        <v>0</v>
      </c>
    </row>
    <row r="98" spans="1:11" ht="19.95" customHeight="1" x14ac:dyDescent="0.25">
      <c r="A98" s="9" t="s">
        <v>86</v>
      </c>
      <c r="B98" s="10">
        <v>41501</v>
      </c>
      <c r="C98" s="29">
        <v>8</v>
      </c>
      <c r="D98" s="31" t="s">
        <v>38</v>
      </c>
      <c r="E98" s="11" t="str">
        <f t="shared" si="3"/>
        <v>Phạm Thị Tất</v>
      </c>
      <c r="F98" s="12" t="s">
        <v>34</v>
      </c>
      <c r="G98" s="12" t="s">
        <v>35</v>
      </c>
      <c r="H98" s="12" t="s">
        <v>43</v>
      </c>
      <c r="I98" s="29">
        <v>18</v>
      </c>
      <c r="J98" s="72">
        <f t="shared" si="4"/>
        <v>0.2</v>
      </c>
      <c r="K98" s="72">
        <f t="shared" si="5"/>
        <v>0</v>
      </c>
    </row>
    <row r="99" spans="1:11" ht="19.95" customHeight="1" x14ac:dyDescent="0.25">
      <c r="A99" s="9" t="s">
        <v>87</v>
      </c>
      <c r="B99" s="10">
        <v>41501</v>
      </c>
      <c r="C99" s="29">
        <v>8</v>
      </c>
      <c r="D99" s="31" t="s">
        <v>28</v>
      </c>
      <c r="E99" s="11" t="str">
        <f t="shared" si="3"/>
        <v>Đỗ Đức Điều</v>
      </c>
      <c r="F99" s="12" t="s">
        <v>50</v>
      </c>
      <c r="G99" s="12" t="s">
        <v>51</v>
      </c>
      <c r="H99" s="12" t="s">
        <v>43</v>
      </c>
      <c r="I99" s="29">
        <v>14</v>
      </c>
      <c r="J99" s="72">
        <f t="shared" si="4"/>
        <v>0.2</v>
      </c>
      <c r="K99" s="72">
        <f t="shared" si="5"/>
        <v>0</v>
      </c>
    </row>
    <row r="100" spans="1:11" ht="19.95" customHeight="1" x14ac:dyDescent="0.25">
      <c r="A100" s="9" t="s">
        <v>88</v>
      </c>
      <c r="B100" s="10">
        <v>41502</v>
      </c>
      <c r="C100" s="29">
        <v>8</v>
      </c>
      <c r="D100" s="31" t="s">
        <v>28</v>
      </c>
      <c r="E100" s="11" t="str">
        <f t="shared" si="3"/>
        <v>Đỗ Đức Điều</v>
      </c>
      <c r="F100" s="12" t="s">
        <v>55</v>
      </c>
      <c r="G100" s="12" t="s">
        <v>56</v>
      </c>
      <c r="H100" s="12" t="s">
        <v>31</v>
      </c>
      <c r="I100" s="29">
        <v>24</v>
      </c>
      <c r="J100" s="72">
        <f t="shared" si="4"/>
        <v>0.2</v>
      </c>
      <c r="K100" s="72">
        <f t="shared" si="5"/>
        <v>0</v>
      </c>
    </row>
  </sheetData>
  <dataConsolidate/>
  <mergeCells count="2">
    <mergeCell ref="A2:K2"/>
    <mergeCell ref="I3:J3"/>
  </mergeCells>
  <phoneticPr fontId="11"/>
  <printOptions horizontalCentered="1"/>
  <pageMargins left="0.75" right="0.75" top="0.75" bottom="0.75" header="0.3" footer="0.3"/>
  <pageSetup fitToWidth="0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1"/>
  <sheetViews>
    <sheetView topLeftCell="A4" zoomScale="85" zoomScaleNormal="85" workbookViewId="0">
      <selection activeCell="F17" sqref="F17"/>
    </sheetView>
  </sheetViews>
  <sheetFormatPr defaultColWidth="8.88671875" defaultRowHeight="13.8" x14ac:dyDescent="0.25"/>
  <cols>
    <col min="1" max="1" width="11.44140625" style="2" customWidth="1"/>
    <col min="2" max="2" width="14.33203125" style="2" customWidth="1"/>
    <col min="3" max="3" width="8.5546875" style="2" bestFit="1" customWidth="1"/>
    <col min="4" max="4" width="11.6640625" style="2" customWidth="1"/>
    <col min="5" max="5" width="19.33203125" style="2" bestFit="1" customWidth="1"/>
    <col min="6" max="6" width="12.6640625" style="2" customWidth="1"/>
    <col min="7" max="7" width="20.33203125" style="2" bestFit="1" customWidth="1"/>
    <col min="8" max="8" width="18.109375" style="2" bestFit="1" customWidth="1"/>
    <col min="9" max="9" width="10.6640625" style="2" customWidth="1"/>
    <col min="10" max="10" width="12.6640625" style="2" customWidth="1"/>
    <col min="11" max="11" width="13.109375" style="2" bestFit="1" customWidth="1"/>
    <col min="12" max="12" width="3.88671875" style="2" customWidth="1"/>
    <col min="13" max="13" width="8.88671875" style="2"/>
    <col min="14" max="14" width="20.33203125" style="2" bestFit="1" customWidth="1"/>
    <col min="15" max="15" width="11.88671875" style="2" customWidth="1"/>
    <col min="16" max="16" width="8.88671875" style="2"/>
    <col min="17" max="17" width="10.44140625" style="2" customWidth="1"/>
    <col min="18" max="16384" width="8.88671875" style="2"/>
  </cols>
  <sheetData>
    <row r="1" spans="1:17" ht="15" x14ac:dyDescent="0.3">
      <c r="A1" s="1" t="s">
        <v>0</v>
      </c>
    </row>
    <row r="2" spans="1:17" ht="24.6" x14ac:dyDescent="0.4">
      <c r="A2" s="70" t="s">
        <v>89</v>
      </c>
      <c r="B2" s="70"/>
      <c r="C2" s="70"/>
      <c r="D2" s="70"/>
      <c r="E2" s="70"/>
      <c r="F2" s="70"/>
      <c r="G2" s="70"/>
      <c r="H2" s="70"/>
      <c r="I2" s="70"/>
      <c r="J2" s="70"/>
      <c r="K2" s="3"/>
    </row>
    <row r="3" spans="1:17" ht="20.399999999999999" customHeight="1" x14ac:dyDescent="0.25">
      <c r="D3" s="4"/>
      <c r="E3" s="5"/>
      <c r="F3" s="5"/>
      <c r="H3" s="25"/>
    </row>
    <row r="4" spans="1:17" s="8" customFormat="1" ht="36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90</v>
      </c>
      <c r="K4" s="7" t="s">
        <v>12</v>
      </c>
    </row>
    <row r="5" spans="1:17" s="8" customFormat="1" ht="23.4" customHeight="1" x14ac:dyDescent="0.25">
      <c r="A5" s="9" t="s">
        <v>13</v>
      </c>
      <c r="B5" s="10">
        <v>40909</v>
      </c>
      <c r="C5" s="9">
        <v>1</v>
      </c>
      <c r="D5" s="10" t="s">
        <v>46</v>
      </c>
      <c r="E5" s="11" t="s">
        <v>47</v>
      </c>
      <c r="F5" s="12" t="s">
        <v>15</v>
      </c>
      <c r="G5" s="12" t="s">
        <v>16</v>
      </c>
      <c r="H5" s="12" t="s">
        <v>17</v>
      </c>
      <c r="I5" s="26">
        <v>12</v>
      </c>
      <c r="J5" s="13">
        <v>3420</v>
      </c>
      <c r="K5" s="13">
        <v>41040</v>
      </c>
      <c r="M5" s="14" t="s">
        <v>19</v>
      </c>
      <c r="N5" s="2"/>
      <c r="O5" s="2"/>
      <c r="P5" s="2"/>
    </row>
    <row r="6" spans="1:17" s="8" customFormat="1" ht="32.4" customHeight="1" x14ac:dyDescent="0.25">
      <c r="A6" s="9" t="s">
        <v>13</v>
      </c>
      <c r="B6" s="10">
        <v>40909</v>
      </c>
      <c r="C6" s="9">
        <v>1</v>
      </c>
      <c r="D6" s="10" t="s">
        <v>46</v>
      </c>
      <c r="E6" s="11" t="s">
        <v>47</v>
      </c>
      <c r="F6" s="12" t="s">
        <v>20</v>
      </c>
      <c r="G6" s="12" t="s">
        <v>21</v>
      </c>
      <c r="H6" s="12" t="s">
        <v>17</v>
      </c>
      <c r="I6" s="26">
        <v>10</v>
      </c>
      <c r="J6" s="13">
        <v>5000</v>
      </c>
      <c r="K6" s="13">
        <v>50000</v>
      </c>
      <c r="M6" s="17" t="s">
        <v>22</v>
      </c>
      <c r="N6" s="17" t="s">
        <v>23</v>
      </c>
      <c r="O6" s="17" t="s">
        <v>24</v>
      </c>
      <c r="P6" s="17" t="s">
        <v>25</v>
      </c>
      <c r="Q6" s="17" t="s">
        <v>26</v>
      </c>
    </row>
    <row r="7" spans="1:17" s="8" customFormat="1" ht="23.4" customHeight="1" x14ac:dyDescent="0.25">
      <c r="A7" s="9" t="s">
        <v>27</v>
      </c>
      <c r="B7" s="10">
        <v>40910</v>
      </c>
      <c r="C7" s="9">
        <v>1</v>
      </c>
      <c r="D7" s="10" t="s">
        <v>38</v>
      </c>
      <c r="E7" s="11" t="s">
        <v>39</v>
      </c>
      <c r="F7" s="12" t="s">
        <v>29</v>
      </c>
      <c r="G7" s="12" t="s">
        <v>30</v>
      </c>
      <c r="H7" s="12" t="s">
        <v>31</v>
      </c>
      <c r="I7" s="26">
        <v>20</v>
      </c>
      <c r="J7" s="13">
        <v>15220</v>
      </c>
      <c r="K7" s="13">
        <v>304000</v>
      </c>
      <c r="M7" s="27" t="s">
        <v>15</v>
      </c>
      <c r="N7" s="27" t="s">
        <v>16</v>
      </c>
      <c r="O7" s="22">
        <v>3420</v>
      </c>
      <c r="P7" s="22">
        <v>3900</v>
      </c>
      <c r="Q7" s="22">
        <v>28</v>
      </c>
    </row>
    <row r="8" spans="1:17" s="8" customFormat="1" ht="23.4" customHeight="1" x14ac:dyDescent="0.25">
      <c r="A8" s="9" t="s">
        <v>27</v>
      </c>
      <c r="B8" s="10">
        <v>40910</v>
      </c>
      <c r="C8" s="9">
        <v>1</v>
      </c>
      <c r="D8" s="10" t="s">
        <v>38</v>
      </c>
      <c r="E8" s="11" t="s">
        <v>39</v>
      </c>
      <c r="F8" s="12" t="s">
        <v>20</v>
      </c>
      <c r="G8" s="12" t="s">
        <v>21</v>
      </c>
      <c r="H8" s="12" t="s">
        <v>17</v>
      </c>
      <c r="I8" s="26">
        <v>20</v>
      </c>
      <c r="J8" s="13">
        <v>5000</v>
      </c>
      <c r="K8" s="13">
        <v>100000</v>
      </c>
      <c r="M8" s="27" t="s">
        <v>34</v>
      </c>
      <c r="N8" s="27" t="s">
        <v>35</v>
      </c>
      <c r="O8" s="22">
        <v>5120</v>
      </c>
      <c r="P8" s="22">
        <v>5600</v>
      </c>
      <c r="Q8" s="22">
        <v>20</v>
      </c>
    </row>
    <row r="9" spans="1:17" s="8" customFormat="1" ht="23.4" customHeight="1" x14ac:dyDescent="0.25">
      <c r="A9" s="9" t="s">
        <v>27</v>
      </c>
      <c r="B9" s="10">
        <v>40910</v>
      </c>
      <c r="C9" s="9">
        <v>1</v>
      </c>
      <c r="D9" s="10" t="s">
        <v>38</v>
      </c>
      <c r="E9" s="11" t="s">
        <v>39</v>
      </c>
      <c r="F9" s="12" t="s">
        <v>36</v>
      </c>
      <c r="G9" s="12" t="s">
        <v>37</v>
      </c>
      <c r="H9" s="12" t="s">
        <v>31</v>
      </c>
      <c r="I9" s="26">
        <v>18</v>
      </c>
      <c r="J9" s="13">
        <v>24930</v>
      </c>
      <c r="K9" s="13">
        <v>449000</v>
      </c>
      <c r="M9" s="27" t="s">
        <v>40</v>
      </c>
      <c r="N9" s="27" t="s">
        <v>41</v>
      </c>
      <c r="O9" s="22">
        <v>31750</v>
      </c>
      <c r="P9" s="22">
        <v>35000</v>
      </c>
      <c r="Q9" s="22">
        <v>44</v>
      </c>
    </row>
    <row r="10" spans="1:17" s="8" customFormat="1" ht="23.4" customHeight="1" x14ac:dyDescent="0.25">
      <c r="A10" s="9" t="s">
        <v>42</v>
      </c>
      <c r="B10" s="10">
        <v>40913</v>
      </c>
      <c r="C10" s="9">
        <v>1</v>
      </c>
      <c r="D10" s="10" t="s">
        <v>28</v>
      </c>
      <c r="E10" s="11" t="s">
        <v>33</v>
      </c>
      <c r="F10" s="12" t="s">
        <v>40</v>
      </c>
      <c r="G10" s="12" t="s">
        <v>41</v>
      </c>
      <c r="H10" s="12" t="s">
        <v>43</v>
      </c>
      <c r="I10" s="26">
        <v>5</v>
      </c>
      <c r="J10" s="13">
        <v>35000</v>
      </c>
      <c r="K10" s="13">
        <v>175000</v>
      </c>
      <c r="M10" s="27" t="s">
        <v>20</v>
      </c>
      <c r="N10" s="27" t="s">
        <v>21</v>
      </c>
      <c r="O10" s="22">
        <v>5000</v>
      </c>
      <c r="P10" s="22">
        <v>5500</v>
      </c>
      <c r="Q10" s="22">
        <v>76</v>
      </c>
    </row>
    <row r="11" spans="1:17" s="8" customFormat="1" ht="23.4" customHeight="1" x14ac:dyDescent="0.25">
      <c r="A11" s="9" t="s">
        <v>42</v>
      </c>
      <c r="B11" s="10">
        <v>40913</v>
      </c>
      <c r="C11" s="9">
        <v>1</v>
      </c>
      <c r="D11" s="10" t="s">
        <v>28</v>
      </c>
      <c r="E11" s="11" t="s">
        <v>33</v>
      </c>
      <c r="F11" s="12" t="s">
        <v>34</v>
      </c>
      <c r="G11" s="12" t="s">
        <v>35</v>
      </c>
      <c r="H11" s="12" t="s">
        <v>43</v>
      </c>
      <c r="I11" s="26">
        <v>16</v>
      </c>
      <c r="J11" s="13">
        <v>5600</v>
      </c>
      <c r="K11" s="13">
        <v>90000</v>
      </c>
      <c r="M11" s="27" t="s">
        <v>48</v>
      </c>
      <c r="N11" s="27" t="s">
        <v>49</v>
      </c>
      <c r="O11" s="22">
        <v>7190</v>
      </c>
      <c r="P11" s="22">
        <v>7800</v>
      </c>
      <c r="Q11" s="22">
        <v>0</v>
      </c>
    </row>
    <row r="12" spans="1:17" s="8" customFormat="1" ht="23.4" customHeight="1" x14ac:dyDescent="0.25">
      <c r="A12" s="9" t="s">
        <v>42</v>
      </c>
      <c r="B12" s="10">
        <v>40913</v>
      </c>
      <c r="C12" s="9">
        <v>1</v>
      </c>
      <c r="D12" s="10" t="s">
        <v>28</v>
      </c>
      <c r="E12" s="11" t="s">
        <v>33</v>
      </c>
      <c r="F12" s="12" t="s">
        <v>50</v>
      </c>
      <c r="G12" s="12" t="s">
        <v>51</v>
      </c>
      <c r="H12" s="12" t="s">
        <v>43</v>
      </c>
      <c r="I12" s="26">
        <v>5</v>
      </c>
      <c r="J12" s="13">
        <v>15400</v>
      </c>
      <c r="K12" s="13">
        <v>77000</v>
      </c>
      <c r="M12" s="27" t="s">
        <v>50</v>
      </c>
      <c r="N12" s="27" t="s">
        <v>51</v>
      </c>
      <c r="O12" s="22">
        <v>14110</v>
      </c>
      <c r="P12" s="22">
        <v>15400</v>
      </c>
      <c r="Q12" s="22">
        <v>13</v>
      </c>
    </row>
    <row r="13" spans="1:17" s="8" customFormat="1" ht="23.4" customHeight="1" x14ac:dyDescent="0.25">
      <c r="A13" s="9" t="s">
        <v>54</v>
      </c>
      <c r="B13" s="10">
        <v>40916</v>
      </c>
      <c r="C13" s="9">
        <v>1</v>
      </c>
      <c r="D13" s="10" t="s">
        <v>44</v>
      </c>
      <c r="E13" s="11" t="s">
        <v>45</v>
      </c>
      <c r="F13" s="12" t="s">
        <v>55</v>
      </c>
      <c r="G13" s="12" t="s">
        <v>56</v>
      </c>
      <c r="H13" s="12" t="s">
        <v>31</v>
      </c>
      <c r="I13" s="26">
        <v>10</v>
      </c>
      <c r="J13" s="13">
        <v>22000</v>
      </c>
      <c r="K13" s="13">
        <v>220000</v>
      </c>
      <c r="M13" s="27" t="s">
        <v>57</v>
      </c>
      <c r="N13" s="27" t="s">
        <v>58</v>
      </c>
      <c r="O13" s="22">
        <v>15000</v>
      </c>
      <c r="P13" s="22">
        <v>16500</v>
      </c>
      <c r="Q13" s="22">
        <v>14</v>
      </c>
    </row>
    <row r="14" spans="1:17" s="8" customFormat="1" ht="23.4" customHeight="1" x14ac:dyDescent="0.25">
      <c r="A14" s="9" t="s">
        <v>54</v>
      </c>
      <c r="B14" s="10">
        <v>40916</v>
      </c>
      <c r="C14" s="9">
        <v>1</v>
      </c>
      <c r="D14" s="10" t="s">
        <v>44</v>
      </c>
      <c r="E14" s="11" t="s">
        <v>45</v>
      </c>
      <c r="F14" s="12" t="s">
        <v>40</v>
      </c>
      <c r="G14" s="12" t="s">
        <v>41</v>
      </c>
      <c r="H14" s="12" t="s">
        <v>43</v>
      </c>
      <c r="I14" s="26">
        <v>6</v>
      </c>
      <c r="J14" s="13">
        <v>35000</v>
      </c>
      <c r="K14" s="13">
        <v>210000</v>
      </c>
      <c r="M14" s="27" t="s">
        <v>59</v>
      </c>
      <c r="N14" s="27" t="s">
        <v>60</v>
      </c>
      <c r="O14" s="22">
        <v>35120</v>
      </c>
      <c r="P14" s="22">
        <v>38500</v>
      </c>
      <c r="Q14" s="22">
        <v>0</v>
      </c>
    </row>
    <row r="15" spans="1:17" s="8" customFormat="1" ht="23.4" customHeight="1" x14ac:dyDescent="0.25">
      <c r="A15" s="9" t="s">
        <v>54</v>
      </c>
      <c r="B15" s="10">
        <v>40916</v>
      </c>
      <c r="C15" s="9">
        <v>1</v>
      </c>
      <c r="D15" s="10" t="s">
        <v>44</v>
      </c>
      <c r="E15" s="11" t="s">
        <v>45</v>
      </c>
      <c r="F15" s="12" t="s">
        <v>15</v>
      </c>
      <c r="G15" s="12" t="s">
        <v>16</v>
      </c>
      <c r="H15" s="12" t="s">
        <v>17</v>
      </c>
      <c r="I15" s="26">
        <v>11</v>
      </c>
      <c r="J15" s="13">
        <v>3900</v>
      </c>
      <c r="K15" s="13">
        <v>43000</v>
      </c>
      <c r="M15" s="27" t="s">
        <v>29</v>
      </c>
      <c r="N15" s="27" t="s">
        <v>30</v>
      </c>
      <c r="O15" s="22">
        <v>15220</v>
      </c>
      <c r="P15" s="22">
        <v>16500</v>
      </c>
      <c r="Q15" s="22">
        <v>20</v>
      </c>
    </row>
    <row r="16" spans="1:17" s="8" customFormat="1" ht="23.4" customHeight="1" x14ac:dyDescent="0.25">
      <c r="A16" s="9" t="s">
        <v>54</v>
      </c>
      <c r="B16" s="10">
        <v>40916</v>
      </c>
      <c r="C16" s="9">
        <v>1</v>
      </c>
      <c r="D16" s="10" t="s">
        <v>44</v>
      </c>
      <c r="E16" s="11" t="s">
        <v>45</v>
      </c>
      <c r="F16" s="12" t="s">
        <v>20</v>
      </c>
      <c r="G16" s="12" t="s">
        <v>21</v>
      </c>
      <c r="H16" s="12" t="s">
        <v>17</v>
      </c>
      <c r="I16" s="26">
        <v>12</v>
      </c>
      <c r="J16" s="13">
        <v>5500</v>
      </c>
      <c r="K16" s="13">
        <v>66000</v>
      </c>
      <c r="M16" s="27" t="s">
        <v>55</v>
      </c>
      <c r="N16" s="27" t="s">
        <v>56</v>
      </c>
      <c r="O16" s="22">
        <v>20010</v>
      </c>
      <c r="P16" s="22">
        <v>22000</v>
      </c>
      <c r="Q16" s="22">
        <v>28</v>
      </c>
    </row>
    <row r="17" spans="1:17" s="8" customFormat="1" ht="23.4" customHeight="1" x14ac:dyDescent="0.25">
      <c r="A17" s="9" t="s">
        <v>54</v>
      </c>
      <c r="B17" s="10">
        <v>40916</v>
      </c>
      <c r="C17" s="9">
        <v>1</v>
      </c>
      <c r="D17" s="10" t="s">
        <v>44</v>
      </c>
      <c r="E17" s="11" t="s">
        <v>45</v>
      </c>
      <c r="F17" s="12" t="s">
        <v>61</v>
      </c>
      <c r="G17" s="12" t="s">
        <v>62</v>
      </c>
      <c r="H17" s="12" t="s">
        <v>31</v>
      </c>
      <c r="I17" s="26">
        <v>8</v>
      </c>
      <c r="J17" s="13">
        <v>60600</v>
      </c>
      <c r="K17" s="13">
        <v>485000</v>
      </c>
      <c r="M17" s="27" t="s">
        <v>36</v>
      </c>
      <c r="N17" s="27" t="s">
        <v>37</v>
      </c>
      <c r="O17" s="22">
        <v>24930</v>
      </c>
      <c r="P17" s="22">
        <v>27500</v>
      </c>
      <c r="Q17" s="22">
        <v>18</v>
      </c>
    </row>
    <row r="18" spans="1:17" s="8" customFormat="1" ht="23.4" customHeight="1" x14ac:dyDescent="0.25">
      <c r="A18" s="9" t="s">
        <v>54</v>
      </c>
      <c r="B18" s="10">
        <v>40916</v>
      </c>
      <c r="C18" s="9">
        <v>1</v>
      </c>
      <c r="D18" s="10" t="s">
        <v>44</v>
      </c>
      <c r="E18" s="11" t="s">
        <v>45</v>
      </c>
      <c r="F18" s="12" t="s">
        <v>57</v>
      </c>
      <c r="G18" s="12" t="s">
        <v>58</v>
      </c>
      <c r="H18" s="12" t="s">
        <v>43</v>
      </c>
      <c r="I18" s="26">
        <v>3</v>
      </c>
      <c r="J18" s="13">
        <v>16500</v>
      </c>
      <c r="K18" s="13">
        <v>50000</v>
      </c>
      <c r="M18" s="27" t="s">
        <v>61</v>
      </c>
      <c r="N18" s="27" t="s">
        <v>62</v>
      </c>
      <c r="O18" s="22">
        <v>55100</v>
      </c>
      <c r="P18" s="22">
        <v>60600</v>
      </c>
      <c r="Q18" s="22">
        <v>8</v>
      </c>
    </row>
    <row r="19" spans="1:17" s="8" customFormat="1" ht="23.4" customHeight="1" x14ac:dyDescent="0.25">
      <c r="A19" s="9" t="s">
        <v>63</v>
      </c>
      <c r="B19" s="10">
        <v>40922</v>
      </c>
      <c r="C19" s="9">
        <v>1</v>
      </c>
      <c r="D19" s="10" t="s">
        <v>14</v>
      </c>
      <c r="E19" s="11" t="s">
        <v>32</v>
      </c>
      <c r="F19" s="12" t="s">
        <v>15</v>
      </c>
      <c r="G19" s="12" t="s">
        <v>16</v>
      </c>
      <c r="H19" s="12" t="s">
        <v>17</v>
      </c>
      <c r="I19" s="26">
        <v>1</v>
      </c>
      <c r="J19" s="13">
        <v>3420</v>
      </c>
      <c r="K19" s="13">
        <v>3000</v>
      </c>
    </row>
    <row r="20" spans="1:17" s="8" customFormat="1" ht="23.4" customHeight="1" x14ac:dyDescent="0.25">
      <c r="A20" s="9" t="s">
        <v>63</v>
      </c>
      <c r="B20" s="10">
        <v>40922</v>
      </c>
      <c r="C20" s="9">
        <v>1</v>
      </c>
      <c r="D20" s="10" t="s">
        <v>14</v>
      </c>
      <c r="E20" s="11" t="s">
        <v>32</v>
      </c>
      <c r="F20" s="12" t="s">
        <v>20</v>
      </c>
      <c r="G20" s="12" t="s">
        <v>21</v>
      </c>
      <c r="H20" s="12" t="s">
        <v>17</v>
      </c>
      <c r="I20" s="26">
        <v>10</v>
      </c>
      <c r="J20" s="13">
        <v>5000</v>
      </c>
      <c r="K20" s="13">
        <v>50000</v>
      </c>
    </row>
    <row r="21" spans="1:17" s="8" customFormat="1" ht="23.4" customHeight="1" x14ac:dyDescent="0.25">
      <c r="A21" s="9" t="s">
        <v>64</v>
      </c>
      <c r="B21" s="10">
        <v>40924</v>
      </c>
      <c r="C21" s="9">
        <v>1</v>
      </c>
      <c r="D21" s="10" t="s">
        <v>52</v>
      </c>
      <c r="E21" s="11" t="s">
        <v>53</v>
      </c>
      <c r="F21" s="12" t="s">
        <v>40</v>
      </c>
      <c r="G21" s="12" t="s">
        <v>41</v>
      </c>
      <c r="H21" s="12" t="s">
        <v>43</v>
      </c>
      <c r="I21" s="26">
        <v>12</v>
      </c>
      <c r="J21" s="13">
        <v>35000</v>
      </c>
      <c r="K21" s="13">
        <v>420000</v>
      </c>
    </row>
    <row r="22" spans="1:17" ht="22.2" customHeight="1" x14ac:dyDescent="0.25">
      <c r="A22" s="9" t="s">
        <v>65</v>
      </c>
      <c r="B22" s="10">
        <v>40925</v>
      </c>
      <c r="C22" s="9">
        <v>1</v>
      </c>
      <c r="D22" s="10" t="s">
        <v>52</v>
      </c>
      <c r="E22" s="11" t="s">
        <v>53</v>
      </c>
      <c r="F22" s="12" t="s">
        <v>15</v>
      </c>
      <c r="G22" s="12" t="s">
        <v>16</v>
      </c>
      <c r="H22" s="12" t="s">
        <v>17</v>
      </c>
      <c r="I22" s="26">
        <v>4</v>
      </c>
      <c r="J22" s="13">
        <v>3900</v>
      </c>
      <c r="K22" s="13">
        <v>16000</v>
      </c>
    </row>
    <row r="23" spans="1:17" ht="21" customHeight="1" x14ac:dyDescent="0.25">
      <c r="A23" s="9" t="s">
        <v>65</v>
      </c>
      <c r="B23" s="10">
        <v>40926</v>
      </c>
      <c r="C23" s="9">
        <v>1</v>
      </c>
      <c r="D23" s="10" t="s">
        <v>52</v>
      </c>
      <c r="E23" s="11" t="s">
        <v>53</v>
      </c>
      <c r="F23" s="12" t="s">
        <v>40</v>
      </c>
      <c r="G23" s="12" t="s">
        <v>41</v>
      </c>
      <c r="H23" s="12" t="s">
        <v>43</v>
      </c>
      <c r="I23" s="26">
        <v>6</v>
      </c>
      <c r="J23" s="13">
        <v>35000</v>
      </c>
      <c r="K23" s="13">
        <v>210000</v>
      </c>
    </row>
    <row r="24" spans="1:17" ht="21" customHeight="1" x14ac:dyDescent="0.25">
      <c r="A24" s="9" t="s">
        <v>66</v>
      </c>
      <c r="B24" s="10">
        <v>40927</v>
      </c>
      <c r="C24" s="9">
        <v>1</v>
      </c>
      <c r="D24" s="10" t="s">
        <v>38</v>
      </c>
      <c r="E24" s="11" t="s">
        <v>39</v>
      </c>
      <c r="F24" s="12" t="s">
        <v>20</v>
      </c>
      <c r="G24" s="12" t="s">
        <v>21</v>
      </c>
      <c r="H24" s="12" t="s">
        <v>17</v>
      </c>
      <c r="I24" s="26">
        <v>6</v>
      </c>
      <c r="J24" s="13">
        <v>5000</v>
      </c>
      <c r="K24" s="13">
        <v>30000</v>
      </c>
    </row>
    <row r="25" spans="1:17" ht="21" customHeight="1" x14ac:dyDescent="0.25">
      <c r="A25" s="9" t="s">
        <v>66</v>
      </c>
      <c r="B25" s="10">
        <v>40927</v>
      </c>
      <c r="C25" s="9">
        <v>1</v>
      </c>
      <c r="D25" s="10" t="s">
        <v>38</v>
      </c>
      <c r="E25" s="11" t="s">
        <v>39</v>
      </c>
      <c r="F25" s="12" t="s">
        <v>57</v>
      </c>
      <c r="G25" s="12" t="s">
        <v>58</v>
      </c>
      <c r="H25" s="12" t="s">
        <v>43</v>
      </c>
      <c r="I25" s="26">
        <v>11</v>
      </c>
      <c r="J25" s="13">
        <v>15000</v>
      </c>
      <c r="K25" s="13">
        <v>165000</v>
      </c>
    </row>
    <row r="26" spans="1:17" ht="21" customHeight="1" x14ac:dyDescent="0.25">
      <c r="A26" s="9" t="s">
        <v>67</v>
      </c>
      <c r="B26" s="10">
        <v>40929</v>
      </c>
      <c r="C26" s="9">
        <v>1</v>
      </c>
      <c r="D26" s="10" t="s">
        <v>44</v>
      </c>
      <c r="E26" s="11" t="s">
        <v>45</v>
      </c>
      <c r="F26" s="12" t="s">
        <v>20</v>
      </c>
      <c r="G26" s="12" t="s">
        <v>21</v>
      </c>
      <c r="H26" s="12" t="s">
        <v>17</v>
      </c>
      <c r="I26" s="26">
        <v>18</v>
      </c>
      <c r="J26" s="13">
        <v>5500</v>
      </c>
      <c r="K26" s="13">
        <v>99000</v>
      </c>
    </row>
    <row r="27" spans="1:17" ht="21" customHeight="1" x14ac:dyDescent="0.25">
      <c r="A27" s="9" t="s">
        <v>67</v>
      </c>
      <c r="B27" s="10">
        <v>40929</v>
      </c>
      <c r="C27" s="9">
        <v>1</v>
      </c>
      <c r="D27" s="10" t="s">
        <v>44</v>
      </c>
      <c r="E27" s="11" t="s">
        <v>45</v>
      </c>
      <c r="F27" s="12" t="s">
        <v>40</v>
      </c>
      <c r="G27" s="12" t="s">
        <v>41</v>
      </c>
      <c r="H27" s="12" t="s">
        <v>43</v>
      </c>
      <c r="I27" s="26">
        <v>9</v>
      </c>
      <c r="J27" s="13">
        <v>35000</v>
      </c>
      <c r="K27" s="13">
        <v>315000</v>
      </c>
    </row>
    <row r="28" spans="1:17" ht="21" customHeight="1" x14ac:dyDescent="0.25">
      <c r="A28" s="9" t="s">
        <v>67</v>
      </c>
      <c r="B28" s="10">
        <v>40929</v>
      </c>
      <c r="C28" s="9">
        <v>1</v>
      </c>
      <c r="D28" s="10" t="s">
        <v>44</v>
      </c>
      <c r="E28" s="11" t="s">
        <v>45</v>
      </c>
      <c r="F28" s="12" t="s">
        <v>34</v>
      </c>
      <c r="G28" s="12" t="s">
        <v>35</v>
      </c>
      <c r="H28" s="12" t="s">
        <v>43</v>
      </c>
      <c r="I28" s="26">
        <v>4</v>
      </c>
      <c r="J28" s="13">
        <v>5600</v>
      </c>
      <c r="K28" s="13">
        <v>22000</v>
      </c>
    </row>
    <row r="29" spans="1:17" ht="21" customHeight="1" x14ac:dyDescent="0.25">
      <c r="A29" s="9" t="s">
        <v>67</v>
      </c>
      <c r="B29" s="10">
        <v>40929</v>
      </c>
      <c r="C29" s="9">
        <v>1</v>
      </c>
      <c r="D29" s="10" t="s">
        <v>44</v>
      </c>
      <c r="E29" s="11" t="s">
        <v>45</v>
      </c>
      <c r="F29" s="12" t="s">
        <v>50</v>
      </c>
      <c r="G29" s="12" t="s">
        <v>51</v>
      </c>
      <c r="H29" s="12" t="s">
        <v>43</v>
      </c>
      <c r="I29" s="26">
        <v>8</v>
      </c>
      <c r="J29" s="13">
        <v>15400</v>
      </c>
      <c r="K29" s="13">
        <v>123000</v>
      </c>
    </row>
    <row r="30" spans="1:17" ht="21" customHeight="1" x14ac:dyDescent="0.25">
      <c r="A30" s="9" t="s">
        <v>67</v>
      </c>
      <c r="B30" s="10">
        <v>40929</v>
      </c>
      <c r="C30" s="9">
        <v>1</v>
      </c>
      <c r="D30" s="10" t="s">
        <v>44</v>
      </c>
      <c r="E30" s="11" t="s">
        <v>45</v>
      </c>
      <c r="F30" s="12" t="s">
        <v>55</v>
      </c>
      <c r="G30" s="12" t="s">
        <v>56</v>
      </c>
      <c r="H30" s="12" t="s">
        <v>31</v>
      </c>
      <c r="I30" s="26">
        <v>18</v>
      </c>
      <c r="J30" s="13">
        <v>22000</v>
      </c>
      <c r="K30" s="13">
        <v>396000</v>
      </c>
    </row>
    <row r="31" spans="1:17" ht="21" customHeight="1" x14ac:dyDescent="0.25">
      <c r="A31" s="9" t="s">
        <v>67</v>
      </c>
      <c r="B31" s="10">
        <v>40929</v>
      </c>
      <c r="C31" s="9">
        <v>1</v>
      </c>
      <c r="D31" s="10" t="s">
        <v>44</v>
      </c>
      <c r="E31" s="11" t="s">
        <v>45</v>
      </c>
      <c r="F31" s="12" t="s">
        <v>40</v>
      </c>
      <c r="G31" s="12" t="s">
        <v>41</v>
      </c>
      <c r="H31" s="12" t="s">
        <v>43</v>
      </c>
      <c r="I31" s="26">
        <v>6</v>
      </c>
      <c r="J31" s="13">
        <v>35000</v>
      </c>
      <c r="K31" s="13">
        <v>210000</v>
      </c>
    </row>
  </sheetData>
  <mergeCells count="1">
    <mergeCell ref="A2:J2"/>
  </mergeCells>
  <phoneticPr fontId="1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"/>
  <sheetViews>
    <sheetView showGridLines="0" topLeftCell="A4" zoomScaleNormal="100" zoomScalePageLayoutView="55" workbookViewId="0">
      <selection activeCell="N14" sqref="N14"/>
    </sheetView>
  </sheetViews>
  <sheetFormatPr defaultColWidth="8.88671875" defaultRowHeight="13.8" x14ac:dyDescent="0.25"/>
  <cols>
    <col min="1" max="1" width="8.44140625" style="2" customWidth="1"/>
    <col min="2" max="2" width="12.88671875" style="2" customWidth="1"/>
    <col min="3" max="3" width="9.6640625" style="28" customWidth="1"/>
    <col min="4" max="4" width="9.44140625" style="28" customWidth="1"/>
    <col min="5" max="5" width="19.33203125" style="2" customWidth="1"/>
    <col min="6" max="6" width="12.109375" style="2" customWidth="1"/>
    <col min="7" max="7" width="21.6640625" style="2" customWidth="1"/>
    <col min="8" max="8" width="20.33203125" style="2" customWidth="1"/>
    <col min="9" max="9" width="11" style="2" customWidth="1"/>
    <col min="10" max="10" width="11.88671875" style="2" customWidth="1"/>
    <col min="11" max="11" width="12.6640625" style="2" customWidth="1"/>
    <col min="12" max="12" width="12.109375" style="2" customWidth="1"/>
    <col min="13" max="16384" width="8.88671875" style="2"/>
  </cols>
  <sheetData>
    <row r="1" spans="1:12" ht="15" x14ac:dyDescent="0.3">
      <c r="A1" s="1" t="s">
        <v>0</v>
      </c>
    </row>
    <row r="2" spans="1:12" ht="24.6" x14ac:dyDescent="0.4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2" ht="20.399999999999999" customHeight="1" x14ac:dyDescent="0.25">
      <c r="D3" s="30"/>
      <c r="E3" s="5"/>
      <c r="F3" s="5"/>
      <c r="I3" s="71" t="s">
        <v>2</v>
      </c>
      <c r="J3" s="71"/>
      <c r="K3" s="6">
        <v>0.1</v>
      </c>
    </row>
    <row r="4" spans="1:12" s="8" customFormat="1" ht="30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103</v>
      </c>
      <c r="K4" s="7" t="s">
        <v>12</v>
      </c>
      <c r="L4"/>
    </row>
    <row r="5" spans="1:12" s="8" customFormat="1" ht="23.4" customHeight="1" x14ac:dyDescent="0.25">
      <c r="A5" s="9" t="s">
        <v>13</v>
      </c>
      <c r="B5" s="10">
        <v>41275</v>
      </c>
      <c r="C5" s="29">
        <v>1</v>
      </c>
      <c r="D5" s="31" t="s">
        <v>14</v>
      </c>
      <c r="E5" s="11" t="s">
        <v>32</v>
      </c>
      <c r="F5" s="12" t="s">
        <v>15</v>
      </c>
      <c r="G5" s="12" t="s">
        <v>16</v>
      </c>
      <c r="H5" s="12" t="s">
        <v>17</v>
      </c>
      <c r="I5" s="9">
        <v>10</v>
      </c>
      <c r="J5" s="13">
        <v>3420</v>
      </c>
      <c r="K5" s="13">
        <v>34200</v>
      </c>
      <c r="L5"/>
    </row>
    <row r="6" spans="1:12" s="8" customFormat="1" ht="17.25" customHeight="1" x14ac:dyDescent="0.25">
      <c r="A6" s="9" t="s">
        <v>13</v>
      </c>
      <c r="B6" s="10">
        <v>41275</v>
      </c>
      <c r="C6" s="29">
        <v>1</v>
      </c>
      <c r="D6" s="31" t="s">
        <v>14</v>
      </c>
      <c r="E6" s="11" t="s">
        <v>32</v>
      </c>
      <c r="F6" s="12" t="s">
        <v>20</v>
      </c>
      <c r="G6" s="12" t="s">
        <v>21</v>
      </c>
      <c r="H6" s="12" t="s">
        <v>17</v>
      </c>
      <c r="I6" s="9">
        <v>2</v>
      </c>
      <c r="J6" s="13">
        <v>5000</v>
      </c>
      <c r="K6" s="13">
        <v>10000</v>
      </c>
      <c r="L6"/>
    </row>
    <row r="7" spans="1:12" s="8" customFormat="1" ht="17.25" customHeight="1" x14ac:dyDescent="0.25">
      <c r="A7" s="9" t="s">
        <v>27</v>
      </c>
      <c r="B7" s="10">
        <v>41282</v>
      </c>
      <c r="C7" s="29">
        <v>1</v>
      </c>
      <c r="D7" s="31" t="s">
        <v>28</v>
      </c>
      <c r="E7" s="11" t="s">
        <v>33</v>
      </c>
      <c r="F7" s="12" t="s">
        <v>29</v>
      </c>
      <c r="G7" s="12" t="s">
        <v>30</v>
      </c>
      <c r="H7" s="12" t="s">
        <v>31</v>
      </c>
      <c r="I7" s="9">
        <v>5</v>
      </c>
      <c r="J7" s="13">
        <v>16500</v>
      </c>
      <c r="K7" s="13">
        <v>82500</v>
      </c>
      <c r="L7"/>
    </row>
    <row r="8" spans="1:12" s="8" customFormat="1" ht="17.25" customHeight="1" x14ac:dyDescent="0.25">
      <c r="A8" s="9" t="s">
        <v>27</v>
      </c>
      <c r="B8" s="10">
        <v>41282</v>
      </c>
      <c r="C8" s="29">
        <v>1</v>
      </c>
      <c r="D8" s="31" t="s">
        <v>28</v>
      </c>
      <c r="E8" s="11" t="s">
        <v>33</v>
      </c>
      <c r="F8" s="12" t="s">
        <v>20</v>
      </c>
      <c r="G8" s="12" t="s">
        <v>21</v>
      </c>
      <c r="H8" s="12" t="s">
        <v>17</v>
      </c>
      <c r="I8" s="9">
        <v>10</v>
      </c>
      <c r="J8" s="13">
        <v>5500</v>
      </c>
      <c r="K8" s="13">
        <v>55000</v>
      </c>
      <c r="L8"/>
    </row>
    <row r="9" spans="1:12" s="8" customFormat="1" ht="17.25" customHeight="1" x14ac:dyDescent="0.25">
      <c r="A9" s="9" t="s">
        <v>27</v>
      </c>
      <c r="B9" s="10">
        <v>41282</v>
      </c>
      <c r="C9" s="29">
        <v>1</v>
      </c>
      <c r="D9" s="31" t="s">
        <v>28</v>
      </c>
      <c r="E9" s="11" t="s">
        <v>33</v>
      </c>
      <c r="F9" s="12" t="s">
        <v>36</v>
      </c>
      <c r="G9" s="12" t="s">
        <v>37</v>
      </c>
      <c r="H9" s="12" t="s">
        <v>31</v>
      </c>
      <c r="I9" s="9">
        <v>2</v>
      </c>
      <c r="J9" s="13">
        <v>27500</v>
      </c>
      <c r="K9" s="13">
        <v>55000</v>
      </c>
      <c r="L9"/>
    </row>
    <row r="10" spans="1:12" s="8" customFormat="1" ht="17.25" customHeight="1" x14ac:dyDescent="0.25">
      <c r="A10" s="9" t="s">
        <v>42</v>
      </c>
      <c r="B10" s="10">
        <v>41285</v>
      </c>
      <c r="C10" s="29">
        <v>1</v>
      </c>
      <c r="D10" s="31" t="s">
        <v>38</v>
      </c>
      <c r="E10" s="11" t="s">
        <v>39</v>
      </c>
      <c r="F10" s="12" t="s">
        <v>40</v>
      </c>
      <c r="G10" s="12" t="s">
        <v>41</v>
      </c>
      <c r="H10" s="12" t="s">
        <v>43</v>
      </c>
      <c r="I10" s="9">
        <v>5</v>
      </c>
      <c r="J10" s="13">
        <v>31750</v>
      </c>
      <c r="K10" s="13">
        <v>158750</v>
      </c>
      <c r="L10"/>
    </row>
    <row r="11" spans="1:12" s="8" customFormat="1" ht="17.25" customHeight="1" x14ac:dyDescent="0.25">
      <c r="A11" s="9" t="s">
        <v>42</v>
      </c>
      <c r="B11" s="10">
        <v>41285</v>
      </c>
      <c r="C11" s="29">
        <v>1</v>
      </c>
      <c r="D11" s="31" t="s">
        <v>38</v>
      </c>
      <c r="E11" s="11" t="s">
        <v>39</v>
      </c>
      <c r="F11" s="12" t="s">
        <v>34</v>
      </c>
      <c r="G11" s="12" t="s">
        <v>35</v>
      </c>
      <c r="H11" s="12" t="s">
        <v>43</v>
      </c>
      <c r="I11" s="9">
        <v>15</v>
      </c>
      <c r="J11" s="13">
        <v>5120</v>
      </c>
      <c r="K11" s="13">
        <v>76800</v>
      </c>
      <c r="L11"/>
    </row>
    <row r="12" spans="1:12" s="8" customFormat="1" ht="17.25" customHeight="1" x14ac:dyDescent="0.25">
      <c r="A12" s="9" t="s">
        <v>42</v>
      </c>
      <c r="B12" s="10">
        <v>41285</v>
      </c>
      <c r="C12" s="29">
        <v>1</v>
      </c>
      <c r="D12" s="31" t="s">
        <v>38</v>
      </c>
      <c r="E12" s="11" t="s">
        <v>39</v>
      </c>
      <c r="F12" s="12" t="s">
        <v>50</v>
      </c>
      <c r="G12" s="12" t="s">
        <v>51</v>
      </c>
      <c r="H12" s="12" t="s">
        <v>43</v>
      </c>
      <c r="I12" s="9">
        <v>10</v>
      </c>
      <c r="J12" s="13">
        <v>14110</v>
      </c>
      <c r="K12" s="13">
        <v>141100</v>
      </c>
      <c r="L12"/>
    </row>
    <row r="13" spans="1:12" s="8" customFormat="1" ht="17.25" customHeight="1" x14ac:dyDescent="0.25">
      <c r="A13" s="9" t="s">
        <v>54</v>
      </c>
      <c r="B13" s="10">
        <v>41302</v>
      </c>
      <c r="C13" s="29">
        <v>1</v>
      </c>
      <c r="D13" s="31" t="s">
        <v>44</v>
      </c>
      <c r="E13" s="11" t="s">
        <v>45</v>
      </c>
      <c r="F13" s="12" t="s">
        <v>55</v>
      </c>
      <c r="G13" s="12" t="s">
        <v>56</v>
      </c>
      <c r="H13" s="12" t="s">
        <v>31</v>
      </c>
      <c r="I13" s="9">
        <v>5</v>
      </c>
      <c r="J13" s="13">
        <v>22000</v>
      </c>
      <c r="K13" s="13">
        <v>110000</v>
      </c>
      <c r="L13" s="56"/>
    </row>
    <row r="14" spans="1:12" s="8" customFormat="1" ht="17.25" customHeight="1" x14ac:dyDescent="0.25">
      <c r="A14" s="9" t="s">
        <v>54</v>
      </c>
      <c r="B14" s="10">
        <v>41302</v>
      </c>
      <c r="C14" s="29">
        <v>1</v>
      </c>
      <c r="D14" s="31" t="s">
        <v>44</v>
      </c>
      <c r="E14" s="11" t="s">
        <v>45</v>
      </c>
      <c r="F14" s="12" t="s">
        <v>40</v>
      </c>
      <c r="G14" s="12" t="s">
        <v>41</v>
      </c>
      <c r="H14" s="12" t="s">
        <v>43</v>
      </c>
      <c r="I14" s="9">
        <v>2</v>
      </c>
      <c r="J14" s="13">
        <v>35000</v>
      </c>
      <c r="K14" s="13">
        <v>70000</v>
      </c>
      <c r="L14"/>
    </row>
    <row r="15" spans="1:12" s="8" customFormat="1" ht="23.4" customHeight="1" x14ac:dyDescent="0.25">
      <c r="A15" s="9" t="s">
        <v>54</v>
      </c>
      <c r="B15" s="10">
        <v>41302</v>
      </c>
      <c r="C15" s="29">
        <v>1</v>
      </c>
      <c r="D15" s="31" t="s">
        <v>44</v>
      </c>
      <c r="E15" s="11" t="s">
        <v>45</v>
      </c>
      <c r="F15" s="12" t="s">
        <v>15</v>
      </c>
      <c r="G15" s="12" t="s">
        <v>16</v>
      </c>
      <c r="H15" s="12" t="s">
        <v>17</v>
      </c>
      <c r="I15" s="9">
        <v>5</v>
      </c>
      <c r="J15" s="13">
        <v>3900</v>
      </c>
      <c r="K15" s="13">
        <v>19500</v>
      </c>
      <c r="L15"/>
    </row>
    <row r="16" spans="1:12" s="8" customFormat="1" ht="23.4" customHeight="1" x14ac:dyDescent="0.25">
      <c r="A16" s="9" t="s">
        <v>54</v>
      </c>
      <c r="B16" s="10">
        <v>41302</v>
      </c>
      <c r="C16" s="29">
        <v>1</v>
      </c>
      <c r="D16" s="31" t="s">
        <v>44</v>
      </c>
      <c r="E16" s="11" t="s">
        <v>45</v>
      </c>
      <c r="F16" s="12" t="s">
        <v>20</v>
      </c>
      <c r="G16" s="12" t="s">
        <v>21</v>
      </c>
      <c r="H16" s="12" t="s">
        <v>17</v>
      </c>
      <c r="I16" s="9">
        <v>15</v>
      </c>
      <c r="J16" s="13">
        <v>5500</v>
      </c>
      <c r="K16" s="13">
        <v>82500</v>
      </c>
      <c r="L16"/>
    </row>
    <row r="17" spans="1:12" s="8" customFormat="1" ht="23.4" customHeight="1" x14ac:dyDescent="0.25">
      <c r="A17" s="9" t="s">
        <v>54</v>
      </c>
      <c r="B17" s="10">
        <v>41302</v>
      </c>
      <c r="C17" s="29">
        <v>1</v>
      </c>
      <c r="D17" s="31" t="s">
        <v>44</v>
      </c>
      <c r="E17" s="11" t="s">
        <v>45</v>
      </c>
      <c r="F17" s="12" t="s">
        <v>61</v>
      </c>
      <c r="G17" s="12" t="s">
        <v>62</v>
      </c>
      <c r="H17" s="12" t="s">
        <v>31</v>
      </c>
      <c r="I17" s="9">
        <v>1</v>
      </c>
      <c r="J17" s="13">
        <v>60600</v>
      </c>
      <c r="K17" s="13">
        <v>60600</v>
      </c>
      <c r="L17"/>
    </row>
    <row r="18" spans="1:12" s="8" customFormat="1" ht="23.4" customHeight="1" x14ac:dyDescent="0.25">
      <c r="A18" s="9" t="s">
        <v>54</v>
      </c>
      <c r="B18" s="10">
        <v>41302</v>
      </c>
      <c r="C18" s="29">
        <v>1</v>
      </c>
      <c r="D18" s="31" t="s">
        <v>44</v>
      </c>
      <c r="E18" s="11" t="s">
        <v>45</v>
      </c>
      <c r="F18" s="12" t="s">
        <v>57</v>
      </c>
      <c r="G18" s="12" t="s">
        <v>58</v>
      </c>
      <c r="H18" s="12" t="s">
        <v>43</v>
      </c>
      <c r="I18" s="9">
        <v>8</v>
      </c>
      <c r="J18" s="13">
        <v>16500</v>
      </c>
      <c r="K18" s="13">
        <v>132000</v>
      </c>
      <c r="L18"/>
    </row>
    <row r="19" spans="1:12" s="8" customFormat="1" ht="23.4" customHeight="1" x14ac:dyDescent="0.25">
      <c r="A19" s="9" t="s">
        <v>63</v>
      </c>
      <c r="B19" s="10">
        <v>41304</v>
      </c>
      <c r="C19" s="29">
        <v>1</v>
      </c>
      <c r="D19" s="31" t="s">
        <v>46</v>
      </c>
      <c r="E19" s="11" t="s">
        <v>47</v>
      </c>
      <c r="F19" s="12" t="s">
        <v>15</v>
      </c>
      <c r="G19" s="12" t="s">
        <v>16</v>
      </c>
      <c r="H19" s="12" t="s">
        <v>17</v>
      </c>
      <c r="I19" s="9">
        <v>20</v>
      </c>
      <c r="J19" s="13">
        <v>3420</v>
      </c>
      <c r="K19" s="13">
        <v>68400</v>
      </c>
      <c r="L19"/>
    </row>
    <row r="20" spans="1:12" s="8" customFormat="1" ht="23.4" customHeight="1" x14ac:dyDescent="0.25">
      <c r="A20" s="9" t="s">
        <v>63</v>
      </c>
      <c r="B20" s="10">
        <v>41304</v>
      </c>
      <c r="C20" s="29">
        <v>1</v>
      </c>
      <c r="D20" s="31" t="s">
        <v>46</v>
      </c>
      <c r="E20" s="11" t="s">
        <v>47</v>
      </c>
      <c r="F20" s="12" t="s">
        <v>20</v>
      </c>
      <c r="G20" s="12" t="s">
        <v>21</v>
      </c>
      <c r="H20" s="12" t="s">
        <v>17</v>
      </c>
      <c r="I20" s="9">
        <v>15</v>
      </c>
      <c r="J20" s="13">
        <v>5000</v>
      </c>
      <c r="K20" s="13">
        <v>75000</v>
      </c>
      <c r="L20"/>
    </row>
    <row r="21" spans="1:12" s="8" customFormat="1" ht="23.4" customHeight="1" x14ac:dyDescent="0.25">
      <c r="A21" s="9" t="s">
        <v>64</v>
      </c>
      <c r="B21" s="10">
        <v>41304</v>
      </c>
      <c r="C21" s="29">
        <v>1</v>
      </c>
      <c r="D21" s="31" t="s">
        <v>52</v>
      </c>
      <c r="E21" s="11" t="s">
        <v>53</v>
      </c>
      <c r="F21" s="12" t="s">
        <v>40</v>
      </c>
      <c r="G21" s="12" t="s">
        <v>41</v>
      </c>
      <c r="H21" s="12" t="s">
        <v>43</v>
      </c>
      <c r="I21" s="9">
        <v>2</v>
      </c>
      <c r="J21" s="13">
        <v>35000</v>
      </c>
      <c r="K21" s="13">
        <v>70000</v>
      </c>
      <c r="L21"/>
    </row>
    <row r="22" spans="1:12" ht="22.2" customHeight="1" x14ac:dyDescent="0.25">
      <c r="A22" s="9" t="s">
        <v>65</v>
      </c>
      <c r="B22" s="10">
        <v>41306</v>
      </c>
      <c r="C22" s="29">
        <v>2</v>
      </c>
      <c r="D22" s="31" t="s">
        <v>52</v>
      </c>
      <c r="E22" s="11" t="s">
        <v>53</v>
      </c>
      <c r="F22" s="12" t="s">
        <v>15</v>
      </c>
      <c r="G22" s="12" t="s">
        <v>16</v>
      </c>
      <c r="H22" s="12" t="s">
        <v>17</v>
      </c>
      <c r="I22" s="9">
        <v>10</v>
      </c>
      <c r="J22" s="13">
        <v>3900</v>
      </c>
      <c r="K22" s="13">
        <v>39000</v>
      </c>
      <c r="L22"/>
    </row>
    <row r="23" spans="1:12" ht="21" customHeight="1" x14ac:dyDescent="0.25">
      <c r="A23" s="9" t="s">
        <v>65</v>
      </c>
      <c r="B23" s="10">
        <v>41306</v>
      </c>
      <c r="C23" s="29">
        <v>2</v>
      </c>
      <c r="D23" s="31" t="s">
        <v>52</v>
      </c>
      <c r="E23" s="11" t="s">
        <v>53</v>
      </c>
      <c r="F23" s="12" t="s">
        <v>40</v>
      </c>
      <c r="G23" s="12" t="s">
        <v>41</v>
      </c>
      <c r="H23" s="12" t="s">
        <v>43</v>
      </c>
      <c r="I23" s="9">
        <v>4</v>
      </c>
      <c r="J23" s="13">
        <v>35000</v>
      </c>
      <c r="K23" s="13">
        <v>140000</v>
      </c>
      <c r="L23"/>
    </row>
    <row r="24" spans="1:12" ht="21" customHeight="1" x14ac:dyDescent="0.25">
      <c r="A24" s="9" t="s">
        <v>66</v>
      </c>
      <c r="B24" s="10">
        <v>41306</v>
      </c>
      <c r="C24" s="29">
        <v>2</v>
      </c>
      <c r="D24" s="31" t="s">
        <v>38</v>
      </c>
      <c r="E24" s="11" t="s">
        <v>39</v>
      </c>
      <c r="F24" s="12" t="s">
        <v>20</v>
      </c>
      <c r="G24" s="12" t="s">
        <v>21</v>
      </c>
      <c r="H24" s="12" t="s">
        <v>17</v>
      </c>
      <c r="I24" s="9">
        <v>7</v>
      </c>
      <c r="J24" s="13">
        <v>5000</v>
      </c>
      <c r="K24" s="13">
        <v>35000</v>
      </c>
      <c r="L24"/>
    </row>
    <row r="25" spans="1:12" ht="21" customHeight="1" x14ac:dyDescent="0.25">
      <c r="A25" s="9" t="s">
        <v>66</v>
      </c>
      <c r="B25" s="10">
        <v>41306</v>
      </c>
      <c r="C25" s="29">
        <v>2</v>
      </c>
      <c r="D25" s="31" t="s">
        <v>38</v>
      </c>
      <c r="E25" s="11" t="s">
        <v>39</v>
      </c>
      <c r="F25" s="12" t="s">
        <v>57</v>
      </c>
      <c r="G25" s="12" t="s">
        <v>58</v>
      </c>
      <c r="H25" s="12" t="s">
        <v>43</v>
      </c>
      <c r="I25" s="9">
        <v>18</v>
      </c>
      <c r="J25" s="13">
        <v>15000</v>
      </c>
      <c r="K25" s="13">
        <v>270000</v>
      </c>
      <c r="L25"/>
    </row>
    <row r="26" spans="1:12" ht="21" customHeight="1" x14ac:dyDescent="0.25">
      <c r="A26" s="9" t="s">
        <v>67</v>
      </c>
      <c r="B26" s="10">
        <v>41308</v>
      </c>
      <c r="C26" s="29">
        <v>2</v>
      </c>
      <c r="D26" s="31" t="s">
        <v>28</v>
      </c>
      <c r="E26" s="11" t="s">
        <v>33</v>
      </c>
      <c r="F26" s="12" t="s">
        <v>20</v>
      </c>
      <c r="G26" s="12" t="s">
        <v>21</v>
      </c>
      <c r="H26" s="12" t="s">
        <v>17</v>
      </c>
      <c r="I26" s="9">
        <v>20</v>
      </c>
      <c r="J26" s="13">
        <v>5500</v>
      </c>
      <c r="K26" s="13">
        <v>110000</v>
      </c>
      <c r="L26"/>
    </row>
    <row r="27" spans="1:12" ht="21" customHeight="1" x14ac:dyDescent="0.25">
      <c r="A27" s="9" t="s">
        <v>67</v>
      </c>
      <c r="B27" s="10">
        <v>41308</v>
      </c>
      <c r="C27" s="29">
        <v>2</v>
      </c>
      <c r="D27" s="31" t="s">
        <v>28</v>
      </c>
      <c r="E27" s="11" t="s">
        <v>33</v>
      </c>
      <c r="F27" s="12" t="s">
        <v>40</v>
      </c>
      <c r="G27" s="12" t="s">
        <v>41</v>
      </c>
      <c r="H27" s="12" t="s">
        <v>43</v>
      </c>
      <c r="I27" s="9">
        <v>5</v>
      </c>
      <c r="J27" s="13">
        <v>35000</v>
      </c>
      <c r="K27" s="13">
        <v>175000</v>
      </c>
      <c r="L27"/>
    </row>
    <row r="28" spans="1:12" ht="21" customHeight="1" x14ac:dyDescent="0.25">
      <c r="A28" s="9" t="s">
        <v>67</v>
      </c>
      <c r="B28" s="10">
        <v>41308</v>
      </c>
      <c r="C28" s="29">
        <v>2</v>
      </c>
      <c r="D28" s="31" t="s">
        <v>28</v>
      </c>
      <c r="E28" s="11" t="s">
        <v>33</v>
      </c>
      <c r="F28" s="12" t="s">
        <v>34</v>
      </c>
      <c r="G28" s="12" t="s">
        <v>35</v>
      </c>
      <c r="H28" s="12" t="s">
        <v>43</v>
      </c>
      <c r="I28" s="9">
        <v>15</v>
      </c>
      <c r="J28" s="13">
        <v>5600</v>
      </c>
      <c r="K28" s="13">
        <v>84000</v>
      </c>
      <c r="L28"/>
    </row>
    <row r="29" spans="1:12" ht="21" customHeight="1" x14ac:dyDescent="0.25">
      <c r="A29" s="9" t="s">
        <v>67</v>
      </c>
      <c r="B29" s="10">
        <v>41308</v>
      </c>
      <c r="C29" s="29">
        <v>2</v>
      </c>
      <c r="D29" s="31" t="s">
        <v>28</v>
      </c>
      <c r="E29" s="11" t="s">
        <v>33</v>
      </c>
      <c r="F29" s="12" t="s">
        <v>50</v>
      </c>
      <c r="G29" s="12" t="s">
        <v>51</v>
      </c>
      <c r="H29" s="12" t="s">
        <v>43</v>
      </c>
      <c r="I29" s="9">
        <v>18</v>
      </c>
      <c r="J29" s="13">
        <v>15400</v>
      </c>
      <c r="K29" s="13">
        <v>277200</v>
      </c>
      <c r="L29"/>
    </row>
    <row r="30" spans="1:12" ht="21" customHeight="1" x14ac:dyDescent="0.25">
      <c r="A30" s="9" t="s">
        <v>68</v>
      </c>
      <c r="B30" s="10">
        <v>41313</v>
      </c>
      <c r="C30" s="29">
        <v>2</v>
      </c>
      <c r="D30" s="31" t="s">
        <v>44</v>
      </c>
      <c r="E30" s="11" t="s">
        <v>45</v>
      </c>
      <c r="F30" s="12" t="s">
        <v>55</v>
      </c>
      <c r="G30" s="12" t="s">
        <v>56</v>
      </c>
      <c r="H30" s="12" t="s">
        <v>31</v>
      </c>
      <c r="I30" s="9">
        <v>25</v>
      </c>
      <c r="J30" s="13">
        <v>22000</v>
      </c>
      <c r="K30" s="13">
        <v>550000</v>
      </c>
      <c r="L30"/>
    </row>
    <row r="31" spans="1:12" ht="21" customHeight="1" x14ac:dyDescent="0.25">
      <c r="A31" s="9" t="s">
        <v>68</v>
      </c>
      <c r="B31" s="10">
        <v>41313</v>
      </c>
      <c r="C31" s="29">
        <v>2</v>
      </c>
      <c r="D31" s="31" t="s">
        <v>44</v>
      </c>
      <c r="E31" s="11" t="s">
        <v>45</v>
      </c>
      <c r="F31" s="12" t="s">
        <v>40</v>
      </c>
      <c r="G31" s="12" t="s">
        <v>41</v>
      </c>
      <c r="H31" s="12" t="s">
        <v>43</v>
      </c>
      <c r="I31" s="9">
        <v>26</v>
      </c>
      <c r="J31" s="13">
        <v>35000</v>
      </c>
      <c r="K31" s="13">
        <v>910000</v>
      </c>
      <c r="L31"/>
    </row>
    <row r="32" spans="1:12" ht="25.2" customHeight="1" x14ac:dyDescent="0.25">
      <c r="A32" s="9" t="s">
        <v>69</v>
      </c>
      <c r="B32" s="10">
        <v>41334</v>
      </c>
      <c r="C32" s="29">
        <v>3</v>
      </c>
      <c r="D32" s="31" t="s">
        <v>14</v>
      </c>
      <c r="E32" s="11" t="s">
        <v>32</v>
      </c>
      <c r="F32" s="12" t="s">
        <v>15</v>
      </c>
      <c r="G32" s="12" t="s">
        <v>16</v>
      </c>
      <c r="H32" s="12" t="s">
        <v>17</v>
      </c>
      <c r="I32" s="9">
        <v>21</v>
      </c>
      <c r="J32" s="13">
        <v>3420</v>
      </c>
      <c r="K32" s="13">
        <v>71820</v>
      </c>
      <c r="L32"/>
    </row>
    <row r="33" spans="1:12" ht="25.2" customHeight="1" x14ac:dyDescent="0.25">
      <c r="A33" s="9" t="s">
        <v>69</v>
      </c>
      <c r="B33" s="10">
        <v>41334</v>
      </c>
      <c r="C33" s="29">
        <v>3</v>
      </c>
      <c r="D33" s="31" t="s">
        <v>14</v>
      </c>
      <c r="E33" s="11" t="s">
        <v>32</v>
      </c>
      <c r="F33" s="12" t="s">
        <v>20</v>
      </c>
      <c r="G33" s="12" t="s">
        <v>21</v>
      </c>
      <c r="H33" s="12" t="s">
        <v>17</v>
      </c>
      <c r="I33" s="9">
        <v>22</v>
      </c>
      <c r="J33" s="13">
        <v>5000</v>
      </c>
      <c r="K33" s="13">
        <v>110000</v>
      </c>
      <c r="L33"/>
    </row>
    <row r="34" spans="1:12" ht="22.2" customHeight="1" x14ac:dyDescent="0.25">
      <c r="A34" s="9" t="s">
        <v>69</v>
      </c>
      <c r="B34" s="10">
        <v>41334</v>
      </c>
      <c r="C34" s="29">
        <v>3</v>
      </c>
      <c r="D34" s="31" t="s">
        <v>14</v>
      </c>
      <c r="E34" s="11" t="s">
        <v>32</v>
      </c>
      <c r="F34" s="12" t="s">
        <v>34</v>
      </c>
      <c r="G34" s="12" t="s">
        <v>35</v>
      </c>
      <c r="H34" s="12" t="s">
        <v>43</v>
      </c>
      <c r="I34" s="9">
        <v>25</v>
      </c>
      <c r="J34" s="13">
        <v>5120</v>
      </c>
      <c r="K34" s="13">
        <v>128000</v>
      </c>
      <c r="L34"/>
    </row>
    <row r="35" spans="1:12" ht="22.2" customHeight="1" x14ac:dyDescent="0.25">
      <c r="A35" s="9" t="s">
        <v>69</v>
      </c>
      <c r="B35" s="10">
        <v>41334</v>
      </c>
      <c r="C35" s="29">
        <v>3</v>
      </c>
      <c r="D35" s="31" t="s">
        <v>14</v>
      </c>
      <c r="E35" s="11" t="s">
        <v>32</v>
      </c>
      <c r="F35" s="12" t="s">
        <v>55</v>
      </c>
      <c r="G35" s="12" t="s">
        <v>56</v>
      </c>
      <c r="H35" s="12" t="s">
        <v>31</v>
      </c>
      <c r="I35" s="9">
        <v>22</v>
      </c>
      <c r="J35" s="13">
        <v>20010</v>
      </c>
      <c r="K35" s="13">
        <v>440220</v>
      </c>
      <c r="L35"/>
    </row>
    <row r="36" spans="1:12" ht="21" customHeight="1" x14ac:dyDescent="0.25">
      <c r="A36" s="9" t="s">
        <v>70</v>
      </c>
      <c r="B36" s="10">
        <v>41365</v>
      </c>
      <c r="C36" s="29">
        <v>4</v>
      </c>
      <c r="D36" s="31" t="s">
        <v>38</v>
      </c>
      <c r="E36" s="11" t="s">
        <v>39</v>
      </c>
      <c r="F36" s="12" t="s">
        <v>20</v>
      </c>
      <c r="G36" s="12" t="s">
        <v>21</v>
      </c>
      <c r="H36" s="12" t="s">
        <v>17</v>
      </c>
      <c r="I36" s="9">
        <v>22</v>
      </c>
      <c r="J36" s="13">
        <v>5000</v>
      </c>
      <c r="K36" s="13">
        <v>110000</v>
      </c>
      <c r="L36"/>
    </row>
    <row r="37" spans="1:12" ht="26.4" customHeight="1" x14ac:dyDescent="0.25">
      <c r="A37" s="9" t="s">
        <v>70</v>
      </c>
      <c r="B37" s="10">
        <v>41365</v>
      </c>
      <c r="C37" s="29">
        <v>4</v>
      </c>
      <c r="D37" s="31" t="s">
        <v>38</v>
      </c>
      <c r="E37" s="11" t="s">
        <v>39</v>
      </c>
      <c r="F37" s="12" t="s">
        <v>57</v>
      </c>
      <c r="G37" s="12" t="s">
        <v>58</v>
      </c>
      <c r="H37" s="12" t="s">
        <v>43</v>
      </c>
      <c r="I37" s="9">
        <v>17</v>
      </c>
      <c r="J37" s="13">
        <v>15000</v>
      </c>
      <c r="K37" s="13">
        <v>255000</v>
      </c>
      <c r="L37"/>
    </row>
    <row r="38" spans="1:12" ht="20.399999999999999" customHeight="1" x14ac:dyDescent="0.25">
      <c r="A38" s="9" t="s">
        <v>70</v>
      </c>
      <c r="B38" s="10">
        <v>41365</v>
      </c>
      <c r="C38" s="29">
        <v>4</v>
      </c>
      <c r="D38" s="31" t="s">
        <v>38</v>
      </c>
      <c r="E38" s="11" t="s">
        <v>39</v>
      </c>
      <c r="F38" s="12" t="s">
        <v>40</v>
      </c>
      <c r="G38" s="12" t="s">
        <v>41</v>
      </c>
      <c r="H38" s="12" t="s">
        <v>43</v>
      </c>
      <c r="I38" s="9">
        <v>21</v>
      </c>
      <c r="J38" s="13">
        <v>31750</v>
      </c>
      <c r="K38" s="13">
        <v>666750</v>
      </c>
      <c r="L38"/>
    </row>
    <row r="39" spans="1:12" ht="22.95" customHeight="1" x14ac:dyDescent="0.25">
      <c r="A39" s="9" t="s">
        <v>70</v>
      </c>
      <c r="B39" s="10">
        <v>41365</v>
      </c>
      <c r="C39" s="29">
        <v>4</v>
      </c>
      <c r="D39" s="31" t="s">
        <v>38</v>
      </c>
      <c r="E39" s="11" t="s">
        <v>39</v>
      </c>
      <c r="F39" s="12" t="s">
        <v>15</v>
      </c>
      <c r="G39" s="12" t="s">
        <v>16</v>
      </c>
      <c r="H39" s="12" t="s">
        <v>17</v>
      </c>
      <c r="I39" s="9">
        <v>29</v>
      </c>
      <c r="J39" s="13">
        <v>3420</v>
      </c>
      <c r="K39" s="13">
        <v>99180</v>
      </c>
      <c r="L39"/>
    </row>
    <row r="40" spans="1:12" ht="25.2" customHeight="1" x14ac:dyDescent="0.25">
      <c r="A40" s="9" t="s">
        <v>71</v>
      </c>
      <c r="B40" s="10">
        <v>41366</v>
      </c>
      <c r="C40" s="29">
        <v>4</v>
      </c>
      <c r="D40" s="31" t="s">
        <v>14</v>
      </c>
      <c r="E40" s="11" t="s">
        <v>32</v>
      </c>
      <c r="F40" s="12" t="s">
        <v>15</v>
      </c>
      <c r="G40" s="12" t="s">
        <v>16</v>
      </c>
      <c r="H40" s="12" t="s">
        <v>17</v>
      </c>
      <c r="I40" s="9">
        <v>10</v>
      </c>
      <c r="J40" s="13">
        <v>3420</v>
      </c>
      <c r="K40" s="13">
        <v>34200</v>
      </c>
      <c r="L40"/>
    </row>
    <row r="41" spans="1:12" ht="19.95" customHeight="1" x14ac:dyDescent="0.25">
      <c r="A41" s="9" t="s">
        <v>71</v>
      </c>
      <c r="B41" s="10">
        <v>41366</v>
      </c>
      <c r="C41" s="29">
        <v>4</v>
      </c>
      <c r="D41" s="31" t="s">
        <v>14</v>
      </c>
      <c r="E41" s="11" t="s">
        <v>32</v>
      </c>
      <c r="F41" s="12" t="s">
        <v>20</v>
      </c>
      <c r="G41" s="12" t="s">
        <v>21</v>
      </c>
      <c r="H41" s="12" t="s">
        <v>17</v>
      </c>
      <c r="I41" s="9">
        <v>7</v>
      </c>
      <c r="J41" s="13">
        <v>5000</v>
      </c>
      <c r="K41" s="13">
        <v>35000</v>
      </c>
      <c r="L41"/>
    </row>
    <row r="42" spans="1:12" ht="19.95" customHeight="1" x14ac:dyDescent="0.25">
      <c r="A42" s="9" t="s">
        <v>71</v>
      </c>
      <c r="B42" s="10">
        <v>41366</v>
      </c>
      <c r="C42" s="29">
        <v>4</v>
      </c>
      <c r="D42" s="31" t="s">
        <v>14</v>
      </c>
      <c r="E42" s="11" t="s">
        <v>32</v>
      </c>
      <c r="F42" s="12" t="s">
        <v>29</v>
      </c>
      <c r="G42" s="12" t="s">
        <v>30</v>
      </c>
      <c r="H42" s="12" t="s">
        <v>31</v>
      </c>
      <c r="I42" s="9">
        <v>11</v>
      </c>
      <c r="J42" s="13">
        <v>15220</v>
      </c>
      <c r="K42" s="13">
        <v>167420</v>
      </c>
      <c r="L42"/>
    </row>
    <row r="43" spans="1:12" ht="19.95" customHeight="1" x14ac:dyDescent="0.25">
      <c r="A43" s="9" t="s">
        <v>71</v>
      </c>
      <c r="B43" s="10">
        <v>41366</v>
      </c>
      <c r="C43" s="29">
        <v>4</v>
      </c>
      <c r="D43" s="31" t="s">
        <v>14</v>
      </c>
      <c r="E43" s="11" t="s">
        <v>32</v>
      </c>
      <c r="F43" s="12" t="s">
        <v>34</v>
      </c>
      <c r="G43" s="12" t="s">
        <v>35</v>
      </c>
      <c r="H43" s="12" t="s">
        <v>43</v>
      </c>
      <c r="I43" s="9">
        <v>27</v>
      </c>
      <c r="J43" s="13">
        <v>5120</v>
      </c>
      <c r="K43" s="13">
        <v>138240</v>
      </c>
      <c r="L43"/>
    </row>
    <row r="44" spans="1:12" ht="19.95" customHeight="1" x14ac:dyDescent="0.25">
      <c r="A44" s="9" t="s">
        <v>71</v>
      </c>
      <c r="B44" s="10">
        <v>41366</v>
      </c>
      <c r="C44" s="29">
        <v>4</v>
      </c>
      <c r="D44" s="31" t="s">
        <v>14</v>
      </c>
      <c r="E44" s="11" t="s">
        <v>32</v>
      </c>
      <c r="F44" s="12" t="s">
        <v>36</v>
      </c>
      <c r="G44" s="12" t="s">
        <v>37</v>
      </c>
      <c r="H44" s="12" t="s">
        <v>31</v>
      </c>
      <c r="I44" s="9">
        <v>26</v>
      </c>
      <c r="J44" s="13">
        <v>24930</v>
      </c>
      <c r="K44" s="13">
        <v>648180</v>
      </c>
      <c r="L44"/>
    </row>
    <row r="45" spans="1:12" ht="19.95" customHeight="1" x14ac:dyDescent="0.25">
      <c r="A45" s="9" t="s">
        <v>71</v>
      </c>
      <c r="B45" s="10">
        <v>41366</v>
      </c>
      <c r="C45" s="29">
        <v>4</v>
      </c>
      <c r="D45" s="31" t="s">
        <v>14</v>
      </c>
      <c r="E45" s="11" t="s">
        <v>32</v>
      </c>
      <c r="F45" s="12" t="s">
        <v>40</v>
      </c>
      <c r="G45" s="12" t="s">
        <v>41</v>
      </c>
      <c r="H45" s="12" t="s">
        <v>43</v>
      </c>
      <c r="I45" s="9">
        <v>22</v>
      </c>
      <c r="J45" s="13">
        <v>31750</v>
      </c>
      <c r="K45" s="13">
        <v>698500</v>
      </c>
      <c r="L45"/>
    </row>
    <row r="46" spans="1:12" ht="19.95" customHeight="1" x14ac:dyDescent="0.25">
      <c r="A46" s="9" t="s">
        <v>71</v>
      </c>
      <c r="B46" s="10">
        <v>41366</v>
      </c>
      <c r="C46" s="29">
        <v>4</v>
      </c>
      <c r="D46" s="31" t="s">
        <v>14</v>
      </c>
      <c r="E46" s="11" t="s">
        <v>32</v>
      </c>
      <c r="F46" s="12" t="s">
        <v>50</v>
      </c>
      <c r="G46" s="12" t="s">
        <v>51</v>
      </c>
      <c r="H46" s="12" t="s">
        <v>43</v>
      </c>
      <c r="I46" s="9">
        <v>25</v>
      </c>
      <c r="J46" s="13">
        <v>14110</v>
      </c>
      <c r="K46" s="13">
        <v>352750</v>
      </c>
      <c r="L46"/>
    </row>
    <row r="47" spans="1:12" ht="19.95" customHeight="1" x14ac:dyDescent="0.25">
      <c r="A47" s="9" t="s">
        <v>72</v>
      </c>
      <c r="B47" s="10">
        <v>41373</v>
      </c>
      <c r="C47" s="29">
        <v>4</v>
      </c>
      <c r="D47" s="31" t="s">
        <v>38</v>
      </c>
      <c r="E47" s="11" t="s">
        <v>39</v>
      </c>
      <c r="F47" s="12" t="s">
        <v>50</v>
      </c>
      <c r="G47" s="12" t="s">
        <v>51</v>
      </c>
      <c r="H47" s="12" t="s">
        <v>43</v>
      </c>
      <c r="I47" s="9">
        <v>10</v>
      </c>
      <c r="J47" s="13">
        <v>14110</v>
      </c>
      <c r="K47" s="13">
        <v>141100</v>
      </c>
      <c r="L47"/>
    </row>
    <row r="48" spans="1:12" ht="19.95" customHeight="1" x14ac:dyDescent="0.25">
      <c r="A48" s="9" t="s">
        <v>72</v>
      </c>
      <c r="B48" s="10">
        <v>41373</v>
      </c>
      <c r="C48" s="29">
        <v>4</v>
      </c>
      <c r="D48" s="31" t="s">
        <v>38</v>
      </c>
      <c r="E48" s="11" t="s">
        <v>39</v>
      </c>
      <c r="F48" s="12" t="s">
        <v>55</v>
      </c>
      <c r="G48" s="12" t="s">
        <v>56</v>
      </c>
      <c r="H48" s="12" t="s">
        <v>31</v>
      </c>
      <c r="I48" s="9">
        <v>9</v>
      </c>
      <c r="J48" s="13">
        <v>20010</v>
      </c>
      <c r="K48" s="13">
        <v>180090</v>
      </c>
      <c r="L48"/>
    </row>
    <row r="49" spans="1:12" ht="19.95" customHeight="1" x14ac:dyDescent="0.25">
      <c r="A49" s="9" t="s">
        <v>72</v>
      </c>
      <c r="B49" s="10">
        <v>41373</v>
      </c>
      <c r="C49" s="29">
        <v>4</v>
      </c>
      <c r="D49" s="31" t="s">
        <v>38</v>
      </c>
      <c r="E49" s="11" t="s">
        <v>39</v>
      </c>
      <c r="F49" s="12" t="s">
        <v>40</v>
      </c>
      <c r="G49" s="12" t="s">
        <v>41</v>
      </c>
      <c r="H49" s="12" t="s">
        <v>43</v>
      </c>
      <c r="I49" s="9">
        <v>11</v>
      </c>
      <c r="J49" s="13">
        <v>31750</v>
      </c>
      <c r="K49" s="13">
        <v>349250</v>
      </c>
      <c r="L49"/>
    </row>
    <row r="50" spans="1:12" ht="19.95" customHeight="1" x14ac:dyDescent="0.25">
      <c r="A50" s="9" t="s">
        <v>73</v>
      </c>
      <c r="B50" s="10">
        <v>41376</v>
      </c>
      <c r="C50" s="29">
        <v>4</v>
      </c>
      <c r="D50" s="31" t="s">
        <v>44</v>
      </c>
      <c r="E50" s="11" t="s">
        <v>45</v>
      </c>
      <c r="F50" s="12" t="s">
        <v>15</v>
      </c>
      <c r="G50" s="12" t="s">
        <v>16</v>
      </c>
      <c r="H50" s="12" t="s">
        <v>17</v>
      </c>
      <c r="I50" s="9">
        <v>12</v>
      </c>
      <c r="J50" s="13">
        <v>3900</v>
      </c>
      <c r="K50" s="13">
        <v>46800</v>
      </c>
      <c r="L50"/>
    </row>
    <row r="51" spans="1:12" ht="19.95" customHeight="1" x14ac:dyDescent="0.25">
      <c r="A51" s="9" t="s">
        <v>73</v>
      </c>
      <c r="B51" s="10">
        <v>41376</v>
      </c>
      <c r="C51" s="29">
        <v>4</v>
      </c>
      <c r="D51" s="31" t="s">
        <v>44</v>
      </c>
      <c r="E51" s="11" t="s">
        <v>45</v>
      </c>
      <c r="F51" s="12" t="s">
        <v>20</v>
      </c>
      <c r="G51" s="12" t="s">
        <v>21</v>
      </c>
      <c r="H51" s="12" t="s">
        <v>17</v>
      </c>
      <c r="I51" s="9">
        <v>25</v>
      </c>
      <c r="J51" s="13">
        <v>5500</v>
      </c>
      <c r="K51" s="13">
        <v>137500</v>
      </c>
      <c r="L51"/>
    </row>
    <row r="52" spans="1:12" ht="19.95" customHeight="1" x14ac:dyDescent="0.25">
      <c r="A52" s="9" t="s">
        <v>73</v>
      </c>
      <c r="B52" s="10">
        <v>41376</v>
      </c>
      <c r="C52" s="29">
        <v>4</v>
      </c>
      <c r="D52" s="31" t="s">
        <v>44</v>
      </c>
      <c r="E52" s="11" t="s">
        <v>45</v>
      </c>
      <c r="F52" s="12" t="s">
        <v>61</v>
      </c>
      <c r="G52" s="12" t="s">
        <v>62</v>
      </c>
      <c r="H52" s="12" t="s">
        <v>31</v>
      </c>
      <c r="I52" s="9">
        <v>16</v>
      </c>
      <c r="J52" s="13">
        <v>60600</v>
      </c>
      <c r="K52" s="13">
        <v>969600</v>
      </c>
      <c r="L52"/>
    </row>
    <row r="53" spans="1:12" ht="19.95" customHeight="1" x14ac:dyDescent="0.25">
      <c r="A53" s="9" t="s">
        <v>73</v>
      </c>
      <c r="B53" s="10">
        <v>41376</v>
      </c>
      <c r="C53" s="29">
        <v>4</v>
      </c>
      <c r="D53" s="31" t="s">
        <v>44</v>
      </c>
      <c r="E53" s="11" t="s">
        <v>45</v>
      </c>
      <c r="F53" s="12" t="s">
        <v>57</v>
      </c>
      <c r="G53" s="12" t="s">
        <v>58</v>
      </c>
      <c r="H53" s="12" t="s">
        <v>43</v>
      </c>
      <c r="I53" s="9">
        <v>28</v>
      </c>
      <c r="J53" s="13">
        <v>16500</v>
      </c>
      <c r="K53" s="13">
        <v>462000</v>
      </c>
      <c r="L53"/>
    </row>
    <row r="54" spans="1:12" ht="19.95" customHeight="1" x14ac:dyDescent="0.25">
      <c r="A54" s="9" t="s">
        <v>74</v>
      </c>
      <c r="B54" s="10">
        <v>41410</v>
      </c>
      <c r="C54" s="29">
        <v>5</v>
      </c>
      <c r="D54" s="31" t="s">
        <v>46</v>
      </c>
      <c r="E54" s="11" t="s">
        <v>47</v>
      </c>
      <c r="F54" s="12" t="s">
        <v>15</v>
      </c>
      <c r="G54" s="12" t="s">
        <v>16</v>
      </c>
      <c r="H54" s="12" t="s">
        <v>17</v>
      </c>
      <c r="I54" s="9">
        <v>18</v>
      </c>
      <c r="J54" s="13">
        <v>3420</v>
      </c>
      <c r="K54" s="13">
        <v>61560</v>
      </c>
    </row>
    <row r="55" spans="1:12" ht="19.95" customHeight="1" x14ac:dyDescent="0.25">
      <c r="A55" s="9" t="s">
        <v>75</v>
      </c>
      <c r="B55" s="10">
        <v>41411</v>
      </c>
      <c r="C55" s="29">
        <v>5</v>
      </c>
      <c r="D55" s="31" t="s">
        <v>46</v>
      </c>
      <c r="E55" s="11" t="s">
        <v>47</v>
      </c>
      <c r="F55" s="12" t="s">
        <v>20</v>
      </c>
      <c r="G55" s="12" t="s">
        <v>21</v>
      </c>
      <c r="H55" s="12" t="s">
        <v>17</v>
      </c>
      <c r="I55" s="9">
        <v>17</v>
      </c>
      <c r="J55" s="13">
        <v>5000</v>
      </c>
      <c r="K55" s="13">
        <v>85000</v>
      </c>
    </row>
    <row r="56" spans="1:12" ht="19.95" customHeight="1" x14ac:dyDescent="0.25">
      <c r="A56" s="9" t="s">
        <v>75</v>
      </c>
      <c r="B56" s="10">
        <v>41411</v>
      </c>
      <c r="C56" s="29">
        <v>5</v>
      </c>
      <c r="D56" s="31" t="s">
        <v>46</v>
      </c>
      <c r="E56" s="11" t="s">
        <v>47</v>
      </c>
      <c r="F56" s="12" t="s">
        <v>40</v>
      </c>
      <c r="G56" s="12" t="s">
        <v>41</v>
      </c>
      <c r="H56" s="12" t="s">
        <v>43</v>
      </c>
      <c r="I56" s="9">
        <v>21</v>
      </c>
      <c r="J56" s="13">
        <v>31750</v>
      </c>
      <c r="K56" s="13">
        <v>666750</v>
      </c>
    </row>
    <row r="57" spans="1:12" ht="19.95" customHeight="1" x14ac:dyDescent="0.25">
      <c r="A57" s="9" t="s">
        <v>75</v>
      </c>
      <c r="B57" s="10">
        <v>41411</v>
      </c>
      <c r="C57" s="29">
        <v>5</v>
      </c>
      <c r="D57" s="31" t="s">
        <v>46</v>
      </c>
      <c r="E57" s="11" t="s">
        <v>47</v>
      </c>
      <c r="F57" s="12" t="s">
        <v>15</v>
      </c>
      <c r="G57" s="12" t="s">
        <v>16</v>
      </c>
      <c r="H57" s="12" t="s">
        <v>17</v>
      </c>
      <c r="I57" s="9">
        <v>8</v>
      </c>
      <c r="J57" s="13">
        <v>3420</v>
      </c>
      <c r="K57" s="13">
        <v>27360</v>
      </c>
    </row>
    <row r="58" spans="1:12" ht="19.95" customHeight="1" x14ac:dyDescent="0.25">
      <c r="A58" s="9" t="s">
        <v>75</v>
      </c>
      <c r="B58" s="10">
        <v>41411</v>
      </c>
      <c r="C58" s="29">
        <v>5</v>
      </c>
      <c r="D58" s="31" t="s">
        <v>46</v>
      </c>
      <c r="E58" s="11" t="s">
        <v>47</v>
      </c>
      <c r="F58" s="12" t="s">
        <v>57</v>
      </c>
      <c r="G58" s="12" t="s">
        <v>58</v>
      </c>
      <c r="H58" s="12" t="s">
        <v>43</v>
      </c>
      <c r="I58" s="9">
        <v>6</v>
      </c>
      <c r="J58" s="13">
        <v>15000</v>
      </c>
      <c r="K58" s="13">
        <v>90000</v>
      </c>
    </row>
    <row r="59" spans="1:12" ht="19.95" customHeight="1" x14ac:dyDescent="0.25">
      <c r="A59" s="9" t="s">
        <v>76</v>
      </c>
      <c r="B59" s="10">
        <v>41415</v>
      </c>
      <c r="C59" s="29">
        <v>5</v>
      </c>
      <c r="D59" s="31" t="s">
        <v>38</v>
      </c>
      <c r="E59" s="11" t="s">
        <v>39</v>
      </c>
      <c r="F59" s="12" t="s">
        <v>20</v>
      </c>
      <c r="G59" s="12" t="s">
        <v>21</v>
      </c>
      <c r="H59" s="12" t="s">
        <v>17</v>
      </c>
      <c r="I59" s="9">
        <v>14</v>
      </c>
      <c r="J59" s="13">
        <v>5000</v>
      </c>
      <c r="K59" s="13">
        <v>70000</v>
      </c>
    </row>
    <row r="60" spans="1:12" ht="19.95" customHeight="1" x14ac:dyDescent="0.25">
      <c r="A60" s="9" t="s">
        <v>77</v>
      </c>
      <c r="B60" s="10">
        <v>41416</v>
      </c>
      <c r="C60" s="29">
        <v>5</v>
      </c>
      <c r="D60" s="31" t="s">
        <v>38</v>
      </c>
      <c r="E60" s="11" t="s">
        <v>39</v>
      </c>
      <c r="F60" s="12" t="s">
        <v>57</v>
      </c>
      <c r="G60" s="12" t="s">
        <v>58</v>
      </c>
      <c r="H60" s="12" t="s">
        <v>43</v>
      </c>
      <c r="I60" s="9">
        <v>24</v>
      </c>
      <c r="J60" s="13">
        <v>15000</v>
      </c>
      <c r="K60" s="13">
        <v>360000</v>
      </c>
    </row>
    <row r="61" spans="1:12" ht="19.95" customHeight="1" x14ac:dyDescent="0.25">
      <c r="A61" s="9" t="s">
        <v>77</v>
      </c>
      <c r="B61" s="10">
        <v>41416</v>
      </c>
      <c r="C61" s="29">
        <v>5</v>
      </c>
      <c r="D61" s="31" t="s">
        <v>38</v>
      </c>
      <c r="E61" s="11" t="s">
        <v>39</v>
      </c>
      <c r="F61" s="12" t="s">
        <v>20</v>
      </c>
      <c r="G61" s="12" t="s">
        <v>21</v>
      </c>
      <c r="H61" s="12" t="s">
        <v>17</v>
      </c>
      <c r="I61" s="9">
        <v>18</v>
      </c>
      <c r="J61" s="13">
        <v>5000</v>
      </c>
      <c r="K61" s="13">
        <v>90000</v>
      </c>
    </row>
    <row r="62" spans="1:12" ht="19.95" customHeight="1" x14ac:dyDescent="0.25">
      <c r="A62" s="9" t="s">
        <v>77</v>
      </c>
      <c r="B62" s="10">
        <v>41416</v>
      </c>
      <c r="C62" s="29">
        <v>5</v>
      </c>
      <c r="D62" s="31" t="s">
        <v>38</v>
      </c>
      <c r="E62" s="11" t="s">
        <v>39</v>
      </c>
      <c r="F62" s="12" t="s">
        <v>40</v>
      </c>
      <c r="G62" s="12" t="s">
        <v>41</v>
      </c>
      <c r="H62" s="12" t="s">
        <v>43</v>
      </c>
      <c r="I62" s="9">
        <v>28</v>
      </c>
      <c r="J62" s="13">
        <v>31750</v>
      </c>
      <c r="K62" s="13">
        <v>889000</v>
      </c>
    </row>
    <row r="63" spans="1:12" ht="19.95" customHeight="1" x14ac:dyDescent="0.25">
      <c r="A63" s="9" t="s">
        <v>77</v>
      </c>
      <c r="B63" s="10">
        <v>41416</v>
      </c>
      <c r="C63" s="29">
        <v>5</v>
      </c>
      <c r="D63" s="31" t="s">
        <v>38</v>
      </c>
      <c r="E63" s="11" t="s">
        <v>39</v>
      </c>
      <c r="F63" s="12" t="s">
        <v>34</v>
      </c>
      <c r="G63" s="12" t="s">
        <v>35</v>
      </c>
      <c r="H63" s="12" t="s">
        <v>43</v>
      </c>
      <c r="I63" s="9">
        <v>16</v>
      </c>
      <c r="J63" s="13">
        <v>5120</v>
      </c>
      <c r="K63" s="13">
        <v>81920</v>
      </c>
    </row>
    <row r="64" spans="1:12" ht="19.95" customHeight="1" x14ac:dyDescent="0.25">
      <c r="A64" s="9" t="s">
        <v>78</v>
      </c>
      <c r="B64" s="10">
        <v>41427</v>
      </c>
      <c r="C64" s="29">
        <v>6</v>
      </c>
      <c r="D64" s="31" t="s">
        <v>28</v>
      </c>
      <c r="E64" s="11" t="s">
        <v>33</v>
      </c>
      <c r="F64" s="12" t="s">
        <v>50</v>
      </c>
      <c r="G64" s="12" t="s">
        <v>51</v>
      </c>
      <c r="H64" s="12" t="s">
        <v>43</v>
      </c>
      <c r="I64" s="9">
        <v>13</v>
      </c>
      <c r="J64" s="13">
        <v>15400</v>
      </c>
      <c r="K64" s="13">
        <v>200200</v>
      </c>
    </row>
    <row r="65" spans="1:11" ht="19.95" customHeight="1" x14ac:dyDescent="0.25">
      <c r="A65" s="9" t="s">
        <v>78</v>
      </c>
      <c r="B65" s="10">
        <v>41427</v>
      </c>
      <c r="C65" s="29">
        <v>6</v>
      </c>
      <c r="D65" s="31" t="s">
        <v>28</v>
      </c>
      <c r="E65" s="11" t="s">
        <v>33</v>
      </c>
      <c r="F65" s="12" t="s">
        <v>55</v>
      </c>
      <c r="G65" s="12" t="s">
        <v>56</v>
      </c>
      <c r="H65" s="12" t="s">
        <v>31</v>
      </c>
      <c r="I65" s="9">
        <v>13</v>
      </c>
      <c r="J65" s="13">
        <v>22000</v>
      </c>
      <c r="K65" s="13">
        <v>286000</v>
      </c>
    </row>
    <row r="66" spans="1:11" ht="19.95" customHeight="1" x14ac:dyDescent="0.25">
      <c r="A66" s="9" t="s">
        <v>79</v>
      </c>
      <c r="B66" s="10">
        <v>41436</v>
      </c>
      <c r="C66" s="29">
        <v>6</v>
      </c>
      <c r="D66" s="31" t="s">
        <v>44</v>
      </c>
      <c r="E66" s="11" t="s">
        <v>45</v>
      </c>
      <c r="F66" s="12" t="s">
        <v>40</v>
      </c>
      <c r="G66" s="12" t="s">
        <v>41</v>
      </c>
      <c r="H66" s="12" t="s">
        <v>43</v>
      </c>
      <c r="I66" s="9">
        <v>19</v>
      </c>
      <c r="J66" s="13">
        <v>35000</v>
      </c>
      <c r="K66" s="13">
        <v>665000</v>
      </c>
    </row>
    <row r="67" spans="1:11" ht="19.95" customHeight="1" x14ac:dyDescent="0.25">
      <c r="A67" s="9" t="s">
        <v>79</v>
      </c>
      <c r="B67" s="10">
        <v>41436</v>
      </c>
      <c r="C67" s="29">
        <v>6</v>
      </c>
      <c r="D67" s="31" t="s">
        <v>44</v>
      </c>
      <c r="E67" s="11" t="s">
        <v>45</v>
      </c>
      <c r="F67" s="12" t="s">
        <v>15</v>
      </c>
      <c r="G67" s="12" t="s">
        <v>16</v>
      </c>
      <c r="H67" s="12" t="s">
        <v>17</v>
      </c>
      <c r="I67" s="9">
        <v>16</v>
      </c>
      <c r="J67" s="13">
        <v>3900</v>
      </c>
      <c r="K67" s="13">
        <v>62400</v>
      </c>
    </row>
    <row r="68" spans="1:11" ht="19.95" customHeight="1" x14ac:dyDescent="0.25">
      <c r="A68" s="9" t="s">
        <v>79</v>
      </c>
      <c r="B68" s="10">
        <v>41436</v>
      </c>
      <c r="C68" s="29">
        <v>6</v>
      </c>
      <c r="D68" s="31" t="s">
        <v>44</v>
      </c>
      <c r="E68" s="11" t="s">
        <v>45</v>
      </c>
      <c r="F68" s="12" t="s">
        <v>20</v>
      </c>
      <c r="G68" s="12" t="s">
        <v>21</v>
      </c>
      <c r="H68" s="12" t="s">
        <v>17</v>
      </c>
      <c r="I68" s="9">
        <v>25</v>
      </c>
      <c r="J68" s="13">
        <v>5500</v>
      </c>
      <c r="K68" s="13">
        <v>137500</v>
      </c>
    </row>
    <row r="69" spans="1:11" ht="19.95" customHeight="1" x14ac:dyDescent="0.25">
      <c r="A69" s="9" t="s">
        <v>79</v>
      </c>
      <c r="B69" s="10">
        <v>41436</v>
      </c>
      <c r="C69" s="29">
        <v>6</v>
      </c>
      <c r="D69" s="31" t="s">
        <v>44</v>
      </c>
      <c r="E69" s="11" t="s">
        <v>45</v>
      </c>
      <c r="F69" s="12" t="s">
        <v>34</v>
      </c>
      <c r="G69" s="12" t="s">
        <v>35</v>
      </c>
      <c r="H69" s="12" t="s">
        <v>43</v>
      </c>
      <c r="I69" s="9">
        <v>6</v>
      </c>
      <c r="J69" s="13">
        <v>5600</v>
      </c>
      <c r="K69" s="13">
        <v>33600</v>
      </c>
    </row>
    <row r="70" spans="1:11" ht="19.95" customHeight="1" x14ac:dyDescent="0.25">
      <c r="A70" s="9" t="s">
        <v>79</v>
      </c>
      <c r="B70" s="10">
        <v>41436</v>
      </c>
      <c r="C70" s="29">
        <v>6</v>
      </c>
      <c r="D70" s="31" t="s">
        <v>44</v>
      </c>
      <c r="E70" s="11" t="s">
        <v>45</v>
      </c>
      <c r="F70" s="12" t="s">
        <v>55</v>
      </c>
      <c r="G70" s="12" t="s">
        <v>56</v>
      </c>
      <c r="H70" s="12" t="s">
        <v>31</v>
      </c>
      <c r="I70" s="9">
        <v>24</v>
      </c>
      <c r="J70" s="13">
        <v>22000</v>
      </c>
      <c r="K70" s="13">
        <v>528000</v>
      </c>
    </row>
    <row r="71" spans="1:11" ht="19.95" customHeight="1" x14ac:dyDescent="0.25">
      <c r="A71" s="9" t="s">
        <v>79</v>
      </c>
      <c r="B71" s="10">
        <v>41436</v>
      </c>
      <c r="C71" s="29">
        <v>6</v>
      </c>
      <c r="D71" s="31" t="s">
        <v>44</v>
      </c>
      <c r="E71" s="11" t="s">
        <v>45</v>
      </c>
      <c r="F71" s="12" t="s">
        <v>20</v>
      </c>
      <c r="G71" s="12" t="s">
        <v>21</v>
      </c>
      <c r="H71" s="12" t="s">
        <v>17</v>
      </c>
      <c r="I71" s="9">
        <v>19</v>
      </c>
      <c r="J71" s="13">
        <v>5500</v>
      </c>
      <c r="K71" s="13">
        <v>104500</v>
      </c>
    </row>
    <row r="72" spans="1:11" ht="19.95" customHeight="1" x14ac:dyDescent="0.25">
      <c r="A72" s="9" t="s">
        <v>80</v>
      </c>
      <c r="B72" s="10">
        <v>41459</v>
      </c>
      <c r="C72" s="29">
        <v>7</v>
      </c>
      <c r="D72" s="31" t="s">
        <v>38</v>
      </c>
      <c r="E72" s="11" t="s">
        <v>39</v>
      </c>
      <c r="F72" s="12" t="s">
        <v>57</v>
      </c>
      <c r="G72" s="12" t="s">
        <v>58</v>
      </c>
      <c r="H72" s="12" t="s">
        <v>43</v>
      </c>
      <c r="I72" s="9">
        <v>29</v>
      </c>
      <c r="J72" s="13">
        <v>15000</v>
      </c>
      <c r="K72" s="13">
        <v>435000</v>
      </c>
    </row>
    <row r="73" spans="1:11" ht="19.95" customHeight="1" x14ac:dyDescent="0.25">
      <c r="A73" s="9" t="s">
        <v>80</v>
      </c>
      <c r="B73" s="10">
        <v>41459</v>
      </c>
      <c r="C73" s="29">
        <v>7</v>
      </c>
      <c r="D73" s="31" t="s">
        <v>38</v>
      </c>
      <c r="E73" s="11" t="s">
        <v>39</v>
      </c>
      <c r="F73" s="12" t="s">
        <v>40</v>
      </c>
      <c r="G73" s="12" t="s">
        <v>41</v>
      </c>
      <c r="H73" s="12" t="s">
        <v>43</v>
      </c>
      <c r="I73" s="9">
        <v>27</v>
      </c>
      <c r="J73" s="13">
        <v>31750</v>
      </c>
      <c r="K73" s="13">
        <v>857250</v>
      </c>
    </row>
    <row r="74" spans="1:11" ht="19.95" customHeight="1" x14ac:dyDescent="0.25">
      <c r="A74" s="9" t="s">
        <v>80</v>
      </c>
      <c r="B74" s="10">
        <v>41459</v>
      </c>
      <c r="C74" s="29">
        <v>7</v>
      </c>
      <c r="D74" s="31" t="s">
        <v>38</v>
      </c>
      <c r="E74" s="11" t="s">
        <v>39</v>
      </c>
      <c r="F74" s="12" t="s">
        <v>15</v>
      </c>
      <c r="G74" s="12" t="s">
        <v>16</v>
      </c>
      <c r="H74" s="12" t="s">
        <v>17</v>
      </c>
      <c r="I74" s="9">
        <v>13</v>
      </c>
      <c r="J74" s="13">
        <v>3420</v>
      </c>
      <c r="K74" s="13">
        <v>44460</v>
      </c>
    </row>
    <row r="75" spans="1:11" ht="19.95" customHeight="1" x14ac:dyDescent="0.25">
      <c r="A75" s="9" t="s">
        <v>81</v>
      </c>
      <c r="B75" s="10">
        <v>41464</v>
      </c>
      <c r="C75" s="29">
        <v>7</v>
      </c>
      <c r="D75" s="31" t="s">
        <v>14</v>
      </c>
      <c r="E75" s="11" t="s">
        <v>32</v>
      </c>
      <c r="F75" s="12" t="s">
        <v>15</v>
      </c>
      <c r="G75" s="12" t="s">
        <v>16</v>
      </c>
      <c r="H75" s="12" t="s">
        <v>17</v>
      </c>
      <c r="I75" s="9">
        <v>18</v>
      </c>
      <c r="J75" s="13">
        <v>3420</v>
      </c>
      <c r="K75" s="13">
        <v>61560</v>
      </c>
    </row>
    <row r="76" spans="1:11" ht="19.95" customHeight="1" x14ac:dyDescent="0.25">
      <c r="A76" s="9" t="s">
        <v>81</v>
      </c>
      <c r="B76" s="10">
        <v>41464</v>
      </c>
      <c r="C76" s="29">
        <v>7</v>
      </c>
      <c r="D76" s="31" t="s">
        <v>14</v>
      </c>
      <c r="E76" s="11" t="s">
        <v>32</v>
      </c>
      <c r="F76" s="12" t="s">
        <v>20</v>
      </c>
      <c r="G76" s="12" t="s">
        <v>21</v>
      </c>
      <c r="H76" s="12" t="s">
        <v>17</v>
      </c>
      <c r="I76" s="9">
        <v>16</v>
      </c>
      <c r="J76" s="13">
        <v>5000</v>
      </c>
      <c r="K76" s="13">
        <v>80000</v>
      </c>
    </row>
    <row r="77" spans="1:11" ht="19.95" customHeight="1" x14ac:dyDescent="0.25">
      <c r="A77" s="9" t="s">
        <v>81</v>
      </c>
      <c r="B77" s="10">
        <v>41464</v>
      </c>
      <c r="C77" s="29">
        <v>7</v>
      </c>
      <c r="D77" s="31" t="s">
        <v>14</v>
      </c>
      <c r="E77" s="11" t="s">
        <v>32</v>
      </c>
      <c r="F77" s="12" t="s">
        <v>29</v>
      </c>
      <c r="G77" s="12" t="s">
        <v>30</v>
      </c>
      <c r="H77" s="12" t="s">
        <v>31</v>
      </c>
      <c r="I77" s="9">
        <v>10</v>
      </c>
      <c r="J77" s="13">
        <v>15220</v>
      </c>
      <c r="K77" s="13">
        <v>152200</v>
      </c>
    </row>
    <row r="78" spans="1:11" ht="19.95" customHeight="1" x14ac:dyDescent="0.25">
      <c r="A78" s="9" t="s">
        <v>81</v>
      </c>
      <c r="B78" s="10">
        <v>41464</v>
      </c>
      <c r="C78" s="29">
        <v>7</v>
      </c>
      <c r="D78" s="31" t="s">
        <v>14</v>
      </c>
      <c r="E78" s="11" t="s">
        <v>32</v>
      </c>
      <c r="F78" s="12" t="s">
        <v>40</v>
      </c>
      <c r="G78" s="12" t="s">
        <v>41</v>
      </c>
      <c r="H78" s="12" t="s">
        <v>43</v>
      </c>
      <c r="I78" s="9">
        <v>15</v>
      </c>
      <c r="J78" s="13">
        <v>31750</v>
      </c>
      <c r="K78" s="13">
        <v>476250</v>
      </c>
    </row>
    <row r="79" spans="1:11" ht="19.95" customHeight="1" x14ac:dyDescent="0.25">
      <c r="A79" s="9" t="s">
        <v>82</v>
      </c>
      <c r="B79" s="10">
        <v>41466</v>
      </c>
      <c r="C79" s="29">
        <v>7</v>
      </c>
      <c r="D79" s="31" t="s">
        <v>28</v>
      </c>
      <c r="E79" s="11" t="s">
        <v>33</v>
      </c>
      <c r="F79" s="12" t="s">
        <v>36</v>
      </c>
      <c r="G79" s="12" t="s">
        <v>37</v>
      </c>
      <c r="H79" s="12" t="s">
        <v>31</v>
      </c>
      <c r="I79" s="9">
        <v>10</v>
      </c>
      <c r="J79" s="13">
        <v>27500</v>
      </c>
      <c r="K79" s="13">
        <v>275000</v>
      </c>
    </row>
    <row r="80" spans="1:11" ht="19.95" customHeight="1" x14ac:dyDescent="0.25">
      <c r="A80" s="9" t="s">
        <v>82</v>
      </c>
      <c r="B80" s="10">
        <v>41466</v>
      </c>
      <c r="C80" s="29">
        <v>7</v>
      </c>
      <c r="D80" s="31" t="s">
        <v>28</v>
      </c>
      <c r="E80" s="11" t="s">
        <v>33</v>
      </c>
      <c r="F80" s="12" t="s">
        <v>40</v>
      </c>
      <c r="G80" s="12" t="s">
        <v>41</v>
      </c>
      <c r="H80" s="12" t="s">
        <v>43</v>
      </c>
      <c r="I80" s="9">
        <v>14</v>
      </c>
      <c r="J80" s="13">
        <v>35000</v>
      </c>
      <c r="K80" s="13">
        <v>490000</v>
      </c>
    </row>
    <row r="81" spans="1:11" ht="19.95" customHeight="1" x14ac:dyDescent="0.25">
      <c r="A81" s="9" t="s">
        <v>82</v>
      </c>
      <c r="B81" s="10">
        <v>41466</v>
      </c>
      <c r="C81" s="29">
        <v>7</v>
      </c>
      <c r="D81" s="31" t="s">
        <v>28</v>
      </c>
      <c r="E81" s="11" t="s">
        <v>33</v>
      </c>
      <c r="F81" s="12" t="s">
        <v>34</v>
      </c>
      <c r="G81" s="12" t="s">
        <v>35</v>
      </c>
      <c r="H81" s="12" t="s">
        <v>43</v>
      </c>
      <c r="I81" s="9">
        <v>13</v>
      </c>
      <c r="J81" s="13">
        <v>5600</v>
      </c>
      <c r="K81" s="13">
        <v>72800</v>
      </c>
    </row>
    <row r="82" spans="1:11" ht="19.95" customHeight="1" x14ac:dyDescent="0.25">
      <c r="A82" s="9" t="s">
        <v>82</v>
      </c>
      <c r="B82" s="10">
        <v>41466</v>
      </c>
      <c r="C82" s="29">
        <v>7</v>
      </c>
      <c r="D82" s="31" t="s">
        <v>28</v>
      </c>
      <c r="E82" s="11" t="s">
        <v>33</v>
      </c>
      <c r="F82" s="12" t="s">
        <v>50</v>
      </c>
      <c r="G82" s="12" t="s">
        <v>51</v>
      </c>
      <c r="H82" s="12" t="s">
        <v>43</v>
      </c>
      <c r="I82" s="9">
        <v>8</v>
      </c>
      <c r="J82" s="13">
        <v>15400</v>
      </c>
      <c r="K82" s="13">
        <v>123200</v>
      </c>
    </row>
    <row r="83" spans="1:11" ht="19.95" customHeight="1" x14ac:dyDescent="0.25">
      <c r="A83" s="9" t="s">
        <v>82</v>
      </c>
      <c r="B83" s="10">
        <v>41466</v>
      </c>
      <c r="C83" s="29">
        <v>7</v>
      </c>
      <c r="D83" s="31" t="s">
        <v>28</v>
      </c>
      <c r="E83" s="11" t="s">
        <v>33</v>
      </c>
      <c r="F83" s="12" t="s">
        <v>55</v>
      </c>
      <c r="G83" s="12" t="s">
        <v>56</v>
      </c>
      <c r="H83" s="12" t="s">
        <v>31</v>
      </c>
      <c r="I83" s="9">
        <v>16</v>
      </c>
      <c r="J83" s="13">
        <v>22000</v>
      </c>
      <c r="K83" s="13">
        <v>352000</v>
      </c>
    </row>
    <row r="84" spans="1:11" ht="19.95" customHeight="1" x14ac:dyDescent="0.25">
      <c r="A84" s="9" t="s">
        <v>83</v>
      </c>
      <c r="B84" s="10">
        <v>41471</v>
      </c>
      <c r="C84" s="29">
        <v>7</v>
      </c>
      <c r="D84" s="31" t="s">
        <v>28</v>
      </c>
      <c r="E84" s="11" t="s">
        <v>33</v>
      </c>
      <c r="F84" s="12" t="s">
        <v>40</v>
      </c>
      <c r="G84" s="12" t="s">
        <v>41</v>
      </c>
      <c r="H84" s="12" t="s">
        <v>43</v>
      </c>
      <c r="I84" s="9">
        <v>23</v>
      </c>
      <c r="J84" s="13">
        <v>35000</v>
      </c>
      <c r="K84" s="13">
        <v>805000</v>
      </c>
    </row>
    <row r="85" spans="1:11" ht="19.95" customHeight="1" x14ac:dyDescent="0.25">
      <c r="A85" s="9" t="s">
        <v>83</v>
      </c>
      <c r="B85" s="10">
        <v>41411</v>
      </c>
      <c r="C85" s="29">
        <v>5</v>
      </c>
      <c r="D85" s="31" t="s">
        <v>28</v>
      </c>
      <c r="E85" s="11" t="s">
        <v>33</v>
      </c>
      <c r="F85" s="12" t="s">
        <v>15</v>
      </c>
      <c r="G85" s="12" t="s">
        <v>16</v>
      </c>
      <c r="H85" s="12" t="s">
        <v>17</v>
      </c>
      <c r="I85" s="9">
        <v>30</v>
      </c>
      <c r="J85" s="13">
        <v>3900</v>
      </c>
      <c r="K85" s="13">
        <v>117000</v>
      </c>
    </row>
    <row r="86" spans="1:11" ht="19.95" customHeight="1" x14ac:dyDescent="0.25">
      <c r="A86" s="9" t="s">
        <v>83</v>
      </c>
      <c r="B86" s="10">
        <v>41411</v>
      </c>
      <c r="C86" s="29">
        <v>5</v>
      </c>
      <c r="D86" s="31" t="s">
        <v>28</v>
      </c>
      <c r="E86" s="11" t="s">
        <v>33</v>
      </c>
      <c r="F86" s="12" t="s">
        <v>20</v>
      </c>
      <c r="G86" s="12" t="s">
        <v>21</v>
      </c>
      <c r="H86" s="12" t="s">
        <v>17</v>
      </c>
      <c r="I86" s="9">
        <v>30</v>
      </c>
      <c r="J86" s="13">
        <v>5500</v>
      </c>
      <c r="K86" s="13">
        <v>165000</v>
      </c>
    </row>
    <row r="87" spans="1:11" ht="19.95" customHeight="1" x14ac:dyDescent="0.25">
      <c r="A87" s="9" t="s">
        <v>84</v>
      </c>
      <c r="B87" s="10">
        <v>41474</v>
      </c>
      <c r="C87" s="29">
        <v>7</v>
      </c>
      <c r="D87" s="31" t="s">
        <v>38</v>
      </c>
      <c r="E87" s="11" t="s">
        <v>39</v>
      </c>
      <c r="F87" s="12" t="s">
        <v>61</v>
      </c>
      <c r="G87" s="12" t="s">
        <v>62</v>
      </c>
      <c r="H87" s="12" t="s">
        <v>31</v>
      </c>
      <c r="I87" s="9">
        <v>23</v>
      </c>
      <c r="J87" s="13">
        <v>55100</v>
      </c>
      <c r="K87" s="13">
        <v>1267300</v>
      </c>
    </row>
    <row r="88" spans="1:11" ht="19.95" customHeight="1" x14ac:dyDescent="0.25">
      <c r="A88" s="9" t="s">
        <v>84</v>
      </c>
      <c r="B88" s="10">
        <v>41474</v>
      </c>
      <c r="C88" s="29">
        <v>7</v>
      </c>
      <c r="D88" s="31" t="s">
        <v>38</v>
      </c>
      <c r="E88" s="11" t="s">
        <v>39</v>
      </c>
      <c r="F88" s="12" t="s">
        <v>57</v>
      </c>
      <c r="G88" s="12" t="s">
        <v>58</v>
      </c>
      <c r="H88" s="12" t="s">
        <v>43</v>
      </c>
      <c r="I88" s="9">
        <v>20</v>
      </c>
      <c r="J88" s="13">
        <v>15000</v>
      </c>
      <c r="K88" s="13">
        <v>300000</v>
      </c>
    </row>
    <row r="89" spans="1:11" ht="19.95" customHeight="1" x14ac:dyDescent="0.25">
      <c r="A89" s="9" t="s">
        <v>84</v>
      </c>
      <c r="B89" s="10">
        <v>41474</v>
      </c>
      <c r="C89" s="29">
        <v>7</v>
      </c>
      <c r="D89" s="31" t="s">
        <v>38</v>
      </c>
      <c r="E89" s="11" t="s">
        <v>39</v>
      </c>
      <c r="F89" s="12" t="s">
        <v>15</v>
      </c>
      <c r="G89" s="12" t="s">
        <v>16</v>
      </c>
      <c r="H89" s="12" t="s">
        <v>17</v>
      </c>
      <c r="I89" s="9">
        <v>22</v>
      </c>
      <c r="J89" s="13">
        <v>3420</v>
      </c>
      <c r="K89" s="13">
        <v>75240</v>
      </c>
    </row>
    <row r="90" spans="1:11" ht="19.95" customHeight="1" x14ac:dyDescent="0.25">
      <c r="A90" s="9" t="s">
        <v>84</v>
      </c>
      <c r="B90" s="10">
        <v>41474</v>
      </c>
      <c r="C90" s="29">
        <v>7</v>
      </c>
      <c r="D90" s="31" t="s">
        <v>38</v>
      </c>
      <c r="E90" s="11" t="s">
        <v>39</v>
      </c>
      <c r="F90" s="12" t="s">
        <v>20</v>
      </c>
      <c r="G90" s="12" t="s">
        <v>21</v>
      </c>
      <c r="H90" s="12" t="s">
        <v>17</v>
      </c>
      <c r="I90" s="9">
        <v>14</v>
      </c>
      <c r="J90" s="13">
        <v>5000</v>
      </c>
      <c r="K90" s="13">
        <v>70000</v>
      </c>
    </row>
    <row r="91" spans="1:11" ht="19.95" customHeight="1" x14ac:dyDescent="0.25">
      <c r="A91" s="9" t="s">
        <v>84</v>
      </c>
      <c r="B91" s="10">
        <v>41474</v>
      </c>
      <c r="C91" s="29">
        <v>7</v>
      </c>
      <c r="D91" s="31" t="s">
        <v>38</v>
      </c>
      <c r="E91" s="11" t="s">
        <v>39</v>
      </c>
      <c r="F91" s="12" t="s">
        <v>40</v>
      </c>
      <c r="G91" s="12" t="s">
        <v>41</v>
      </c>
      <c r="H91" s="12" t="s">
        <v>43</v>
      </c>
      <c r="I91" s="9">
        <v>30</v>
      </c>
      <c r="J91" s="13">
        <v>31750</v>
      </c>
      <c r="K91" s="13">
        <v>952500</v>
      </c>
    </row>
    <row r="92" spans="1:11" ht="19.95" customHeight="1" x14ac:dyDescent="0.25">
      <c r="A92" s="9" t="s">
        <v>85</v>
      </c>
      <c r="B92" s="10">
        <v>41494</v>
      </c>
      <c r="C92" s="29">
        <v>8</v>
      </c>
      <c r="D92" s="31" t="s">
        <v>28</v>
      </c>
      <c r="E92" s="11" t="s">
        <v>33</v>
      </c>
      <c r="F92" s="12" t="s">
        <v>15</v>
      </c>
      <c r="G92" s="12" t="s">
        <v>16</v>
      </c>
      <c r="H92" s="12" t="s">
        <v>17</v>
      </c>
      <c r="I92" s="9">
        <v>5</v>
      </c>
      <c r="J92" s="13">
        <v>3900</v>
      </c>
      <c r="K92" s="13">
        <v>19500</v>
      </c>
    </row>
    <row r="93" spans="1:11" ht="19.95" customHeight="1" x14ac:dyDescent="0.25">
      <c r="A93" s="9" t="s">
        <v>85</v>
      </c>
      <c r="B93" s="10">
        <v>41494</v>
      </c>
      <c r="C93" s="29">
        <v>8</v>
      </c>
      <c r="D93" s="31" t="s">
        <v>28</v>
      </c>
      <c r="E93" s="11" t="s">
        <v>33</v>
      </c>
      <c r="F93" s="12" t="s">
        <v>40</v>
      </c>
      <c r="G93" s="12" t="s">
        <v>41</v>
      </c>
      <c r="H93" s="12" t="s">
        <v>43</v>
      </c>
      <c r="I93" s="9">
        <v>5</v>
      </c>
      <c r="J93" s="13">
        <v>35000</v>
      </c>
      <c r="K93" s="13">
        <v>175000</v>
      </c>
    </row>
    <row r="94" spans="1:11" ht="19.95" customHeight="1" x14ac:dyDescent="0.25">
      <c r="A94" s="9" t="s">
        <v>85</v>
      </c>
      <c r="B94" s="10">
        <v>41494</v>
      </c>
      <c r="C94" s="29">
        <v>8</v>
      </c>
      <c r="D94" s="31" t="s">
        <v>28</v>
      </c>
      <c r="E94" s="11" t="s">
        <v>33</v>
      </c>
      <c r="F94" s="12" t="s">
        <v>20</v>
      </c>
      <c r="G94" s="12" t="s">
        <v>21</v>
      </c>
      <c r="H94" s="12" t="s">
        <v>17</v>
      </c>
      <c r="I94" s="9">
        <v>26</v>
      </c>
      <c r="J94" s="13">
        <v>5500</v>
      </c>
      <c r="K94" s="13">
        <v>143000</v>
      </c>
    </row>
    <row r="95" spans="1:11" ht="19.95" customHeight="1" x14ac:dyDescent="0.25">
      <c r="A95" s="9" t="s">
        <v>86</v>
      </c>
      <c r="B95" s="10">
        <v>41501</v>
      </c>
      <c r="C95" s="29">
        <v>8</v>
      </c>
      <c r="D95" s="31" t="s">
        <v>38</v>
      </c>
      <c r="E95" s="11" t="s">
        <v>39</v>
      </c>
      <c r="F95" s="12" t="s">
        <v>57</v>
      </c>
      <c r="G95" s="12" t="s">
        <v>58</v>
      </c>
      <c r="H95" s="12" t="s">
        <v>43</v>
      </c>
      <c r="I95" s="9">
        <v>22</v>
      </c>
      <c r="J95" s="13">
        <v>15000</v>
      </c>
      <c r="K95" s="13">
        <v>330000</v>
      </c>
    </row>
    <row r="96" spans="1:11" ht="19.95" customHeight="1" x14ac:dyDescent="0.25">
      <c r="A96" s="9" t="s">
        <v>86</v>
      </c>
      <c r="B96" s="10">
        <v>41501</v>
      </c>
      <c r="C96" s="29">
        <v>8</v>
      </c>
      <c r="D96" s="31" t="s">
        <v>38</v>
      </c>
      <c r="E96" s="11" t="s">
        <v>39</v>
      </c>
      <c r="F96" s="12" t="s">
        <v>20</v>
      </c>
      <c r="G96" s="12" t="s">
        <v>21</v>
      </c>
      <c r="H96" s="12" t="s">
        <v>17</v>
      </c>
      <c r="I96" s="9">
        <v>26</v>
      </c>
      <c r="J96" s="13">
        <v>5000</v>
      </c>
      <c r="K96" s="13">
        <v>130000</v>
      </c>
    </row>
    <row r="97" spans="1:11" ht="19.95" customHeight="1" x14ac:dyDescent="0.25">
      <c r="A97" s="9" t="s">
        <v>86</v>
      </c>
      <c r="B97" s="10">
        <v>41501</v>
      </c>
      <c r="C97" s="29">
        <v>8</v>
      </c>
      <c r="D97" s="31" t="s">
        <v>38</v>
      </c>
      <c r="E97" s="11" t="s">
        <v>39</v>
      </c>
      <c r="F97" s="12" t="s">
        <v>40</v>
      </c>
      <c r="G97" s="12" t="s">
        <v>41</v>
      </c>
      <c r="H97" s="12" t="s">
        <v>43</v>
      </c>
      <c r="I97" s="9">
        <v>17</v>
      </c>
      <c r="J97" s="13">
        <v>31750</v>
      </c>
      <c r="K97" s="13">
        <v>539750</v>
      </c>
    </row>
    <row r="98" spans="1:11" ht="19.95" customHeight="1" x14ac:dyDescent="0.25">
      <c r="A98" s="9" t="s">
        <v>86</v>
      </c>
      <c r="B98" s="10">
        <v>41501</v>
      </c>
      <c r="C98" s="29">
        <v>8</v>
      </c>
      <c r="D98" s="31" t="s">
        <v>38</v>
      </c>
      <c r="E98" s="11" t="s">
        <v>39</v>
      </c>
      <c r="F98" s="12" t="s">
        <v>34</v>
      </c>
      <c r="G98" s="12" t="s">
        <v>35</v>
      </c>
      <c r="H98" s="12" t="s">
        <v>43</v>
      </c>
      <c r="I98" s="9">
        <v>18</v>
      </c>
      <c r="J98" s="13">
        <v>5120</v>
      </c>
      <c r="K98" s="13">
        <v>92160</v>
      </c>
    </row>
    <row r="99" spans="1:11" ht="19.95" customHeight="1" x14ac:dyDescent="0.25">
      <c r="A99" s="9" t="s">
        <v>87</v>
      </c>
      <c r="B99" s="10">
        <v>41501</v>
      </c>
      <c r="C99" s="29">
        <v>8</v>
      </c>
      <c r="D99" s="31" t="s">
        <v>28</v>
      </c>
      <c r="E99" s="11" t="s">
        <v>33</v>
      </c>
      <c r="F99" s="12" t="s">
        <v>50</v>
      </c>
      <c r="G99" s="12" t="s">
        <v>51</v>
      </c>
      <c r="H99" s="12" t="s">
        <v>43</v>
      </c>
      <c r="I99" s="9">
        <v>14</v>
      </c>
      <c r="J99" s="13">
        <v>15400</v>
      </c>
      <c r="K99" s="13">
        <v>215600</v>
      </c>
    </row>
    <row r="100" spans="1:11" ht="19.95" customHeight="1" x14ac:dyDescent="0.25">
      <c r="A100" s="9" t="s">
        <v>88</v>
      </c>
      <c r="B100" s="10">
        <v>41502</v>
      </c>
      <c r="C100" s="29">
        <v>8</v>
      </c>
      <c r="D100" s="31" t="s">
        <v>28</v>
      </c>
      <c r="E100" s="11" t="s">
        <v>33</v>
      </c>
      <c r="F100" s="12" t="s">
        <v>55</v>
      </c>
      <c r="G100" s="12" t="s">
        <v>56</v>
      </c>
      <c r="H100" s="12" t="s">
        <v>31</v>
      </c>
      <c r="I100" s="9">
        <v>24</v>
      </c>
      <c r="J100" s="13">
        <v>22000</v>
      </c>
      <c r="K100" s="13">
        <v>528000</v>
      </c>
    </row>
  </sheetData>
  <sheetProtection selectLockedCells="1" selectUnlockedCells="1"/>
  <dataConsolidate/>
  <mergeCells count="2">
    <mergeCell ref="A2:K2"/>
    <mergeCell ref="I3:J3"/>
  </mergeCells>
  <printOptions horizontalCentered="1"/>
  <pageMargins left="0.75" right="0.75" top="0.75" bottom="0.75" header="0.3" footer="0.3"/>
  <pageSetup fitToWidth="0" fitToHeight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900-00000000000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sqref>L14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1"/>
  <sheetViews>
    <sheetView tabSelected="1" topLeftCell="A7" zoomScale="70" zoomScaleNormal="70" workbookViewId="0">
      <selection activeCell="H9" sqref="H9"/>
    </sheetView>
  </sheetViews>
  <sheetFormatPr defaultColWidth="8.88671875" defaultRowHeight="13.8" x14ac:dyDescent="0.25"/>
  <cols>
    <col min="1" max="1" width="11.44140625" style="74" customWidth="1"/>
    <col min="2" max="2" width="14.33203125" style="74" customWidth="1"/>
    <col min="3" max="3" width="8.5546875" style="74" customWidth="1"/>
    <col min="4" max="4" width="11.6640625" style="74" customWidth="1"/>
    <col min="5" max="5" width="19.33203125" style="74" customWidth="1"/>
    <col min="6" max="6" width="12.6640625" style="74" customWidth="1"/>
    <col min="7" max="7" width="20.33203125" style="74" customWidth="1"/>
    <col min="8" max="8" width="18.109375" style="74" customWidth="1"/>
    <col min="9" max="9" width="10.6640625" style="74" customWidth="1"/>
    <col min="10" max="10" width="12.6640625" style="74" customWidth="1"/>
    <col min="11" max="11" width="13.109375" style="74" customWidth="1"/>
    <col min="12" max="12" width="3.88671875" style="74" customWidth="1"/>
    <col min="13" max="13" width="8.88671875" style="74"/>
    <col min="14" max="14" width="20.33203125" style="74" customWidth="1"/>
    <col min="15" max="15" width="11.88671875" style="74" customWidth="1"/>
    <col min="16" max="16" width="8.88671875" style="74"/>
    <col min="17" max="17" width="10.44140625" style="74" customWidth="1"/>
    <col min="18" max="16384" width="8.88671875" style="74"/>
  </cols>
  <sheetData>
    <row r="1" spans="1:17" ht="15" x14ac:dyDescent="0.3">
      <c r="A1" s="73" t="s">
        <v>0</v>
      </c>
    </row>
    <row r="2" spans="1:17" ht="24.6" x14ac:dyDescent="0.4">
      <c r="A2" s="75" t="s">
        <v>89</v>
      </c>
      <c r="B2" s="75"/>
      <c r="C2" s="75"/>
      <c r="D2" s="75"/>
      <c r="E2" s="75"/>
      <c r="F2" s="75"/>
      <c r="G2" s="75"/>
      <c r="H2" s="75"/>
      <c r="I2" s="75"/>
      <c r="J2" s="75"/>
      <c r="K2" s="76"/>
    </row>
    <row r="3" spans="1:17" ht="20.399999999999999" customHeight="1" x14ac:dyDescent="0.25">
      <c r="D3" s="77"/>
      <c r="E3" s="78"/>
      <c r="F3" s="78"/>
      <c r="H3" s="79"/>
    </row>
    <row r="4" spans="1:17" s="81" customFormat="1" ht="36" customHeight="1" x14ac:dyDescent="0.25">
      <c r="A4" s="80" t="s">
        <v>3</v>
      </c>
      <c r="B4" s="80" t="s">
        <v>4</v>
      </c>
      <c r="C4" s="80" t="s">
        <v>5</v>
      </c>
      <c r="D4" s="80" t="s">
        <v>6</v>
      </c>
      <c r="E4" s="80" t="s">
        <v>7</v>
      </c>
      <c r="F4" s="80" t="s">
        <v>8</v>
      </c>
      <c r="G4" s="80" t="s">
        <v>9</v>
      </c>
      <c r="H4" s="80" t="s">
        <v>10</v>
      </c>
      <c r="I4" s="80" t="s">
        <v>11</v>
      </c>
      <c r="J4" s="80" t="s">
        <v>90</v>
      </c>
      <c r="K4" s="80" t="s">
        <v>12</v>
      </c>
    </row>
    <row r="5" spans="1:17" s="81" customFormat="1" ht="23.4" customHeight="1" x14ac:dyDescent="0.25">
      <c r="A5" s="82" t="s">
        <v>13</v>
      </c>
      <c r="B5" s="83">
        <v>40909</v>
      </c>
      <c r="C5" s="82">
        <v>1</v>
      </c>
      <c r="D5" s="83" t="s">
        <v>46</v>
      </c>
      <c r="E5" s="84" t="s">
        <v>47</v>
      </c>
      <c r="F5" s="85" t="s">
        <v>15</v>
      </c>
      <c r="G5" s="85" t="s">
        <v>16</v>
      </c>
      <c r="H5" s="85" t="s">
        <v>17</v>
      </c>
      <c r="I5" s="86">
        <v>12</v>
      </c>
      <c r="J5" s="87">
        <v>3420</v>
      </c>
      <c r="K5" s="87">
        <v>41040</v>
      </c>
      <c r="M5" s="88" t="s">
        <v>19</v>
      </c>
      <c r="N5" s="74"/>
      <c r="O5" s="74"/>
      <c r="P5" s="74"/>
    </row>
    <row r="6" spans="1:17" s="81" customFormat="1" ht="32.4" customHeight="1" x14ac:dyDescent="0.25">
      <c r="A6" s="82" t="s">
        <v>13</v>
      </c>
      <c r="B6" s="83">
        <v>40909</v>
      </c>
      <c r="C6" s="82">
        <v>1</v>
      </c>
      <c r="D6" s="83" t="s">
        <v>46</v>
      </c>
      <c r="E6" s="84" t="s">
        <v>47</v>
      </c>
      <c r="F6" s="85" t="s">
        <v>20</v>
      </c>
      <c r="G6" s="85" t="s">
        <v>21</v>
      </c>
      <c r="H6" s="85" t="s">
        <v>17</v>
      </c>
      <c r="I6" s="86">
        <v>10</v>
      </c>
      <c r="J6" s="87">
        <v>5000</v>
      </c>
      <c r="K6" s="87">
        <v>50000</v>
      </c>
      <c r="M6" s="89" t="s">
        <v>22</v>
      </c>
      <c r="N6" s="89" t="s">
        <v>23</v>
      </c>
      <c r="O6" s="89" t="s">
        <v>24</v>
      </c>
      <c r="P6" s="89" t="s">
        <v>25</v>
      </c>
      <c r="Q6" s="89" t="s">
        <v>26</v>
      </c>
    </row>
    <row r="7" spans="1:17" s="81" customFormat="1" ht="23.4" customHeight="1" x14ac:dyDescent="0.25">
      <c r="A7" s="82" t="s">
        <v>27</v>
      </c>
      <c r="B7" s="83">
        <v>40910</v>
      </c>
      <c r="C7" s="82">
        <v>1</v>
      </c>
      <c r="D7" s="83" t="s">
        <v>38</v>
      </c>
      <c r="E7" s="84" t="s">
        <v>39</v>
      </c>
      <c r="F7" s="85" t="s">
        <v>29</v>
      </c>
      <c r="G7" s="85" t="s">
        <v>30</v>
      </c>
      <c r="H7" s="85" t="s">
        <v>31</v>
      </c>
      <c r="I7" s="86">
        <v>20</v>
      </c>
      <c r="J7" s="87">
        <v>15220</v>
      </c>
      <c r="K7" s="87">
        <v>304000</v>
      </c>
      <c r="M7" s="90" t="s">
        <v>15</v>
      </c>
      <c r="N7" s="90" t="s">
        <v>16</v>
      </c>
      <c r="O7" s="91">
        <v>3420</v>
      </c>
      <c r="P7" s="91">
        <v>3900</v>
      </c>
      <c r="Q7" s="91">
        <v>28</v>
      </c>
    </row>
    <row r="8" spans="1:17" s="81" customFormat="1" ht="23.4" customHeight="1" x14ac:dyDescent="0.25">
      <c r="A8" s="82" t="s">
        <v>27</v>
      </c>
      <c r="B8" s="83">
        <v>40910</v>
      </c>
      <c r="C8" s="82">
        <v>1</v>
      </c>
      <c r="D8" s="83" t="s">
        <v>38</v>
      </c>
      <c r="E8" s="84" t="s">
        <v>39</v>
      </c>
      <c r="F8" s="85" t="s">
        <v>20</v>
      </c>
      <c r="G8" s="85" t="s">
        <v>21</v>
      </c>
      <c r="H8" s="85" t="s">
        <v>17</v>
      </c>
      <c r="I8" s="86">
        <v>20</v>
      </c>
      <c r="J8" s="87">
        <v>5000</v>
      </c>
      <c r="K8" s="87">
        <v>100000</v>
      </c>
      <c r="M8" s="90" t="s">
        <v>34</v>
      </c>
      <c r="N8" s="90" t="s">
        <v>35</v>
      </c>
      <c r="O8" s="91">
        <v>5120</v>
      </c>
      <c r="P8" s="91">
        <v>5600</v>
      </c>
      <c r="Q8" s="91">
        <v>20</v>
      </c>
    </row>
    <row r="9" spans="1:17" s="81" customFormat="1" ht="23.4" customHeight="1" x14ac:dyDescent="0.25">
      <c r="A9" s="82" t="s">
        <v>27</v>
      </c>
      <c r="B9" s="83">
        <v>40910</v>
      </c>
      <c r="C9" s="82">
        <v>1</v>
      </c>
      <c r="D9" s="83" t="s">
        <v>38</v>
      </c>
      <c r="E9" s="84" t="s">
        <v>39</v>
      </c>
      <c r="F9" s="85" t="s">
        <v>36</v>
      </c>
      <c r="G9" s="85" t="s">
        <v>37</v>
      </c>
      <c r="H9" s="85" t="s">
        <v>31</v>
      </c>
      <c r="I9" s="86">
        <v>18</v>
      </c>
      <c r="J9" s="87">
        <v>24930</v>
      </c>
      <c r="K9" s="87">
        <v>449000</v>
      </c>
      <c r="M9" s="90" t="s">
        <v>40</v>
      </c>
      <c r="N9" s="90" t="s">
        <v>41</v>
      </c>
      <c r="O9" s="91">
        <v>31750</v>
      </c>
      <c r="P9" s="91">
        <v>35000</v>
      </c>
      <c r="Q9" s="91">
        <v>44</v>
      </c>
    </row>
    <row r="10" spans="1:17" s="81" customFormat="1" ht="23.4" customHeight="1" x14ac:dyDescent="0.25">
      <c r="A10" s="82" t="s">
        <v>42</v>
      </c>
      <c r="B10" s="83">
        <v>40913</v>
      </c>
      <c r="C10" s="82">
        <v>1</v>
      </c>
      <c r="D10" s="83" t="s">
        <v>28</v>
      </c>
      <c r="E10" s="84" t="s">
        <v>33</v>
      </c>
      <c r="F10" s="85" t="s">
        <v>40</v>
      </c>
      <c r="G10" s="85" t="s">
        <v>41</v>
      </c>
      <c r="H10" s="85" t="s">
        <v>43</v>
      </c>
      <c r="I10" s="86">
        <v>5</v>
      </c>
      <c r="J10" s="87">
        <v>35000</v>
      </c>
      <c r="K10" s="87">
        <v>175000</v>
      </c>
      <c r="M10" s="90" t="s">
        <v>20</v>
      </c>
      <c r="N10" s="90" t="s">
        <v>21</v>
      </c>
      <c r="O10" s="91">
        <v>5000</v>
      </c>
      <c r="P10" s="91">
        <v>5500</v>
      </c>
      <c r="Q10" s="91">
        <v>76</v>
      </c>
    </row>
    <row r="11" spans="1:17" s="81" customFormat="1" ht="23.4" customHeight="1" x14ac:dyDescent="0.25">
      <c r="A11" s="82" t="s">
        <v>42</v>
      </c>
      <c r="B11" s="83">
        <v>40913</v>
      </c>
      <c r="C11" s="82">
        <v>1</v>
      </c>
      <c r="D11" s="83" t="s">
        <v>28</v>
      </c>
      <c r="E11" s="84" t="s">
        <v>33</v>
      </c>
      <c r="F11" s="85" t="s">
        <v>34</v>
      </c>
      <c r="G11" s="85" t="s">
        <v>35</v>
      </c>
      <c r="H11" s="85" t="s">
        <v>43</v>
      </c>
      <c r="I11" s="86">
        <v>16</v>
      </c>
      <c r="J11" s="87">
        <v>5600</v>
      </c>
      <c r="K11" s="87">
        <v>90000</v>
      </c>
      <c r="M11" s="90" t="s">
        <v>48</v>
      </c>
      <c r="N11" s="90" t="s">
        <v>49</v>
      </c>
      <c r="O11" s="91">
        <v>7190</v>
      </c>
      <c r="P11" s="91">
        <v>7800</v>
      </c>
      <c r="Q11" s="91">
        <v>0</v>
      </c>
    </row>
    <row r="12" spans="1:17" s="81" customFormat="1" ht="23.4" customHeight="1" x14ac:dyDescent="0.25">
      <c r="A12" s="82" t="s">
        <v>42</v>
      </c>
      <c r="B12" s="83">
        <v>40913</v>
      </c>
      <c r="C12" s="82">
        <v>1</v>
      </c>
      <c r="D12" s="83" t="s">
        <v>28</v>
      </c>
      <c r="E12" s="84" t="s">
        <v>33</v>
      </c>
      <c r="F12" s="85" t="s">
        <v>50</v>
      </c>
      <c r="G12" s="85" t="s">
        <v>51</v>
      </c>
      <c r="H12" s="85" t="s">
        <v>43</v>
      </c>
      <c r="I12" s="86">
        <v>5</v>
      </c>
      <c r="J12" s="87">
        <v>15400</v>
      </c>
      <c r="K12" s="87">
        <v>77000</v>
      </c>
      <c r="M12" s="90" t="s">
        <v>50</v>
      </c>
      <c r="N12" s="90" t="s">
        <v>51</v>
      </c>
      <c r="O12" s="91">
        <v>14110</v>
      </c>
      <c r="P12" s="91">
        <v>15400</v>
      </c>
      <c r="Q12" s="91">
        <v>13</v>
      </c>
    </row>
    <row r="13" spans="1:17" s="81" customFormat="1" ht="23.4" customHeight="1" x14ac:dyDescent="0.25">
      <c r="A13" s="82" t="s">
        <v>54</v>
      </c>
      <c r="B13" s="83">
        <v>40916</v>
      </c>
      <c r="C13" s="82">
        <v>1</v>
      </c>
      <c r="D13" s="83" t="s">
        <v>44</v>
      </c>
      <c r="E13" s="84" t="s">
        <v>45</v>
      </c>
      <c r="F13" s="85" t="s">
        <v>55</v>
      </c>
      <c r="G13" s="85" t="s">
        <v>56</v>
      </c>
      <c r="H13" s="85" t="s">
        <v>31</v>
      </c>
      <c r="I13" s="86">
        <v>10</v>
      </c>
      <c r="J13" s="87">
        <v>22000</v>
      </c>
      <c r="K13" s="87">
        <v>220000</v>
      </c>
      <c r="M13" s="90" t="s">
        <v>57</v>
      </c>
      <c r="N13" s="90" t="s">
        <v>58</v>
      </c>
      <c r="O13" s="91">
        <v>15000</v>
      </c>
      <c r="P13" s="91">
        <v>16500</v>
      </c>
      <c r="Q13" s="91">
        <v>14</v>
      </c>
    </row>
    <row r="14" spans="1:17" s="81" customFormat="1" ht="23.4" customHeight="1" x14ac:dyDescent="0.25">
      <c r="A14" s="82" t="s">
        <v>54</v>
      </c>
      <c r="B14" s="83">
        <v>40916</v>
      </c>
      <c r="C14" s="82">
        <v>1</v>
      </c>
      <c r="D14" s="83" t="s">
        <v>44</v>
      </c>
      <c r="E14" s="84" t="s">
        <v>45</v>
      </c>
      <c r="F14" s="85" t="s">
        <v>40</v>
      </c>
      <c r="G14" s="85" t="s">
        <v>41</v>
      </c>
      <c r="H14" s="85" t="s">
        <v>43</v>
      </c>
      <c r="I14" s="86">
        <v>6</v>
      </c>
      <c r="J14" s="87">
        <v>35000</v>
      </c>
      <c r="K14" s="87">
        <v>210000</v>
      </c>
      <c r="M14" s="90" t="s">
        <v>59</v>
      </c>
      <c r="N14" s="90" t="s">
        <v>60</v>
      </c>
      <c r="O14" s="91">
        <v>35120</v>
      </c>
      <c r="P14" s="91">
        <v>38500</v>
      </c>
      <c r="Q14" s="91">
        <v>0</v>
      </c>
    </row>
    <row r="15" spans="1:17" s="81" customFormat="1" ht="23.4" customHeight="1" x14ac:dyDescent="0.25">
      <c r="A15" s="82" t="s">
        <v>54</v>
      </c>
      <c r="B15" s="83">
        <v>40916</v>
      </c>
      <c r="C15" s="82">
        <v>1</v>
      </c>
      <c r="D15" s="83" t="s">
        <v>44</v>
      </c>
      <c r="E15" s="84" t="s">
        <v>45</v>
      </c>
      <c r="F15" s="85" t="s">
        <v>15</v>
      </c>
      <c r="G15" s="85" t="s">
        <v>16</v>
      </c>
      <c r="H15" s="85" t="s">
        <v>17</v>
      </c>
      <c r="I15" s="86">
        <v>11</v>
      </c>
      <c r="J15" s="87">
        <v>3900</v>
      </c>
      <c r="K15" s="87">
        <v>43000</v>
      </c>
      <c r="M15" s="90" t="s">
        <v>29</v>
      </c>
      <c r="N15" s="90" t="s">
        <v>30</v>
      </c>
      <c r="O15" s="91">
        <v>15220</v>
      </c>
      <c r="P15" s="91">
        <v>16500</v>
      </c>
      <c r="Q15" s="91">
        <v>20</v>
      </c>
    </row>
    <row r="16" spans="1:17" s="81" customFormat="1" ht="23.4" customHeight="1" x14ac:dyDescent="0.25">
      <c r="A16" s="82" t="s">
        <v>54</v>
      </c>
      <c r="B16" s="83">
        <v>40916</v>
      </c>
      <c r="C16" s="82">
        <v>1</v>
      </c>
      <c r="D16" s="83" t="s">
        <v>44</v>
      </c>
      <c r="E16" s="84" t="s">
        <v>45</v>
      </c>
      <c r="F16" s="85" t="s">
        <v>20</v>
      </c>
      <c r="G16" s="85" t="s">
        <v>21</v>
      </c>
      <c r="H16" s="85" t="s">
        <v>17</v>
      </c>
      <c r="I16" s="86">
        <v>12</v>
      </c>
      <c r="J16" s="87">
        <v>5500</v>
      </c>
      <c r="K16" s="87">
        <v>66000</v>
      </c>
      <c r="M16" s="90" t="s">
        <v>55</v>
      </c>
      <c r="N16" s="90" t="s">
        <v>56</v>
      </c>
      <c r="O16" s="91">
        <v>20010</v>
      </c>
      <c r="P16" s="91">
        <v>22000</v>
      </c>
      <c r="Q16" s="91">
        <v>28</v>
      </c>
    </row>
    <row r="17" spans="1:17" s="81" customFormat="1" ht="23.4" customHeight="1" x14ac:dyDescent="0.25">
      <c r="A17" s="82" t="s">
        <v>54</v>
      </c>
      <c r="B17" s="83">
        <v>40916</v>
      </c>
      <c r="C17" s="82">
        <v>1</v>
      </c>
      <c r="D17" s="83" t="s">
        <v>44</v>
      </c>
      <c r="E17" s="84" t="s">
        <v>45</v>
      </c>
      <c r="F17" s="85" t="s">
        <v>61</v>
      </c>
      <c r="G17" s="85" t="s">
        <v>62</v>
      </c>
      <c r="H17" s="85" t="s">
        <v>31</v>
      </c>
      <c r="I17" s="86">
        <v>8</v>
      </c>
      <c r="J17" s="87">
        <v>60600</v>
      </c>
      <c r="K17" s="87">
        <v>485000</v>
      </c>
      <c r="M17" s="90" t="s">
        <v>36</v>
      </c>
      <c r="N17" s="90" t="s">
        <v>37</v>
      </c>
      <c r="O17" s="91">
        <v>24930</v>
      </c>
      <c r="P17" s="91">
        <v>27500</v>
      </c>
      <c r="Q17" s="91">
        <v>18</v>
      </c>
    </row>
    <row r="18" spans="1:17" s="81" customFormat="1" ht="23.4" customHeight="1" x14ac:dyDescent="0.25">
      <c r="A18" s="82" t="s">
        <v>54</v>
      </c>
      <c r="B18" s="83">
        <v>40916</v>
      </c>
      <c r="C18" s="82">
        <v>1</v>
      </c>
      <c r="D18" s="83" t="s">
        <v>44</v>
      </c>
      <c r="E18" s="84" t="s">
        <v>45</v>
      </c>
      <c r="F18" s="85" t="s">
        <v>57</v>
      </c>
      <c r="G18" s="85" t="s">
        <v>58</v>
      </c>
      <c r="H18" s="85" t="s">
        <v>43</v>
      </c>
      <c r="I18" s="86">
        <v>3</v>
      </c>
      <c r="J18" s="87">
        <v>16500</v>
      </c>
      <c r="K18" s="87">
        <v>50000</v>
      </c>
      <c r="M18" s="90" t="s">
        <v>61</v>
      </c>
      <c r="N18" s="90" t="s">
        <v>62</v>
      </c>
      <c r="O18" s="91">
        <v>55100</v>
      </c>
      <c r="P18" s="91">
        <v>60600</v>
      </c>
      <c r="Q18" s="91">
        <v>8</v>
      </c>
    </row>
    <row r="19" spans="1:17" s="81" customFormat="1" ht="23.4" customHeight="1" x14ac:dyDescent="0.25">
      <c r="A19" s="82" t="s">
        <v>63</v>
      </c>
      <c r="B19" s="83">
        <v>40922</v>
      </c>
      <c r="C19" s="82">
        <v>1</v>
      </c>
      <c r="D19" s="83" t="s">
        <v>14</v>
      </c>
      <c r="E19" s="84" t="s">
        <v>32</v>
      </c>
      <c r="F19" s="85" t="s">
        <v>15</v>
      </c>
      <c r="G19" s="85" t="s">
        <v>16</v>
      </c>
      <c r="H19" s="85" t="s">
        <v>17</v>
      </c>
      <c r="I19" s="86">
        <v>1</v>
      </c>
      <c r="J19" s="87">
        <v>3420</v>
      </c>
      <c r="K19" s="87">
        <v>3000</v>
      </c>
    </row>
    <row r="20" spans="1:17" s="81" customFormat="1" ht="23.4" customHeight="1" x14ac:dyDescent="0.25">
      <c r="A20" s="82" t="s">
        <v>63</v>
      </c>
      <c r="B20" s="83">
        <v>40922</v>
      </c>
      <c r="C20" s="82">
        <v>1</v>
      </c>
      <c r="D20" s="83" t="s">
        <v>14</v>
      </c>
      <c r="E20" s="84" t="s">
        <v>32</v>
      </c>
      <c r="F20" s="85" t="s">
        <v>20</v>
      </c>
      <c r="G20" s="85" t="s">
        <v>21</v>
      </c>
      <c r="H20" s="85" t="s">
        <v>17</v>
      </c>
      <c r="I20" s="86">
        <v>10</v>
      </c>
      <c r="J20" s="87">
        <v>5000</v>
      </c>
      <c r="K20" s="87">
        <v>50000</v>
      </c>
    </row>
    <row r="21" spans="1:17" s="81" customFormat="1" ht="23.4" customHeight="1" x14ac:dyDescent="0.25">
      <c r="A21" s="82" t="s">
        <v>64</v>
      </c>
      <c r="B21" s="83">
        <v>40924</v>
      </c>
      <c r="C21" s="82">
        <v>1</v>
      </c>
      <c r="D21" s="83" t="s">
        <v>52</v>
      </c>
      <c r="E21" s="84" t="s">
        <v>53</v>
      </c>
      <c r="F21" s="85" t="s">
        <v>40</v>
      </c>
      <c r="G21" s="85" t="s">
        <v>41</v>
      </c>
      <c r="H21" s="85" t="s">
        <v>43</v>
      </c>
      <c r="I21" s="86">
        <v>12</v>
      </c>
      <c r="J21" s="87">
        <v>35000</v>
      </c>
      <c r="K21" s="87">
        <v>420000</v>
      </c>
    </row>
    <row r="22" spans="1:17" ht="22.2" customHeight="1" x14ac:dyDescent="0.25">
      <c r="A22" s="82" t="s">
        <v>65</v>
      </c>
      <c r="B22" s="83">
        <v>40925</v>
      </c>
      <c r="C22" s="82">
        <v>1</v>
      </c>
      <c r="D22" s="83" t="s">
        <v>52</v>
      </c>
      <c r="E22" s="84" t="s">
        <v>53</v>
      </c>
      <c r="F22" s="85" t="s">
        <v>15</v>
      </c>
      <c r="G22" s="85" t="s">
        <v>16</v>
      </c>
      <c r="H22" s="85" t="s">
        <v>17</v>
      </c>
      <c r="I22" s="86">
        <v>4</v>
      </c>
      <c r="J22" s="87">
        <v>3900</v>
      </c>
      <c r="K22" s="87">
        <v>16000</v>
      </c>
    </row>
    <row r="23" spans="1:17" ht="21" customHeight="1" x14ac:dyDescent="0.25">
      <c r="A23" s="82" t="s">
        <v>65</v>
      </c>
      <c r="B23" s="83">
        <v>40926</v>
      </c>
      <c r="C23" s="82">
        <v>1</v>
      </c>
      <c r="D23" s="83" t="s">
        <v>52</v>
      </c>
      <c r="E23" s="84" t="s">
        <v>53</v>
      </c>
      <c r="F23" s="85" t="s">
        <v>40</v>
      </c>
      <c r="G23" s="85" t="s">
        <v>41</v>
      </c>
      <c r="H23" s="85" t="s">
        <v>43</v>
      </c>
      <c r="I23" s="86">
        <v>6</v>
      </c>
      <c r="J23" s="87">
        <v>35000</v>
      </c>
      <c r="K23" s="87">
        <v>210000</v>
      </c>
    </row>
    <row r="24" spans="1:17" ht="21" customHeight="1" x14ac:dyDescent="0.25">
      <c r="A24" s="82" t="s">
        <v>66</v>
      </c>
      <c r="B24" s="83">
        <v>40927</v>
      </c>
      <c r="C24" s="82">
        <v>1</v>
      </c>
      <c r="D24" s="83" t="s">
        <v>38</v>
      </c>
      <c r="E24" s="84" t="s">
        <v>39</v>
      </c>
      <c r="F24" s="85" t="s">
        <v>20</v>
      </c>
      <c r="G24" s="85" t="s">
        <v>21</v>
      </c>
      <c r="H24" s="85" t="s">
        <v>17</v>
      </c>
      <c r="I24" s="86">
        <v>6</v>
      </c>
      <c r="J24" s="87">
        <v>5000</v>
      </c>
      <c r="K24" s="87">
        <v>30000</v>
      </c>
    </row>
    <row r="25" spans="1:17" ht="21" customHeight="1" x14ac:dyDescent="0.25">
      <c r="A25" s="82" t="s">
        <v>66</v>
      </c>
      <c r="B25" s="83">
        <v>40927</v>
      </c>
      <c r="C25" s="82">
        <v>1</v>
      </c>
      <c r="D25" s="83" t="s">
        <v>38</v>
      </c>
      <c r="E25" s="84" t="s">
        <v>39</v>
      </c>
      <c r="F25" s="85" t="s">
        <v>57</v>
      </c>
      <c r="G25" s="85" t="s">
        <v>58</v>
      </c>
      <c r="H25" s="85" t="s">
        <v>43</v>
      </c>
      <c r="I25" s="86">
        <v>11</v>
      </c>
      <c r="J25" s="87">
        <v>15000</v>
      </c>
      <c r="K25" s="87">
        <v>165000</v>
      </c>
    </row>
    <row r="26" spans="1:17" ht="21" customHeight="1" x14ac:dyDescent="0.25">
      <c r="A26" s="82" t="s">
        <v>67</v>
      </c>
      <c r="B26" s="83">
        <v>40929</v>
      </c>
      <c r="C26" s="82">
        <v>1</v>
      </c>
      <c r="D26" s="83" t="s">
        <v>44</v>
      </c>
      <c r="E26" s="84" t="s">
        <v>45</v>
      </c>
      <c r="F26" s="85" t="s">
        <v>20</v>
      </c>
      <c r="G26" s="85" t="s">
        <v>21</v>
      </c>
      <c r="H26" s="85" t="s">
        <v>17</v>
      </c>
      <c r="I26" s="86">
        <v>18</v>
      </c>
      <c r="J26" s="87">
        <v>5500</v>
      </c>
      <c r="K26" s="87">
        <v>99000</v>
      </c>
    </row>
    <row r="27" spans="1:17" ht="21" customHeight="1" x14ac:dyDescent="0.25">
      <c r="A27" s="82" t="s">
        <v>67</v>
      </c>
      <c r="B27" s="83">
        <v>40929</v>
      </c>
      <c r="C27" s="82">
        <v>1</v>
      </c>
      <c r="D27" s="83" t="s">
        <v>44</v>
      </c>
      <c r="E27" s="84" t="s">
        <v>45</v>
      </c>
      <c r="F27" s="85" t="s">
        <v>40</v>
      </c>
      <c r="G27" s="85" t="s">
        <v>41</v>
      </c>
      <c r="H27" s="85" t="s">
        <v>43</v>
      </c>
      <c r="I27" s="86">
        <v>9</v>
      </c>
      <c r="J27" s="87">
        <v>35000</v>
      </c>
      <c r="K27" s="87">
        <v>315000</v>
      </c>
    </row>
    <row r="28" spans="1:17" ht="21" customHeight="1" x14ac:dyDescent="0.25">
      <c r="A28" s="82" t="s">
        <v>67</v>
      </c>
      <c r="B28" s="83">
        <v>40929</v>
      </c>
      <c r="C28" s="82">
        <v>1</v>
      </c>
      <c r="D28" s="83" t="s">
        <v>44</v>
      </c>
      <c r="E28" s="84" t="s">
        <v>45</v>
      </c>
      <c r="F28" s="85" t="s">
        <v>34</v>
      </c>
      <c r="G28" s="85" t="s">
        <v>35</v>
      </c>
      <c r="H28" s="85" t="s">
        <v>43</v>
      </c>
      <c r="I28" s="86">
        <v>4</v>
      </c>
      <c r="J28" s="87">
        <v>5600</v>
      </c>
      <c r="K28" s="87">
        <v>22000</v>
      </c>
    </row>
    <row r="29" spans="1:17" ht="21" customHeight="1" x14ac:dyDescent="0.25">
      <c r="A29" s="82" t="s">
        <v>67</v>
      </c>
      <c r="B29" s="83">
        <v>40929</v>
      </c>
      <c r="C29" s="82">
        <v>1</v>
      </c>
      <c r="D29" s="83" t="s">
        <v>44</v>
      </c>
      <c r="E29" s="84" t="s">
        <v>45</v>
      </c>
      <c r="F29" s="85" t="s">
        <v>50</v>
      </c>
      <c r="G29" s="85" t="s">
        <v>51</v>
      </c>
      <c r="H29" s="85" t="s">
        <v>43</v>
      </c>
      <c r="I29" s="86">
        <v>8</v>
      </c>
      <c r="J29" s="87">
        <v>15400</v>
      </c>
      <c r="K29" s="87">
        <v>123000</v>
      </c>
    </row>
    <row r="30" spans="1:17" ht="21" customHeight="1" x14ac:dyDescent="0.25">
      <c r="A30" s="82" t="s">
        <v>67</v>
      </c>
      <c r="B30" s="83">
        <v>40929</v>
      </c>
      <c r="C30" s="82">
        <v>1</v>
      </c>
      <c r="D30" s="83" t="s">
        <v>44</v>
      </c>
      <c r="E30" s="84" t="s">
        <v>45</v>
      </c>
      <c r="F30" s="85" t="s">
        <v>55</v>
      </c>
      <c r="G30" s="85" t="s">
        <v>56</v>
      </c>
      <c r="H30" s="85" t="s">
        <v>31</v>
      </c>
      <c r="I30" s="86">
        <v>18</v>
      </c>
      <c r="J30" s="87">
        <v>22000</v>
      </c>
      <c r="K30" s="87">
        <v>396000</v>
      </c>
    </row>
    <row r="31" spans="1:17" ht="21" customHeight="1" x14ac:dyDescent="0.25">
      <c r="A31" s="82" t="s">
        <v>67</v>
      </c>
      <c r="B31" s="83">
        <v>40929</v>
      </c>
      <c r="C31" s="82">
        <v>1</v>
      </c>
      <c r="D31" s="83" t="s">
        <v>44</v>
      </c>
      <c r="E31" s="84" t="s">
        <v>45</v>
      </c>
      <c r="F31" s="85" t="s">
        <v>40</v>
      </c>
      <c r="G31" s="85" t="s">
        <v>41</v>
      </c>
      <c r="H31" s="85" t="s">
        <v>43</v>
      </c>
      <c r="I31" s="86">
        <v>6</v>
      </c>
      <c r="J31" s="87">
        <v>35000</v>
      </c>
      <c r="K31" s="87">
        <v>210000</v>
      </c>
    </row>
  </sheetData>
  <sheetProtection sheet="1" objects="1" scenarios="1" selectLockedCells="1"/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showGridLines="0" topLeftCell="H3" zoomScale="93" zoomScaleNormal="93" zoomScalePageLayoutView="55" workbookViewId="0">
      <selection activeCell="L5" sqref="L5:L100"/>
    </sheetView>
  </sheetViews>
  <sheetFormatPr defaultColWidth="8.88671875" defaultRowHeight="20.100000000000001" customHeight="1" x14ac:dyDescent="0.25"/>
  <cols>
    <col min="1" max="1" width="8.44140625" style="2" customWidth="1"/>
    <col min="2" max="2" width="12.88671875" style="2" customWidth="1"/>
    <col min="3" max="3" width="8.5546875" style="28" customWidth="1"/>
    <col min="4" max="4" width="9.44140625" style="28" customWidth="1"/>
    <col min="5" max="5" width="22.33203125" style="2" bestFit="1" customWidth="1"/>
    <col min="6" max="6" width="11.88671875" style="2" customWidth="1"/>
    <col min="7" max="7" width="21.88671875" style="2" bestFit="1" customWidth="1"/>
    <col min="8" max="8" width="19.6640625" style="2" bestFit="1" customWidth="1"/>
    <col min="9" max="9" width="11" style="28" customWidth="1"/>
    <col min="10" max="10" width="12.6640625" style="2" customWidth="1"/>
    <col min="11" max="11" width="15.109375" style="2" customWidth="1"/>
    <col min="12" max="12" width="15.88671875" style="2" customWidth="1"/>
    <col min="13" max="13" width="9.6640625" style="2" bestFit="1" customWidth="1"/>
    <col min="14" max="14" width="12.44140625" style="2" customWidth="1"/>
    <col min="15" max="15" width="18.88671875" style="2" customWidth="1"/>
    <col min="16" max="16" width="11.44140625" style="2" customWidth="1"/>
    <col min="17" max="17" width="11.6640625" style="2" customWidth="1"/>
    <col min="18" max="19" width="11.44140625" style="2" customWidth="1"/>
    <col min="20" max="20" width="10.88671875" style="2" customWidth="1"/>
    <col min="21" max="21" width="12.6640625" style="2" customWidth="1"/>
    <col min="22" max="16384" width="8.88671875" style="2"/>
  </cols>
  <sheetData>
    <row r="1" spans="1:22" ht="20.100000000000001" customHeight="1" x14ac:dyDescent="0.3">
      <c r="A1" s="1" t="s">
        <v>0</v>
      </c>
    </row>
    <row r="2" spans="1:22" ht="26.1" customHeight="1" x14ac:dyDescent="0.4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3"/>
    </row>
    <row r="3" spans="1:22" ht="20.100000000000001" customHeight="1" x14ac:dyDescent="0.25">
      <c r="D3" s="30"/>
      <c r="E3" s="5"/>
      <c r="F3" s="5"/>
      <c r="I3" s="71" t="s">
        <v>2</v>
      </c>
      <c r="J3" s="71"/>
      <c r="K3" s="6">
        <v>0.1</v>
      </c>
    </row>
    <row r="4" spans="1:22" s="8" customFormat="1" ht="51.75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103</v>
      </c>
      <c r="K4" s="7" t="s">
        <v>111</v>
      </c>
      <c r="L4" s="7" t="s">
        <v>112</v>
      </c>
      <c r="M4" s="7" t="s">
        <v>12</v>
      </c>
    </row>
    <row r="5" spans="1:22" s="8" customFormat="1" ht="20.100000000000001" customHeight="1" x14ac:dyDescent="0.25">
      <c r="A5" s="9" t="s">
        <v>13</v>
      </c>
      <c r="B5" s="10">
        <v>41275</v>
      </c>
      <c r="C5" s="29">
        <v>1</v>
      </c>
      <c r="D5" s="31" t="s">
        <v>14</v>
      </c>
      <c r="E5" s="12" t="s">
        <v>32</v>
      </c>
      <c r="F5" s="12" t="s">
        <v>15</v>
      </c>
      <c r="G5" s="12" t="s">
        <v>16</v>
      </c>
      <c r="H5" s="12" t="s">
        <v>17</v>
      </c>
      <c r="I5" s="29">
        <v>10</v>
      </c>
      <c r="J5" s="13">
        <f>VLOOKUP(F5,$R$15:$U$26,IF(LEFT(D5,2)="CH",3,4),0)</f>
        <v>3420</v>
      </c>
      <c r="K5" s="13">
        <f>ROUND(IF(OR(DAY(B5)=1,DAY(B5)=15),I5*J5-I5*J5*$K$3,I5*J5),-3)</f>
        <v>31000</v>
      </c>
      <c r="L5" s="13">
        <f>IF(AND(LEFT(D5,2)="KL",OR(MONTH(B5)=8,MONTH(B5)=11),OR(MID(G5,4,7)="ăn liền",MID(G5,5,7)="ăn liền")),J5*I5/2,J5*I5)</f>
        <v>34200</v>
      </c>
      <c r="M5" s="13"/>
    </row>
    <row r="6" spans="1:22" s="8" customFormat="1" ht="21.9" customHeight="1" x14ac:dyDescent="0.25">
      <c r="A6" s="9" t="s">
        <v>13</v>
      </c>
      <c r="B6" s="10">
        <v>41275</v>
      </c>
      <c r="C6" s="29">
        <v>1</v>
      </c>
      <c r="D6" s="31" t="s">
        <v>14</v>
      </c>
      <c r="E6" s="12" t="s">
        <v>32</v>
      </c>
      <c r="F6" s="12" t="s">
        <v>20</v>
      </c>
      <c r="G6" s="12" t="s">
        <v>21</v>
      </c>
      <c r="H6" s="12" t="s">
        <v>17</v>
      </c>
      <c r="I6" s="29">
        <v>2</v>
      </c>
      <c r="J6" s="13">
        <f t="shared" ref="J6:J69" si="0">VLOOKUP(F6,$R$15:$U$26,IF(LEFT(D6,2)="CH",3,4),0)</f>
        <v>5000</v>
      </c>
      <c r="K6" s="13">
        <f t="shared" ref="K6:K69" si="1">ROUND(IF(OR(DAY(B6)=1,DAY(B6)=15),I6*J6-I6*J6*$K$3,I6*J6),-3)</f>
        <v>9000</v>
      </c>
      <c r="L6" s="13">
        <f t="shared" ref="L6:L69" si="2">IF(AND(LEFT(D6,2)="KL",OR(MONTH(B6)=8,MONTH(B6)=11),OR(MID(G6,4,7)="ăn liền",MID(G6,5,7)="ăn liền")),J6*I6/2,J6*I6)</f>
        <v>10000</v>
      </c>
      <c r="M6" s="13"/>
    </row>
    <row r="7" spans="1:22" s="8" customFormat="1" ht="20.100000000000001" customHeight="1" x14ac:dyDescent="0.25">
      <c r="A7" s="9" t="s">
        <v>27</v>
      </c>
      <c r="B7" s="10">
        <v>41282</v>
      </c>
      <c r="C7" s="29">
        <v>1</v>
      </c>
      <c r="D7" s="31" t="s">
        <v>28</v>
      </c>
      <c r="E7" s="12" t="s">
        <v>33</v>
      </c>
      <c r="F7" s="12" t="s">
        <v>29</v>
      </c>
      <c r="G7" s="12" t="s">
        <v>30</v>
      </c>
      <c r="H7" s="12" t="s">
        <v>31</v>
      </c>
      <c r="I7" s="29">
        <v>5</v>
      </c>
      <c r="J7" s="13">
        <f t="shared" si="0"/>
        <v>16500</v>
      </c>
      <c r="K7" s="13">
        <f t="shared" si="1"/>
        <v>83000</v>
      </c>
      <c r="L7" s="13">
        <f t="shared" si="2"/>
        <v>82500</v>
      </c>
      <c r="M7" s="13"/>
    </row>
    <row r="8" spans="1:22" s="8" customFormat="1" ht="20.100000000000001" customHeight="1" x14ac:dyDescent="0.25">
      <c r="A8" s="9" t="s">
        <v>27</v>
      </c>
      <c r="B8" s="10">
        <v>41282</v>
      </c>
      <c r="C8" s="29">
        <v>1</v>
      </c>
      <c r="D8" s="31" t="s">
        <v>28</v>
      </c>
      <c r="E8" s="12" t="s">
        <v>33</v>
      </c>
      <c r="F8" s="12" t="s">
        <v>20</v>
      </c>
      <c r="G8" s="12" t="s">
        <v>21</v>
      </c>
      <c r="H8" s="12" t="s">
        <v>17</v>
      </c>
      <c r="I8" s="29">
        <v>10</v>
      </c>
      <c r="J8" s="13">
        <f t="shared" si="0"/>
        <v>5500</v>
      </c>
      <c r="K8" s="13">
        <f t="shared" si="1"/>
        <v>55000</v>
      </c>
      <c r="L8" s="13">
        <f t="shared" si="2"/>
        <v>55000</v>
      </c>
      <c r="M8" s="13"/>
    </row>
    <row r="9" spans="1:22" s="8" customFormat="1" ht="20.100000000000001" customHeight="1" x14ac:dyDescent="0.25">
      <c r="A9" s="9" t="s">
        <v>27</v>
      </c>
      <c r="B9" s="10">
        <v>41282</v>
      </c>
      <c r="C9" s="29">
        <v>1</v>
      </c>
      <c r="D9" s="31" t="s">
        <v>28</v>
      </c>
      <c r="E9" s="12" t="s">
        <v>33</v>
      </c>
      <c r="F9" s="12" t="s">
        <v>36</v>
      </c>
      <c r="G9" s="12" t="s">
        <v>37</v>
      </c>
      <c r="H9" s="12" t="s">
        <v>31</v>
      </c>
      <c r="I9" s="29">
        <v>2</v>
      </c>
      <c r="J9" s="13">
        <f t="shared" si="0"/>
        <v>27500</v>
      </c>
      <c r="K9" s="13">
        <f t="shared" si="1"/>
        <v>55000</v>
      </c>
      <c r="L9" s="13">
        <f t="shared" si="2"/>
        <v>55000</v>
      </c>
      <c r="M9" s="13"/>
    </row>
    <row r="10" spans="1:22" s="8" customFormat="1" ht="20.100000000000001" customHeight="1" x14ac:dyDescent="0.25">
      <c r="A10" s="9" t="s">
        <v>42</v>
      </c>
      <c r="B10" s="10">
        <v>41285</v>
      </c>
      <c r="C10" s="29">
        <v>1</v>
      </c>
      <c r="D10" s="31" t="s">
        <v>38</v>
      </c>
      <c r="E10" s="12" t="s">
        <v>39</v>
      </c>
      <c r="F10" s="12" t="s">
        <v>40</v>
      </c>
      <c r="G10" s="12" t="s">
        <v>41</v>
      </c>
      <c r="H10" s="12" t="s">
        <v>43</v>
      </c>
      <c r="I10" s="29">
        <v>5</v>
      </c>
      <c r="J10" s="13">
        <f t="shared" si="0"/>
        <v>31750</v>
      </c>
      <c r="K10" s="13">
        <f t="shared" si="1"/>
        <v>159000</v>
      </c>
      <c r="L10" s="13">
        <f t="shared" si="2"/>
        <v>158750</v>
      </c>
      <c r="M10" s="13"/>
    </row>
    <row r="11" spans="1:22" s="8" customFormat="1" ht="20.100000000000001" customHeight="1" x14ac:dyDescent="0.25">
      <c r="A11" s="9" t="s">
        <v>42</v>
      </c>
      <c r="B11" s="10">
        <v>41285</v>
      </c>
      <c r="C11" s="29">
        <v>1</v>
      </c>
      <c r="D11" s="31" t="s">
        <v>38</v>
      </c>
      <c r="E11" s="12" t="s">
        <v>39</v>
      </c>
      <c r="F11" s="12" t="s">
        <v>34</v>
      </c>
      <c r="G11" s="12" t="s">
        <v>35</v>
      </c>
      <c r="H11" s="12" t="s">
        <v>43</v>
      </c>
      <c r="I11" s="29">
        <v>15</v>
      </c>
      <c r="J11" s="13">
        <f t="shared" si="0"/>
        <v>5120</v>
      </c>
      <c r="K11" s="13">
        <f t="shared" si="1"/>
        <v>77000</v>
      </c>
      <c r="L11" s="13">
        <f t="shared" si="2"/>
        <v>76800</v>
      </c>
      <c r="M11" s="13"/>
    </row>
    <row r="12" spans="1:22" s="8" customFormat="1" ht="20.100000000000001" customHeight="1" x14ac:dyDescent="0.25">
      <c r="A12" s="9" t="s">
        <v>42</v>
      </c>
      <c r="B12" s="10">
        <v>41285</v>
      </c>
      <c r="C12" s="29">
        <v>1</v>
      </c>
      <c r="D12" s="31" t="s">
        <v>38</v>
      </c>
      <c r="E12" s="12" t="s">
        <v>39</v>
      </c>
      <c r="F12" s="12" t="s">
        <v>50</v>
      </c>
      <c r="G12" s="12" t="s">
        <v>51</v>
      </c>
      <c r="H12" s="12" t="s">
        <v>43</v>
      </c>
      <c r="I12" s="29">
        <v>10</v>
      </c>
      <c r="J12" s="13">
        <f t="shared" si="0"/>
        <v>14110</v>
      </c>
      <c r="K12" s="13">
        <f t="shared" si="1"/>
        <v>141000</v>
      </c>
      <c r="L12" s="13">
        <f t="shared" si="2"/>
        <v>141100</v>
      </c>
      <c r="M12" s="13"/>
    </row>
    <row r="13" spans="1:22" s="8" customFormat="1" ht="20.100000000000001" customHeight="1" x14ac:dyDescent="0.25">
      <c r="A13" s="9" t="s">
        <v>54</v>
      </c>
      <c r="B13" s="10">
        <v>41302</v>
      </c>
      <c r="C13" s="29">
        <v>1</v>
      </c>
      <c r="D13" s="31" t="s">
        <v>44</v>
      </c>
      <c r="E13" s="12" t="s">
        <v>45</v>
      </c>
      <c r="F13" s="12" t="s">
        <v>55</v>
      </c>
      <c r="G13" s="12" t="s">
        <v>56</v>
      </c>
      <c r="H13" s="12" t="s">
        <v>31</v>
      </c>
      <c r="I13" s="29">
        <v>5</v>
      </c>
      <c r="J13" s="13">
        <f t="shared" si="0"/>
        <v>22000</v>
      </c>
      <c r="K13" s="13">
        <f t="shared" si="1"/>
        <v>110000</v>
      </c>
      <c r="L13" s="13">
        <f t="shared" si="2"/>
        <v>110000</v>
      </c>
      <c r="M13" s="13"/>
      <c r="O13" s="14" t="s">
        <v>18</v>
      </c>
      <c r="P13" s="2"/>
      <c r="Q13" s="2"/>
      <c r="R13" s="14" t="s">
        <v>19</v>
      </c>
      <c r="S13" s="2"/>
      <c r="T13" s="2"/>
      <c r="U13" s="2"/>
    </row>
    <row r="14" spans="1:22" s="8" customFormat="1" ht="27" customHeight="1" x14ac:dyDescent="0.25">
      <c r="A14" s="9" t="s">
        <v>54</v>
      </c>
      <c r="B14" s="10">
        <v>41302</v>
      </c>
      <c r="C14" s="29">
        <v>1</v>
      </c>
      <c r="D14" s="31" t="s">
        <v>44</v>
      </c>
      <c r="E14" s="12" t="s">
        <v>45</v>
      </c>
      <c r="F14" s="12" t="s">
        <v>40</v>
      </c>
      <c r="G14" s="12" t="s">
        <v>41</v>
      </c>
      <c r="H14" s="12" t="s">
        <v>43</v>
      </c>
      <c r="I14" s="29">
        <v>2</v>
      </c>
      <c r="J14" s="13">
        <f t="shared" si="0"/>
        <v>35000</v>
      </c>
      <c r="K14" s="13">
        <f t="shared" si="1"/>
        <v>70000</v>
      </c>
      <c r="L14" s="13">
        <f t="shared" si="2"/>
        <v>70000</v>
      </c>
      <c r="M14" s="13"/>
      <c r="O14" s="15" t="s">
        <v>6</v>
      </c>
      <c r="P14" s="16" t="s">
        <v>7</v>
      </c>
      <c r="R14" s="17" t="s">
        <v>22</v>
      </c>
      <c r="S14" s="17" t="s">
        <v>23</v>
      </c>
      <c r="T14" s="17" t="s">
        <v>91</v>
      </c>
      <c r="U14" s="17" t="s">
        <v>25</v>
      </c>
      <c r="V14" s="17" t="s">
        <v>26</v>
      </c>
    </row>
    <row r="15" spans="1:22" s="8" customFormat="1" ht="20.100000000000001" customHeight="1" x14ac:dyDescent="0.25">
      <c r="A15" s="9" t="s">
        <v>54</v>
      </c>
      <c r="B15" s="10">
        <v>41302</v>
      </c>
      <c r="C15" s="29">
        <v>1</v>
      </c>
      <c r="D15" s="31" t="s">
        <v>44</v>
      </c>
      <c r="E15" s="12" t="s">
        <v>45</v>
      </c>
      <c r="F15" s="12" t="s">
        <v>15</v>
      </c>
      <c r="G15" s="12" t="s">
        <v>16</v>
      </c>
      <c r="H15" s="12" t="s">
        <v>17</v>
      </c>
      <c r="I15" s="29">
        <v>5</v>
      </c>
      <c r="J15" s="13">
        <f t="shared" si="0"/>
        <v>3900</v>
      </c>
      <c r="K15" s="13">
        <f t="shared" si="1"/>
        <v>20000</v>
      </c>
      <c r="L15" s="13">
        <f t="shared" si="2"/>
        <v>19500</v>
      </c>
      <c r="M15" s="13"/>
      <c r="O15" s="18" t="s">
        <v>14</v>
      </c>
      <c r="P15" s="19" t="s">
        <v>32</v>
      </c>
      <c r="R15" s="20" t="s">
        <v>15</v>
      </c>
      <c r="S15" s="20" t="s">
        <v>16</v>
      </c>
      <c r="T15" s="21">
        <v>3420</v>
      </c>
      <c r="U15" s="21">
        <v>3900</v>
      </c>
      <c r="V15" s="22"/>
    </row>
    <row r="16" spans="1:22" s="8" customFormat="1" ht="20.100000000000001" customHeight="1" x14ac:dyDescent="0.25">
      <c r="A16" s="9" t="s">
        <v>54</v>
      </c>
      <c r="B16" s="10">
        <v>41302</v>
      </c>
      <c r="C16" s="29">
        <v>1</v>
      </c>
      <c r="D16" s="31" t="s">
        <v>44</v>
      </c>
      <c r="E16" s="12" t="s">
        <v>45</v>
      </c>
      <c r="F16" s="12" t="s">
        <v>20</v>
      </c>
      <c r="G16" s="12" t="s">
        <v>21</v>
      </c>
      <c r="H16" s="12" t="s">
        <v>17</v>
      </c>
      <c r="I16" s="29">
        <v>15</v>
      </c>
      <c r="J16" s="13">
        <f t="shared" si="0"/>
        <v>5500</v>
      </c>
      <c r="K16" s="13">
        <f t="shared" si="1"/>
        <v>83000</v>
      </c>
      <c r="L16" s="13">
        <f t="shared" si="2"/>
        <v>82500</v>
      </c>
      <c r="M16" s="13"/>
      <c r="O16" s="18" t="s">
        <v>28</v>
      </c>
      <c r="P16" s="19" t="s">
        <v>33</v>
      </c>
      <c r="R16" s="20" t="s">
        <v>34</v>
      </c>
      <c r="S16" s="20" t="s">
        <v>35</v>
      </c>
      <c r="T16" s="21">
        <v>5120</v>
      </c>
      <c r="U16" s="21">
        <v>5600</v>
      </c>
      <c r="V16" s="22"/>
    </row>
    <row r="17" spans="1:23" s="8" customFormat="1" ht="20.100000000000001" customHeight="1" x14ac:dyDescent="0.25">
      <c r="A17" s="9" t="s">
        <v>54</v>
      </c>
      <c r="B17" s="10">
        <v>41302</v>
      </c>
      <c r="C17" s="29">
        <v>1</v>
      </c>
      <c r="D17" s="31" t="s">
        <v>44</v>
      </c>
      <c r="E17" s="12" t="s">
        <v>45</v>
      </c>
      <c r="F17" s="12" t="s">
        <v>61</v>
      </c>
      <c r="G17" s="12" t="s">
        <v>62</v>
      </c>
      <c r="H17" s="12" t="s">
        <v>31</v>
      </c>
      <c r="I17" s="29">
        <v>1</v>
      </c>
      <c r="J17" s="13">
        <f t="shared" si="0"/>
        <v>60600</v>
      </c>
      <c r="K17" s="13">
        <f t="shared" si="1"/>
        <v>61000</v>
      </c>
      <c r="L17" s="13">
        <f t="shared" si="2"/>
        <v>60600</v>
      </c>
      <c r="M17" s="13"/>
      <c r="O17" s="18" t="s">
        <v>38</v>
      </c>
      <c r="P17" s="19" t="s">
        <v>39</v>
      </c>
      <c r="R17" s="20" t="s">
        <v>40</v>
      </c>
      <c r="S17" s="20" t="s">
        <v>41</v>
      </c>
      <c r="T17" s="21">
        <v>31750</v>
      </c>
      <c r="U17" s="21">
        <v>35000</v>
      </c>
      <c r="V17" s="22"/>
    </row>
    <row r="18" spans="1:23" s="8" customFormat="1" ht="20.100000000000001" customHeight="1" x14ac:dyDescent="0.25">
      <c r="A18" s="9" t="s">
        <v>54</v>
      </c>
      <c r="B18" s="10">
        <v>41302</v>
      </c>
      <c r="C18" s="29">
        <v>1</v>
      </c>
      <c r="D18" s="31" t="s">
        <v>44</v>
      </c>
      <c r="E18" s="12" t="s">
        <v>45</v>
      </c>
      <c r="F18" s="12" t="s">
        <v>57</v>
      </c>
      <c r="G18" s="12" t="s">
        <v>58</v>
      </c>
      <c r="H18" s="12" t="s">
        <v>43</v>
      </c>
      <c r="I18" s="29">
        <v>8</v>
      </c>
      <c r="J18" s="13">
        <f t="shared" si="0"/>
        <v>16500</v>
      </c>
      <c r="K18" s="13">
        <f t="shared" si="1"/>
        <v>132000</v>
      </c>
      <c r="L18" s="13">
        <f t="shared" si="2"/>
        <v>132000</v>
      </c>
      <c r="M18" s="13"/>
      <c r="O18" s="18" t="s">
        <v>44</v>
      </c>
      <c r="P18" s="19" t="s">
        <v>45</v>
      </c>
      <c r="R18" s="20" t="s">
        <v>20</v>
      </c>
      <c r="S18" s="20" t="s">
        <v>21</v>
      </c>
      <c r="T18" s="21">
        <v>5000</v>
      </c>
      <c r="U18" s="21">
        <v>5500</v>
      </c>
      <c r="V18" s="22"/>
    </row>
    <row r="19" spans="1:23" s="8" customFormat="1" ht="20.100000000000001" customHeight="1" x14ac:dyDescent="0.25">
      <c r="A19" s="9" t="s">
        <v>63</v>
      </c>
      <c r="B19" s="10">
        <v>41304</v>
      </c>
      <c r="C19" s="29">
        <v>1</v>
      </c>
      <c r="D19" s="31" t="s">
        <v>46</v>
      </c>
      <c r="E19" s="12" t="s">
        <v>47</v>
      </c>
      <c r="F19" s="12" t="s">
        <v>15</v>
      </c>
      <c r="G19" s="12" t="s">
        <v>16</v>
      </c>
      <c r="H19" s="12" t="s">
        <v>17</v>
      </c>
      <c r="I19" s="29">
        <v>20</v>
      </c>
      <c r="J19" s="13">
        <f t="shared" si="0"/>
        <v>3420</v>
      </c>
      <c r="K19" s="13">
        <f t="shared" si="1"/>
        <v>68000</v>
      </c>
      <c r="L19" s="13">
        <f t="shared" si="2"/>
        <v>68400</v>
      </c>
      <c r="M19" s="13"/>
      <c r="O19" s="18" t="s">
        <v>46</v>
      </c>
      <c r="P19" s="19" t="s">
        <v>47</v>
      </c>
      <c r="R19" s="20" t="s">
        <v>48</v>
      </c>
      <c r="S19" s="20" t="s">
        <v>49</v>
      </c>
      <c r="T19" s="21">
        <v>7190</v>
      </c>
      <c r="U19" s="21">
        <v>7800</v>
      </c>
      <c r="V19" s="22"/>
    </row>
    <row r="20" spans="1:23" s="8" customFormat="1" ht="20.100000000000001" customHeight="1" x14ac:dyDescent="0.25">
      <c r="A20" s="9" t="s">
        <v>63</v>
      </c>
      <c r="B20" s="10">
        <v>41304</v>
      </c>
      <c r="C20" s="29">
        <v>1</v>
      </c>
      <c r="D20" s="31" t="s">
        <v>46</v>
      </c>
      <c r="E20" s="12" t="s">
        <v>47</v>
      </c>
      <c r="F20" s="12" t="s">
        <v>20</v>
      </c>
      <c r="G20" s="12" t="s">
        <v>21</v>
      </c>
      <c r="H20" s="12" t="s">
        <v>17</v>
      </c>
      <c r="I20" s="29">
        <v>15</v>
      </c>
      <c r="J20" s="13">
        <f t="shared" si="0"/>
        <v>5000</v>
      </c>
      <c r="K20" s="13">
        <f t="shared" si="1"/>
        <v>75000</v>
      </c>
      <c r="L20" s="13">
        <f t="shared" si="2"/>
        <v>75000</v>
      </c>
      <c r="M20" s="13"/>
      <c r="O20" s="23" t="s">
        <v>52</v>
      </c>
      <c r="P20" s="24" t="s">
        <v>53</v>
      </c>
      <c r="R20" s="20" t="s">
        <v>50</v>
      </c>
      <c r="S20" s="20" t="s">
        <v>51</v>
      </c>
      <c r="T20" s="21">
        <v>14110</v>
      </c>
      <c r="U20" s="21">
        <v>15400</v>
      </c>
      <c r="V20" s="22"/>
    </row>
    <row r="21" spans="1:23" s="8" customFormat="1" ht="20.100000000000001" customHeight="1" x14ac:dyDescent="0.25">
      <c r="A21" s="9" t="s">
        <v>64</v>
      </c>
      <c r="B21" s="10">
        <v>41304</v>
      </c>
      <c r="C21" s="29">
        <v>1</v>
      </c>
      <c r="D21" s="31" t="s">
        <v>52</v>
      </c>
      <c r="E21" s="12" t="s">
        <v>53</v>
      </c>
      <c r="F21" s="12" t="s">
        <v>40</v>
      </c>
      <c r="G21" s="12" t="s">
        <v>41</v>
      </c>
      <c r="H21" s="12" t="s">
        <v>43</v>
      </c>
      <c r="I21" s="29">
        <v>2</v>
      </c>
      <c r="J21" s="13">
        <f t="shared" si="0"/>
        <v>35000</v>
      </c>
      <c r="K21" s="13">
        <f t="shared" si="1"/>
        <v>70000</v>
      </c>
      <c r="L21" s="13">
        <f t="shared" si="2"/>
        <v>70000</v>
      </c>
      <c r="M21" s="13"/>
      <c r="R21" s="20" t="s">
        <v>57</v>
      </c>
      <c r="S21" s="20" t="s">
        <v>58</v>
      </c>
      <c r="T21" s="21">
        <v>15000</v>
      </c>
      <c r="U21" s="21">
        <v>16500</v>
      </c>
      <c r="V21" s="22"/>
    </row>
    <row r="22" spans="1:23" ht="20.100000000000001" customHeight="1" x14ac:dyDescent="0.25">
      <c r="A22" s="9" t="s">
        <v>65</v>
      </c>
      <c r="B22" s="10">
        <v>41306</v>
      </c>
      <c r="C22" s="29">
        <v>2</v>
      </c>
      <c r="D22" s="31" t="s">
        <v>52</v>
      </c>
      <c r="E22" s="12" t="s">
        <v>53</v>
      </c>
      <c r="F22" s="12" t="s">
        <v>15</v>
      </c>
      <c r="G22" s="12" t="s">
        <v>16</v>
      </c>
      <c r="H22" s="12" t="s">
        <v>17</v>
      </c>
      <c r="I22" s="29">
        <v>10</v>
      </c>
      <c r="J22" s="13">
        <f t="shared" si="0"/>
        <v>3900</v>
      </c>
      <c r="K22" s="13">
        <f t="shared" si="1"/>
        <v>35000</v>
      </c>
      <c r="L22" s="13">
        <f t="shared" si="2"/>
        <v>39000</v>
      </c>
      <c r="M22" s="13"/>
      <c r="O22" s="8"/>
      <c r="P22" s="8"/>
      <c r="Q22" s="8"/>
      <c r="R22" s="20" t="s">
        <v>59</v>
      </c>
      <c r="S22" s="20" t="s">
        <v>60</v>
      </c>
      <c r="T22" s="21">
        <v>35120</v>
      </c>
      <c r="U22" s="21">
        <v>38500</v>
      </c>
      <c r="V22" s="22"/>
      <c r="W22" s="8"/>
    </row>
    <row r="23" spans="1:23" ht="20.100000000000001" customHeight="1" x14ac:dyDescent="0.25">
      <c r="A23" s="9" t="s">
        <v>65</v>
      </c>
      <c r="B23" s="10">
        <v>41306</v>
      </c>
      <c r="C23" s="29">
        <v>2</v>
      </c>
      <c r="D23" s="31" t="s">
        <v>52</v>
      </c>
      <c r="E23" s="12" t="s">
        <v>53</v>
      </c>
      <c r="F23" s="12" t="s">
        <v>40</v>
      </c>
      <c r="G23" s="12" t="s">
        <v>41</v>
      </c>
      <c r="H23" s="12" t="s">
        <v>43</v>
      </c>
      <c r="I23" s="29">
        <v>4</v>
      </c>
      <c r="J23" s="13">
        <f t="shared" si="0"/>
        <v>35000</v>
      </c>
      <c r="K23" s="13">
        <f t="shared" si="1"/>
        <v>126000</v>
      </c>
      <c r="L23" s="13">
        <f t="shared" si="2"/>
        <v>140000</v>
      </c>
      <c r="M23" s="13"/>
      <c r="O23" s="8"/>
      <c r="P23" s="8"/>
      <c r="Q23" s="8"/>
      <c r="R23" s="20" t="s">
        <v>29</v>
      </c>
      <c r="S23" s="20" t="s">
        <v>30</v>
      </c>
      <c r="T23" s="21">
        <v>15220</v>
      </c>
      <c r="U23" s="21">
        <v>16500</v>
      </c>
      <c r="V23" s="22"/>
      <c r="W23" s="8"/>
    </row>
    <row r="24" spans="1:23" ht="20.100000000000001" customHeight="1" x14ac:dyDescent="0.25">
      <c r="A24" s="9" t="s">
        <v>66</v>
      </c>
      <c r="B24" s="10">
        <v>41306</v>
      </c>
      <c r="C24" s="29">
        <v>2</v>
      </c>
      <c r="D24" s="31" t="s">
        <v>38</v>
      </c>
      <c r="E24" s="12" t="s">
        <v>39</v>
      </c>
      <c r="F24" s="12" t="s">
        <v>20</v>
      </c>
      <c r="G24" s="12" t="s">
        <v>21</v>
      </c>
      <c r="H24" s="12" t="s">
        <v>17</v>
      </c>
      <c r="I24" s="29">
        <v>7</v>
      </c>
      <c r="J24" s="13">
        <f t="shared" si="0"/>
        <v>5000</v>
      </c>
      <c r="K24" s="13">
        <f t="shared" si="1"/>
        <v>32000</v>
      </c>
      <c r="L24" s="13">
        <f t="shared" si="2"/>
        <v>35000</v>
      </c>
      <c r="M24" s="13"/>
      <c r="O24" s="8"/>
      <c r="P24" s="8"/>
      <c r="Q24" s="8"/>
      <c r="R24" s="20" t="s">
        <v>55</v>
      </c>
      <c r="S24" s="20" t="s">
        <v>56</v>
      </c>
      <c r="T24" s="21">
        <v>20010</v>
      </c>
      <c r="U24" s="21">
        <v>22000</v>
      </c>
      <c r="V24" s="22"/>
      <c r="W24" s="8"/>
    </row>
    <row r="25" spans="1:23" ht="20.100000000000001" customHeight="1" x14ac:dyDescent="0.25">
      <c r="A25" s="9" t="s">
        <v>66</v>
      </c>
      <c r="B25" s="10">
        <v>41306</v>
      </c>
      <c r="C25" s="29">
        <v>2</v>
      </c>
      <c r="D25" s="31" t="s">
        <v>38</v>
      </c>
      <c r="E25" s="12" t="s">
        <v>39</v>
      </c>
      <c r="F25" s="12" t="s">
        <v>57</v>
      </c>
      <c r="G25" s="12" t="s">
        <v>58</v>
      </c>
      <c r="H25" s="12" t="s">
        <v>43</v>
      </c>
      <c r="I25" s="29">
        <v>18</v>
      </c>
      <c r="J25" s="13">
        <f t="shared" si="0"/>
        <v>15000</v>
      </c>
      <c r="K25" s="13">
        <f t="shared" si="1"/>
        <v>243000</v>
      </c>
      <c r="L25" s="13">
        <f t="shared" si="2"/>
        <v>270000</v>
      </c>
      <c r="M25" s="13"/>
      <c r="O25" s="8"/>
      <c r="P25" s="8"/>
      <c r="Q25" s="8"/>
      <c r="R25" s="20" t="s">
        <v>36</v>
      </c>
      <c r="S25" s="20" t="s">
        <v>37</v>
      </c>
      <c r="T25" s="21">
        <v>24930</v>
      </c>
      <c r="U25" s="21">
        <v>27500</v>
      </c>
      <c r="V25" s="22"/>
      <c r="W25" s="8"/>
    </row>
    <row r="26" spans="1:23" ht="20.100000000000001" customHeight="1" x14ac:dyDescent="0.25">
      <c r="A26" s="9" t="s">
        <v>67</v>
      </c>
      <c r="B26" s="10">
        <v>41308</v>
      </c>
      <c r="C26" s="29">
        <v>2</v>
      </c>
      <c r="D26" s="31" t="s">
        <v>28</v>
      </c>
      <c r="E26" s="12" t="s">
        <v>33</v>
      </c>
      <c r="F26" s="12" t="s">
        <v>20</v>
      </c>
      <c r="G26" s="12" t="s">
        <v>21</v>
      </c>
      <c r="H26" s="12" t="s">
        <v>17</v>
      </c>
      <c r="I26" s="29">
        <v>20</v>
      </c>
      <c r="J26" s="13">
        <f t="shared" si="0"/>
        <v>5500</v>
      </c>
      <c r="K26" s="13">
        <f t="shared" si="1"/>
        <v>110000</v>
      </c>
      <c r="L26" s="13">
        <f t="shared" si="2"/>
        <v>110000</v>
      </c>
      <c r="M26" s="13"/>
      <c r="O26" s="8"/>
      <c r="P26" s="8"/>
      <c r="Q26" s="8"/>
      <c r="R26" s="20" t="s">
        <v>61</v>
      </c>
      <c r="S26" s="20" t="s">
        <v>62</v>
      </c>
      <c r="T26" s="21">
        <v>55100</v>
      </c>
      <c r="U26" s="21">
        <v>60600</v>
      </c>
      <c r="V26" s="22"/>
      <c r="W26" s="8"/>
    </row>
    <row r="27" spans="1:23" ht="20.100000000000001" customHeight="1" x14ac:dyDescent="0.25">
      <c r="A27" s="9" t="s">
        <v>67</v>
      </c>
      <c r="B27" s="10">
        <v>41308</v>
      </c>
      <c r="C27" s="29">
        <v>2</v>
      </c>
      <c r="D27" s="31" t="s">
        <v>28</v>
      </c>
      <c r="E27" s="12" t="s">
        <v>33</v>
      </c>
      <c r="F27" s="12" t="s">
        <v>40</v>
      </c>
      <c r="G27" s="12" t="s">
        <v>41</v>
      </c>
      <c r="H27" s="12" t="s">
        <v>43</v>
      </c>
      <c r="I27" s="29">
        <v>5</v>
      </c>
      <c r="J27" s="13">
        <f t="shared" si="0"/>
        <v>35000</v>
      </c>
      <c r="K27" s="13">
        <f t="shared" si="1"/>
        <v>175000</v>
      </c>
      <c r="L27" s="13">
        <f t="shared" si="2"/>
        <v>175000</v>
      </c>
      <c r="M27" s="13"/>
      <c r="O27" s="8"/>
      <c r="P27" s="8"/>
      <c r="Q27" s="8"/>
      <c r="R27" s="8"/>
      <c r="S27" s="8"/>
      <c r="T27" s="8"/>
      <c r="U27" s="8"/>
      <c r="V27" s="8"/>
      <c r="W27" s="8"/>
    </row>
    <row r="28" spans="1:23" ht="20.100000000000001" customHeight="1" x14ac:dyDescent="0.25">
      <c r="A28" s="9" t="s">
        <v>67</v>
      </c>
      <c r="B28" s="10">
        <v>41308</v>
      </c>
      <c r="C28" s="29">
        <v>2</v>
      </c>
      <c r="D28" s="31" t="s">
        <v>28</v>
      </c>
      <c r="E28" s="12" t="s">
        <v>33</v>
      </c>
      <c r="F28" s="12" t="s">
        <v>34</v>
      </c>
      <c r="G28" s="12" t="s">
        <v>35</v>
      </c>
      <c r="H28" s="12" t="s">
        <v>43</v>
      </c>
      <c r="I28" s="29">
        <v>15</v>
      </c>
      <c r="J28" s="13">
        <f t="shared" si="0"/>
        <v>5600</v>
      </c>
      <c r="K28" s="13">
        <f t="shared" si="1"/>
        <v>84000</v>
      </c>
      <c r="L28" s="13">
        <f t="shared" si="2"/>
        <v>84000</v>
      </c>
      <c r="M28" s="13"/>
      <c r="O28" s="8"/>
      <c r="P28" s="32" t="s">
        <v>109</v>
      </c>
      <c r="Q28" s="8"/>
      <c r="R28" s="8"/>
      <c r="S28" s="8"/>
      <c r="T28" s="8"/>
      <c r="U28" s="8"/>
      <c r="V28" s="8"/>
      <c r="W28" s="8"/>
    </row>
    <row r="29" spans="1:23" ht="20.100000000000001" customHeight="1" thickBot="1" x14ac:dyDescent="0.3">
      <c r="A29" s="9" t="s">
        <v>67</v>
      </c>
      <c r="B29" s="10">
        <v>41308</v>
      </c>
      <c r="C29" s="29">
        <v>2</v>
      </c>
      <c r="D29" s="31" t="s">
        <v>28</v>
      </c>
      <c r="E29" s="12" t="s">
        <v>33</v>
      </c>
      <c r="F29" s="12" t="s">
        <v>50</v>
      </c>
      <c r="G29" s="12" t="s">
        <v>51</v>
      </c>
      <c r="H29" s="12" t="s">
        <v>43</v>
      </c>
      <c r="I29" s="29">
        <v>18</v>
      </c>
      <c r="J29" s="13">
        <f t="shared" si="0"/>
        <v>15400</v>
      </c>
      <c r="K29" s="13">
        <f t="shared" si="1"/>
        <v>277000</v>
      </c>
      <c r="L29" s="13">
        <f t="shared" si="2"/>
        <v>277200</v>
      </c>
      <c r="M29" s="13"/>
      <c r="O29" s="8"/>
      <c r="P29" s="43" t="s">
        <v>110</v>
      </c>
      <c r="Q29" s="33" t="s">
        <v>104</v>
      </c>
      <c r="R29" s="33" t="s">
        <v>105</v>
      </c>
      <c r="S29" s="33" t="s">
        <v>106</v>
      </c>
      <c r="T29" s="34" t="s">
        <v>107</v>
      </c>
      <c r="U29" s="8"/>
      <c r="V29" s="8"/>
      <c r="W29" s="8"/>
    </row>
    <row r="30" spans="1:23" ht="20.100000000000001" customHeight="1" x14ac:dyDescent="0.25">
      <c r="A30" s="9" t="s">
        <v>68</v>
      </c>
      <c r="B30" s="10">
        <v>41313</v>
      </c>
      <c r="C30" s="29">
        <v>2</v>
      </c>
      <c r="D30" s="31" t="s">
        <v>44</v>
      </c>
      <c r="E30" s="12" t="s">
        <v>45</v>
      </c>
      <c r="F30" s="12" t="s">
        <v>55</v>
      </c>
      <c r="G30" s="12" t="s">
        <v>56</v>
      </c>
      <c r="H30" s="12" t="s">
        <v>31</v>
      </c>
      <c r="I30" s="29">
        <v>25</v>
      </c>
      <c r="J30" s="13">
        <f t="shared" si="0"/>
        <v>22000</v>
      </c>
      <c r="K30" s="13">
        <f t="shared" si="1"/>
        <v>550000</v>
      </c>
      <c r="L30" s="13">
        <f t="shared" si="2"/>
        <v>550000</v>
      </c>
      <c r="M30" s="13"/>
      <c r="P30" s="35" t="s">
        <v>108</v>
      </c>
      <c r="Q30" s="36">
        <v>1</v>
      </c>
      <c r="R30" s="36">
        <v>4</v>
      </c>
      <c r="S30" s="36">
        <v>7</v>
      </c>
      <c r="T30" s="37">
        <v>10</v>
      </c>
    </row>
    <row r="31" spans="1:23" ht="20.100000000000001" customHeight="1" x14ac:dyDescent="0.25">
      <c r="A31" s="9" t="s">
        <v>68</v>
      </c>
      <c r="B31" s="10">
        <v>41313</v>
      </c>
      <c r="C31" s="29">
        <v>2</v>
      </c>
      <c r="D31" s="31" t="s">
        <v>44</v>
      </c>
      <c r="E31" s="12" t="s">
        <v>45</v>
      </c>
      <c r="F31" s="12" t="s">
        <v>40</v>
      </c>
      <c r="G31" s="12" t="s">
        <v>41</v>
      </c>
      <c r="H31" s="12" t="s">
        <v>43</v>
      </c>
      <c r="I31" s="29">
        <v>26</v>
      </c>
      <c r="J31" s="13">
        <f t="shared" si="0"/>
        <v>35000</v>
      </c>
      <c r="K31" s="13">
        <f t="shared" si="1"/>
        <v>910000</v>
      </c>
      <c r="L31" s="13">
        <f t="shared" si="2"/>
        <v>910000</v>
      </c>
      <c r="M31" s="13"/>
      <c r="P31" s="38" t="s">
        <v>43</v>
      </c>
      <c r="Q31" s="39">
        <v>0</v>
      </c>
      <c r="R31" s="39">
        <v>0</v>
      </c>
      <c r="S31" s="39">
        <v>0.3</v>
      </c>
      <c r="T31" s="40">
        <v>0</v>
      </c>
    </row>
    <row r="32" spans="1:23" ht="20.100000000000001" customHeight="1" x14ac:dyDescent="0.25">
      <c r="A32" s="9" t="s">
        <v>69</v>
      </c>
      <c r="B32" s="10">
        <v>41334</v>
      </c>
      <c r="C32" s="29">
        <v>3</v>
      </c>
      <c r="D32" s="31" t="s">
        <v>14</v>
      </c>
      <c r="E32" s="12" t="s">
        <v>32</v>
      </c>
      <c r="F32" s="12" t="s">
        <v>15</v>
      </c>
      <c r="G32" s="12" t="s">
        <v>16</v>
      </c>
      <c r="H32" s="12" t="s">
        <v>17</v>
      </c>
      <c r="I32" s="29">
        <v>21</v>
      </c>
      <c r="J32" s="13">
        <f t="shared" si="0"/>
        <v>3420</v>
      </c>
      <c r="K32" s="13">
        <f t="shared" si="1"/>
        <v>65000</v>
      </c>
      <c r="L32" s="13">
        <f t="shared" si="2"/>
        <v>71820</v>
      </c>
      <c r="M32" s="13"/>
      <c r="P32" s="69" t="s">
        <v>121</v>
      </c>
      <c r="Q32" s="41">
        <v>0</v>
      </c>
      <c r="R32" s="41">
        <v>0</v>
      </c>
      <c r="S32" s="41">
        <v>0</v>
      </c>
      <c r="T32" s="42">
        <v>0.2</v>
      </c>
    </row>
    <row r="33" spans="1:13" ht="20.100000000000001" customHeight="1" x14ac:dyDescent="0.25">
      <c r="A33" s="9" t="s">
        <v>69</v>
      </c>
      <c r="B33" s="10">
        <v>41334</v>
      </c>
      <c r="C33" s="29">
        <v>3</v>
      </c>
      <c r="D33" s="31" t="s">
        <v>14</v>
      </c>
      <c r="E33" s="12" t="s">
        <v>32</v>
      </c>
      <c r="F33" s="12" t="s">
        <v>20</v>
      </c>
      <c r="G33" s="12" t="s">
        <v>21</v>
      </c>
      <c r="H33" s="12" t="s">
        <v>17</v>
      </c>
      <c r="I33" s="29">
        <v>22</v>
      </c>
      <c r="J33" s="13">
        <f t="shared" si="0"/>
        <v>5000</v>
      </c>
      <c r="K33" s="13">
        <f t="shared" si="1"/>
        <v>99000</v>
      </c>
      <c r="L33" s="13">
        <f t="shared" si="2"/>
        <v>110000</v>
      </c>
      <c r="M33" s="13"/>
    </row>
    <row r="34" spans="1:13" ht="20.100000000000001" customHeight="1" x14ac:dyDescent="0.25">
      <c r="A34" s="9" t="s">
        <v>69</v>
      </c>
      <c r="B34" s="10">
        <v>41334</v>
      </c>
      <c r="C34" s="29">
        <v>3</v>
      </c>
      <c r="D34" s="31" t="s">
        <v>14</v>
      </c>
      <c r="E34" s="12" t="s">
        <v>32</v>
      </c>
      <c r="F34" s="12" t="s">
        <v>34</v>
      </c>
      <c r="G34" s="12" t="s">
        <v>35</v>
      </c>
      <c r="H34" s="12" t="s">
        <v>43</v>
      </c>
      <c r="I34" s="29">
        <v>25</v>
      </c>
      <c r="J34" s="13">
        <f t="shared" si="0"/>
        <v>5120</v>
      </c>
      <c r="K34" s="13">
        <f t="shared" si="1"/>
        <v>115000</v>
      </c>
      <c r="L34" s="13">
        <f t="shared" si="2"/>
        <v>128000</v>
      </c>
      <c r="M34" s="13"/>
    </row>
    <row r="35" spans="1:13" ht="20.100000000000001" customHeight="1" x14ac:dyDescent="0.25">
      <c r="A35" s="9" t="s">
        <v>69</v>
      </c>
      <c r="B35" s="10">
        <v>41334</v>
      </c>
      <c r="C35" s="29">
        <v>3</v>
      </c>
      <c r="D35" s="31" t="s">
        <v>14</v>
      </c>
      <c r="E35" s="12" t="s">
        <v>32</v>
      </c>
      <c r="F35" s="12" t="s">
        <v>55</v>
      </c>
      <c r="G35" s="12" t="s">
        <v>56</v>
      </c>
      <c r="H35" s="12" t="s">
        <v>31</v>
      </c>
      <c r="I35" s="29">
        <v>22</v>
      </c>
      <c r="J35" s="13">
        <f t="shared" si="0"/>
        <v>20010</v>
      </c>
      <c r="K35" s="13">
        <f t="shared" si="1"/>
        <v>396000</v>
      </c>
      <c r="L35" s="13">
        <f t="shared" si="2"/>
        <v>440220</v>
      </c>
      <c r="M35" s="13"/>
    </row>
    <row r="36" spans="1:13" ht="20.100000000000001" customHeight="1" x14ac:dyDescent="0.25">
      <c r="A36" s="9" t="s">
        <v>70</v>
      </c>
      <c r="B36" s="10">
        <v>41365</v>
      </c>
      <c r="C36" s="29">
        <v>4</v>
      </c>
      <c r="D36" s="31" t="s">
        <v>38</v>
      </c>
      <c r="E36" s="12" t="s">
        <v>39</v>
      </c>
      <c r="F36" s="12" t="s">
        <v>20</v>
      </c>
      <c r="G36" s="12" t="s">
        <v>21</v>
      </c>
      <c r="H36" s="12" t="s">
        <v>17</v>
      </c>
      <c r="I36" s="29">
        <v>22</v>
      </c>
      <c r="J36" s="13">
        <f t="shared" si="0"/>
        <v>5000</v>
      </c>
      <c r="K36" s="13">
        <f t="shared" si="1"/>
        <v>99000</v>
      </c>
      <c r="L36" s="13">
        <f t="shared" si="2"/>
        <v>110000</v>
      </c>
      <c r="M36" s="13"/>
    </row>
    <row r="37" spans="1:13" ht="20.100000000000001" customHeight="1" x14ac:dyDescent="0.25">
      <c r="A37" s="9" t="s">
        <v>70</v>
      </c>
      <c r="B37" s="10">
        <v>41365</v>
      </c>
      <c r="C37" s="29">
        <v>4</v>
      </c>
      <c r="D37" s="31" t="s">
        <v>38</v>
      </c>
      <c r="E37" s="12" t="s">
        <v>39</v>
      </c>
      <c r="F37" s="12" t="s">
        <v>57</v>
      </c>
      <c r="G37" s="12" t="s">
        <v>58</v>
      </c>
      <c r="H37" s="12" t="s">
        <v>43</v>
      </c>
      <c r="I37" s="29">
        <v>17</v>
      </c>
      <c r="J37" s="13">
        <f t="shared" si="0"/>
        <v>15000</v>
      </c>
      <c r="K37" s="13">
        <f t="shared" si="1"/>
        <v>230000</v>
      </c>
      <c r="L37" s="13">
        <f t="shared" si="2"/>
        <v>255000</v>
      </c>
      <c r="M37" s="13"/>
    </row>
    <row r="38" spans="1:13" ht="20.100000000000001" customHeight="1" x14ac:dyDescent="0.25">
      <c r="A38" s="9" t="s">
        <v>70</v>
      </c>
      <c r="B38" s="10">
        <v>41365</v>
      </c>
      <c r="C38" s="29">
        <v>4</v>
      </c>
      <c r="D38" s="31" t="s">
        <v>38</v>
      </c>
      <c r="E38" s="12" t="s">
        <v>39</v>
      </c>
      <c r="F38" s="12" t="s">
        <v>40</v>
      </c>
      <c r="G38" s="12" t="s">
        <v>41</v>
      </c>
      <c r="H38" s="12" t="s">
        <v>43</v>
      </c>
      <c r="I38" s="29">
        <v>21</v>
      </c>
      <c r="J38" s="13">
        <f t="shared" si="0"/>
        <v>31750</v>
      </c>
      <c r="K38" s="13">
        <f t="shared" si="1"/>
        <v>600000</v>
      </c>
      <c r="L38" s="13">
        <f t="shared" si="2"/>
        <v>666750</v>
      </c>
      <c r="M38" s="13"/>
    </row>
    <row r="39" spans="1:13" ht="20.100000000000001" customHeight="1" x14ac:dyDescent="0.25">
      <c r="A39" s="9" t="s">
        <v>70</v>
      </c>
      <c r="B39" s="10">
        <v>41365</v>
      </c>
      <c r="C39" s="29">
        <v>4</v>
      </c>
      <c r="D39" s="31" t="s">
        <v>38</v>
      </c>
      <c r="E39" s="12" t="s">
        <v>39</v>
      </c>
      <c r="F39" s="12" t="s">
        <v>15</v>
      </c>
      <c r="G39" s="12" t="s">
        <v>16</v>
      </c>
      <c r="H39" s="12" t="s">
        <v>17</v>
      </c>
      <c r="I39" s="29">
        <v>29</v>
      </c>
      <c r="J39" s="13">
        <f t="shared" si="0"/>
        <v>3420</v>
      </c>
      <c r="K39" s="13">
        <f t="shared" si="1"/>
        <v>89000</v>
      </c>
      <c r="L39" s="13">
        <f t="shared" si="2"/>
        <v>99180</v>
      </c>
      <c r="M39" s="13"/>
    </row>
    <row r="40" spans="1:13" ht="20.100000000000001" customHeight="1" x14ac:dyDescent="0.25">
      <c r="A40" s="9" t="s">
        <v>71</v>
      </c>
      <c r="B40" s="10">
        <v>41366</v>
      </c>
      <c r="C40" s="29">
        <v>4</v>
      </c>
      <c r="D40" s="31" t="s">
        <v>14</v>
      </c>
      <c r="E40" s="12" t="s">
        <v>32</v>
      </c>
      <c r="F40" s="12" t="s">
        <v>15</v>
      </c>
      <c r="G40" s="12" t="s">
        <v>16</v>
      </c>
      <c r="H40" s="12" t="s">
        <v>17</v>
      </c>
      <c r="I40" s="29">
        <v>10</v>
      </c>
      <c r="J40" s="13">
        <f t="shared" si="0"/>
        <v>3420</v>
      </c>
      <c r="K40" s="13">
        <f t="shared" si="1"/>
        <v>34000</v>
      </c>
      <c r="L40" s="13">
        <f t="shared" si="2"/>
        <v>34200</v>
      </c>
      <c r="M40" s="13"/>
    </row>
    <row r="41" spans="1:13" ht="20.100000000000001" customHeight="1" x14ac:dyDescent="0.25">
      <c r="A41" s="9" t="s">
        <v>71</v>
      </c>
      <c r="B41" s="10">
        <v>41366</v>
      </c>
      <c r="C41" s="29">
        <v>4</v>
      </c>
      <c r="D41" s="31" t="s">
        <v>14</v>
      </c>
      <c r="E41" s="12" t="s">
        <v>32</v>
      </c>
      <c r="F41" s="12" t="s">
        <v>20</v>
      </c>
      <c r="G41" s="12" t="s">
        <v>21</v>
      </c>
      <c r="H41" s="12" t="s">
        <v>17</v>
      </c>
      <c r="I41" s="29">
        <v>7</v>
      </c>
      <c r="J41" s="13">
        <f t="shared" si="0"/>
        <v>5000</v>
      </c>
      <c r="K41" s="13">
        <f t="shared" si="1"/>
        <v>35000</v>
      </c>
      <c r="L41" s="13">
        <f t="shared" si="2"/>
        <v>35000</v>
      </c>
      <c r="M41" s="13"/>
    </row>
    <row r="42" spans="1:13" ht="20.100000000000001" customHeight="1" x14ac:dyDescent="0.25">
      <c r="A42" s="9" t="s">
        <v>71</v>
      </c>
      <c r="B42" s="10">
        <v>41366</v>
      </c>
      <c r="C42" s="29">
        <v>4</v>
      </c>
      <c r="D42" s="31" t="s">
        <v>14</v>
      </c>
      <c r="E42" s="12" t="s">
        <v>32</v>
      </c>
      <c r="F42" s="12" t="s">
        <v>29</v>
      </c>
      <c r="G42" s="12" t="s">
        <v>30</v>
      </c>
      <c r="H42" s="12" t="s">
        <v>31</v>
      </c>
      <c r="I42" s="29">
        <v>11</v>
      </c>
      <c r="J42" s="13">
        <f t="shared" si="0"/>
        <v>15220</v>
      </c>
      <c r="K42" s="13">
        <f t="shared" si="1"/>
        <v>167000</v>
      </c>
      <c r="L42" s="13">
        <f t="shared" si="2"/>
        <v>167420</v>
      </c>
      <c r="M42" s="13"/>
    </row>
    <row r="43" spans="1:13" ht="20.100000000000001" customHeight="1" x14ac:dyDescent="0.25">
      <c r="A43" s="9" t="s">
        <v>71</v>
      </c>
      <c r="B43" s="10">
        <v>41366</v>
      </c>
      <c r="C43" s="29">
        <v>4</v>
      </c>
      <c r="D43" s="31" t="s">
        <v>14</v>
      </c>
      <c r="E43" s="12" t="s">
        <v>32</v>
      </c>
      <c r="F43" s="12" t="s">
        <v>34</v>
      </c>
      <c r="G43" s="12" t="s">
        <v>35</v>
      </c>
      <c r="H43" s="12" t="s">
        <v>43</v>
      </c>
      <c r="I43" s="29">
        <v>27</v>
      </c>
      <c r="J43" s="13">
        <f t="shared" si="0"/>
        <v>5120</v>
      </c>
      <c r="K43" s="13">
        <f t="shared" si="1"/>
        <v>138000</v>
      </c>
      <c r="L43" s="13">
        <f t="shared" si="2"/>
        <v>138240</v>
      </c>
      <c r="M43" s="13"/>
    </row>
    <row r="44" spans="1:13" ht="20.100000000000001" customHeight="1" x14ac:dyDescent="0.25">
      <c r="A44" s="9" t="s">
        <v>71</v>
      </c>
      <c r="B44" s="10">
        <v>41366</v>
      </c>
      <c r="C44" s="29">
        <v>4</v>
      </c>
      <c r="D44" s="31" t="s">
        <v>14</v>
      </c>
      <c r="E44" s="12" t="s">
        <v>32</v>
      </c>
      <c r="F44" s="12" t="s">
        <v>36</v>
      </c>
      <c r="G44" s="12" t="s">
        <v>37</v>
      </c>
      <c r="H44" s="12" t="s">
        <v>31</v>
      </c>
      <c r="I44" s="29">
        <v>26</v>
      </c>
      <c r="J44" s="13">
        <f t="shared" si="0"/>
        <v>24930</v>
      </c>
      <c r="K44" s="13">
        <f t="shared" si="1"/>
        <v>648000</v>
      </c>
      <c r="L44" s="13">
        <f t="shared" si="2"/>
        <v>648180</v>
      </c>
      <c r="M44" s="13"/>
    </row>
    <row r="45" spans="1:13" ht="20.100000000000001" customHeight="1" x14ac:dyDescent="0.25">
      <c r="A45" s="9" t="s">
        <v>71</v>
      </c>
      <c r="B45" s="10">
        <v>41366</v>
      </c>
      <c r="C45" s="29">
        <v>4</v>
      </c>
      <c r="D45" s="31" t="s">
        <v>14</v>
      </c>
      <c r="E45" s="12" t="s">
        <v>32</v>
      </c>
      <c r="F45" s="12" t="s">
        <v>40</v>
      </c>
      <c r="G45" s="12" t="s">
        <v>41</v>
      </c>
      <c r="H45" s="12" t="s">
        <v>43</v>
      </c>
      <c r="I45" s="29">
        <v>22</v>
      </c>
      <c r="J45" s="13">
        <f t="shared" si="0"/>
        <v>31750</v>
      </c>
      <c r="K45" s="13">
        <f t="shared" si="1"/>
        <v>699000</v>
      </c>
      <c r="L45" s="13">
        <f t="shared" si="2"/>
        <v>698500</v>
      </c>
      <c r="M45" s="13"/>
    </row>
    <row r="46" spans="1:13" ht="20.100000000000001" customHeight="1" x14ac:dyDescent="0.25">
      <c r="A46" s="9" t="s">
        <v>71</v>
      </c>
      <c r="B46" s="10">
        <v>41366</v>
      </c>
      <c r="C46" s="29">
        <v>4</v>
      </c>
      <c r="D46" s="31" t="s">
        <v>14</v>
      </c>
      <c r="E46" s="12" t="s">
        <v>32</v>
      </c>
      <c r="F46" s="12" t="s">
        <v>50</v>
      </c>
      <c r="G46" s="12" t="s">
        <v>51</v>
      </c>
      <c r="H46" s="12" t="s">
        <v>43</v>
      </c>
      <c r="I46" s="29">
        <v>25</v>
      </c>
      <c r="J46" s="13">
        <f t="shared" si="0"/>
        <v>14110</v>
      </c>
      <c r="K46" s="13">
        <f t="shared" si="1"/>
        <v>353000</v>
      </c>
      <c r="L46" s="13">
        <f t="shared" si="2"/>
        <v>352750</v>
      </c>
      <c r="M46" s="13"/>
    </row>
    <row r="47" spans="1:13" ht="20.100000000000001" customHeight="1" x14ac:dyDescent="0.25">
      <c r="A47" s="9" t="s">
        <v>72</v>
      </c>
      <c r="B47" s="10">
        <v>41373</v>
      </c>
      <c r="C47" s="29">
        <v>4</v>
      </c>
      <c r="D47" s="31" t="s">
        <v>38</v>
      </c>
      <c r="E47" s="12" t="s">
        <v>39</v>
      </c>
      <c r="F47" s="12" t="s">
        <v>50</v>
      </c>
      <c r="G47" s="12" t="s">
        <v>51</v>
      </c>
      <c r="H47" s="12" t="s">
        <v>43</v>
      </c>
      <c r="I47" s="29">
        <v>10</v>
      </c>
      <c r="J47" s="13">
        <f t="shared" si="0"/>
        <v>14110</v>
      </c>
      <c r="K47" s="13">
        <f t="shared" si="1"/>
        <v>141000</v>
      </c>
      <c r="L47" s="13">
        <f t="shared" si="2"/>
        <v>141100</v>
      </c>
      <c r="M47" s="13"/>
    </row>
    <row r="48" spans="1:13" ht="20.100000000000001" customHeight="1" x14ac:dyDescent="0.25">
      <c r="A48" s="9" t="s">
        <v>72</v>
      </c>
      <c r="B48" s="10">
        <v>41373</v>
      </c>
      <c r="C48" s="29">
        <v>4</v>
      </c>
      <c r="D48" s="31" t="s">
        <v>38</v>
      </c>
      <c r="E48" s="12" t="s">
        <v>39</v>
      </c>
      <c r="F48" s="12" t="s">
        <v>55</v>
      </c>
      <c r="G48" s="12" t="s">
        <v>56</v>
      </c>
      <c r="H48" s="12" t="s">
        <v>31</v>
      </c>
      <c r="I48" s="29">
        <v>9</v>
      </c>
      <c r="J48" s="13">
        <f t="shared" si="0"/>
        <v>20010</v>
      </c>
      <c r="K48" s="13">
        <f t="shared" si="1"/>
        <v>180000</v>
      </c>
      <c r="L48" s="13">
        <f t="shared" si="2"/>
        <v>180090</v>
      </c>
      <c r="M48" s="13"/>
    </row>
    <row r="49" spans="1:13" ht="20.100000000000001" customHeight="1" x14ac:dyDescent="0.25">
      <c r="A49" s="9" t="s">
        <v>72</v>
      </c>
      <c r="B49" s="10">
        <v>41373</v>
      </c>
      <c r="C49" s="29">
        <v>4</v>
      </c>
      <c r="D49" s="31" t="s">
        <v>38</v>
      </c>
      <c r="E49" s="12" t="s">
        <v>39</v>
      </c>
      <c r="F49" s="12" t="s">
        <v>40</v>
      </c>
      <c r="G49" s="12" t="s">
        <v>41</v>
      </c>
      <c r="H49" s="12" t="s">
        <v>43</v>
      </c>
      <c r="I49" s="29">
        <v>11</v>
      </c>
      <c r="J49" s="13">
        <f t="shared" si="0"/>
        <v>31750</v>
      </c>
      <c r="K49" s="13">
        <f t="shared" si="1"/>
        <v>349000</v>
      </c>
      <c r="L49" s="13">
        <f t="shared" si="2"/>
        <v>349250</v>
      </c>
      <c r="M49" s="13"/>
    </row>
    <row r="50" spans="1:13" ht="20.100000000000001" customHeight="1" x14ac:dyDescent="0.25">
      <c r="A50" s="9" t="s">
        <v>73</v>
      </c>
      <c r="B50" s="10">
        <v>41376</v>
      </c>
      <c r="C50" s="29">
        <v>4</v>
      </c>
      <c r="D50" s="31" t="s">
        <v>44</v>
      </c>
      <c r="E50" s="12" t="s">
        <v>45</v>
      </c>
      <c r="F50" s="12" t="s">
        <v>15</v>
      </c>
      <c r="G50" s="12" t="s">
        <v>16</v>
      </c>
      <c r="H50" s="12" t="s">
        <v>17</v>
      </c>
      <c r="I50" s="29">
        <v>12</v>
      </c>
      <c r="J50" s="13">
        <f t="shared" si="0"/>
        <v>3900</v>
      </c>
      <c r="K50" s="13">
        <f t="shared" si="1"/>
        <v>47000</v>
      </c>
      <c r="L50" s="13">
        <f t="shared" si="2"/>
        <v>46800</v>
      </c>
      <c r="M50" s="13"/>
    </row>
    <row r="51" spans="1:13" ht="20.100000000000001" customHeight="1" x14ac:dyDescent="0.25">
      <c r="A51" s="9" t="s">
        <v>73</v>
      </c>
      <c r="B51" s="10">
        <v>41376</v>
      </c>
      <c r="C51" s="29">
        <v>4</v>
      </c>
      <c r="D51" s="31" t="s">
        <v>44</v>
      </c>
      <c r="E51" s="12" t="s">
        <v>45</v>
      </c>
      <c r="F51" s="12" t="s">
        <v>20</v>
      </c>
      <c r="G51" s="12" t="s">
        <v>21</v>
      </c>
      <c r="H51" s="12" t="s">
        <v>17</v>
      </c>
      <c r="I51" s="29">
        <v>25</v>
      </c>
      <c r="J51" s="13">
        <f t="shared" si="0"/>
        <v>5500</v>
      </c>
      <c r="K51" s="13">
        <f t="shared" si="1"/>
        <v>138000</v>
      </c>
      <c r="L51" s="13">
        <f t="shared" si="2"/>
        <v>137500</v>
      </c>
      <c r="M51" s="13"/>
    </row>
    <row r="52" spans="1:13" ht="20.100000000000001" customHeight="1" x14ac:dyDescent="0.25">
      <c r="A52" s="9" t="s">
        <v>73</v>
      </c>
      <c r="B52" s="10">
        <v>41376</v>
      </c>
      <c r="C52" s="29">
        <v>4</v>
      </c>
      <c r="D52" s="31" t="s">
        <v>44</v>
      </c>
      <c r="E52" s="12" t="s">
        <v>45</v>
      </c>
      <c r="F52" s="12" t="s">
        <v>61</v>
      </c>
      <c r="G52" s="12" t="s">
        <v>62</v>
      </c>
      <c r="H52" s="12" t="s">
        <v>31</v>
      </c>
      <c r="I52" s="29">
        <v>16</v>
      </c>
      <c r="J52" s="13">
        <f t="shared" si="0"/>
        <v>60600</v>
      </c>
      <c r="K52" s="13">
        <f t="shared" si="1"/>
        <v>970000</v>
      </c>
      <c r="L52" s="13">
        <f t="shared" si="2"/>
        <v>969600</v>
      </c>
      <c r="M52" s="13"/>
    </row>
    <row r="53" spans="1:13" ht="20.100000000000001" customHeight="1" x14ac:dyDescent="0.25">
      <c r="A53" s="9" t="s">
        <v>73</v>
      </c>
      <c r="B53" s="10">
        <v>41376</v>
      </c>
      <c r="C53" s="29">
        <v>4</v>
      </c>
      <c r="D53" s="31" t="s">
        <v>44</v>
      </c>
      <c r="E53" s="12" t="s">
        <v>45</v>
      </c>
      <c r="F53" s="12" t="s">
        <v>57</v>
      </c>
      <c r="G53" s="12" t="s">
        <v>58</v>
      </c>
      <c r="H53" s="12" t="s">
        <v>43</v>
      </c>
      <c r="I53" s="29">
        <v>28</v>
      </c>
      <c r="J53" s="13">
        <f t="shared" si="0"/>
        <v>16500</v>
      </c>
      <c r="K53" s="13">
        <f t="shared" si="1"/>
        <v>462000</v>
      </c>
      <c r="L53" s="13">
        <f t="shared" si="2"/>
        <v>462000</v>
      </c>
      <c r="M53" s="13"/>
    </row>
    <row r="54" spans="1:13" ht="20.100000000000001" customHeight="1" x14ac:dyDescent="0.25">
      <c r="A54" s="9" t="s">
        <v>74</v>
      </c>
      <c r="B54" s="10">
        <v>41410</v>
      </c>
      <c r="C54" s="29">
        <v>5</v>
      </c>
      <c r="D54" s="31" t="s">
        <v>46</v>
      </c>
      <c r="E54" s="12" t="s">
        <v>47</v>
      </c>
      <c r="F54" s="12" t="s">
        <v>15</v>
      </c>
      <c r="G54" s="12" t="s">
        <v>16</v>
      </c>
      <c r="H54" s="12" t="s">
        <v>17</v>
      </c>
      <c r="I54" s="29">
        <v>18</v>
      </c>
      <c r="J54" s="13">
        <f t="shared" si="0"/>
        <v>3420</v>
      </c>
      <c r="K54" s="13">
        <f t="shared" si="1"/>
        <v>62000</v>
      </c>
      <c r="L54" s="13">
        <f t="shared" si="2"/>
        <v>61560</v>
      </c>
      <c r="M54" s="13"/>
    </row>
    <row r="55" spans="1:13" ht="20.100000000000001" customHeight="1" x14ac:dyDescent="0.25">
      <c r="A55" s="9" t="s">
        <v>75</v>
      </c>
      <c r="B55" s="10">
        <v>41411</v>
      </c>
      <c r="C55" s="29">
        <v>5</v>
      </c>
      <c r="D55" s="31" t="s">
        <v>46</v>
      </c>
      <c r="E55" s="12" t="s">
        <v>47</v>
      </c>
      <c r="F55" s="12" t="s">
        <v>20</v>
      </c>
      <c r="G55" s="12" t="s">
        <v>21</v>
      </c>
      <c r="H55" s="12" t="s">
        <v>17</v>
      </c>
      <c r="I55" s="29">
        <v>17</v>
      </c>
      <c r="J55" s="13">
        <f t="shared" si="0"/>
        <v>5000</v>
      </c>
      <c r="K55" s="13">
        <f t="shared" si="1"/>
        <v>85000</v>
      </c>
      <c r="L55" s="13">
        <f t="shared" si="2"/>
        <v>85000</v>
      </c>
      <c r="M55" s="13"/>
    </row>
    <row r="56" spans="1:13" ht="20.100000000000001" customHeight="1" x14ac:dyDescent="0.25">
      <c r="A56" s="9" t="s">
        <v>75</v>
      </c>
      <c r="B56" s="10">
        <v>41411</v>
      </c>
      <c r="C56" s="29">
        <v>5</v>
      </c>
      <c r="D56" s="31" t="s">
        <v>46</v>
      </c>
      <c r="E56" s="12" t="s">
        <v>47</v>
      </c>
      <c r="F56" s="12" t="s">
        <v>40</v>
      </c>
      <c r="G56" s="12" t="s">
        <v>41</v>
      </c>
      <c r="H56" s="12" t="s">
        <v>43</v>
      </c>
      <c r="I56" s="29">
        <v>21</v>
      </c>
      <c r="J56" s="13">
        <f t="shared" si="0"/>
        <v>31750</v>
      </c>
      <c r="K56" s="13">
        <f t="shared" si="1"/>
        <v>667000</v>
      </c>
      <c r="L56" s="13">
        <f t="shared" si="2"/>
        <v>666750</v>
      </c>
      <c r="M56" s="13"/>
    </row>
    <row r="57" spans="1:13" ht="20.100000000000001" customHeight="1" x14ac:dyDescent="0.25">
      <c r="A57" s="9" t="s">
        <v>75</v>
      </c>
      <c r="B57" s="10">
        <v>41411</v>
      </c>
      <c r="C57" s="29">
        <v>5</v>
      </c>
      <c r="D57" s="31" t="s">
        <v>46</v>
      </c>
      <c r="E57" s="12" t="s">
        <v>47</v>
      </c>
      <c r="F57" s="12" t="s">
        <v>15</v>
      </c>
      <c r="G57" s="12" t="s">
        <v>16</v>
      </c>
      <c r="H57" s="12" t="s">
        <v>17</v>
      </c>
      <c r="I57" s="29">
        <v>8</v>
      </c>
      <c r="J57" s="13">
        <f t="shared" si="0"/>
        <v>3420</v>
      </c>
      <c r="K57" s="13">
        <f t="shared" si="1"/>
        <v>27000</v>
      </c>
      <c r="L57" s="13">
        <f t="shared" si="2"/>
        <v>27360</v>
      </c>
      <c r="M57" s="13"/>
    </row>
    <row r="58" spans="1:13" ht="20.100000000000001" customHeight="1" x14ac:dyDescent="0.25">
      <c r="A58" s="9" t="s">
        <v>75</v>
      </c>
      <c r="B58" s="10">
        <v>41411</v>
      </c>
      <c r="C58" s="29">
        <v>5</v>
      </c>
      <c r="D58" s="31" t="s">
        <v>46</v>
      </c>
      <c r="E58" s="12" t="s">
        <v>47</v>
      </c>
      <c r="F58" s="12" t="s">
        <v>57</v>
      </c>
      <c r="G58" s="12" t="s">
        <v>58</v>
      </c>
      <c r="H58" s="12" t="s">
        <v>43</v>
      </c>
      <c r="I58" s="29">
        <v>6</v>
      </c>
      <c r="J58" s="13">
        <f t="shared" si="0"/>
        <v>15000</v>
      </c>
      <c r="K58" s="13">
        <f t="shared" si="1"/>
        <v>90000</v>
      </c>
      <c r="L58" s="13">
        <f t="shared" si="2"/>
        <v>90000</v>
      </c>
      <c r="M58" s="13"/>
    </row>
    <row r="59" spans="1:13" ht="20.100000000000001" customHeight="1" x14ac:dyDescent="0.25">
      <c r="A59" s="9" t="s">
        <v>76</v>
      </c>
      <c r="B59" s="10">
        <v>41415</v>
      </c>
      <c r="C59" s="29">
        <v>5</v>
      </c>
      <c r="D59" s="31" t="s">
        <v>38</v>
      </c>
      <c r="E59" s="12" t="s">
        <v>39</v>
      </c>
      <c r="F59" s="12" t="s">
        <v>20</v>
      </c>
      <c r="G59" s="12" t="s">
        <v>21</v>
      </c>
      <c r="H59" s="12" t="s">
        <v>17</v>
      </c>
      <c r="I59" s="29">
        <v>14</v>
      </c>
      <c r="J59" s="13">
        <f t="shared" si="0"/>
        <v>5000</v>
      </c>
      <c r="K59" s="13">
        <f t="shared" si="1"/>
        <v>70000</v>
      </c>
      <c r="L59" s="13">
        <f t="shared" si="2"/>
        <v>70000</v>
      </c>
      <c r="M59" s="13"/>
    </row>
    <row r="60" spans="1:13" ht="20.100000000000001" customHeight="1" x14ac:dyDescent="0.25">
      <c r="A60" s="9" t="s">
        <v>77</v>
      </c>
      <c r="B60" s="10">
        <v>41416</v>
      </c>
      <c r="C60" s="29">
        <v>5</v>
      </c>
      <c r="D60" s="31" t="s">
        <v>38</v>
      </c>
      <c r="E60" s="12" t="s">
        <v>39</v>
      </c>
      <c r="F60" s="12" t="s">
        <v>57</v>
      </c>
      <c r="G60" s="12" t="s">
        <v>58</v>
      </c>
      <c r="H60" s="12" t="s">
        <v>43</v>
      </c>
      <c r="I60" s="29">
        <v>24</v>
      </c>
      <c r="J60" s="13">
        <f t="shared" si="0"/>
        <v>15000</v>
      </c>
      <c r="K60" s="13">
        <f t="shared" si="1"/>
        <v>360000</v>
      </c>
      <c r="L60" s="13">
        <f t="shared" si="2"/>
        <v>360000</v>
      </c>
      <c r="M60" s="13"/>
    </row>
    <row r="61" spans="1:13" ht="20.100000000000001" customHeight="1" x14ac:dyDescent="0.25">
      <c r="A61" s="9" t="s">
        <v>77</v>
      </c>
      <c r="B61" s="10">
        <v>41416</v>
      </c>
      <c r="C61" s="29">
        <v>5</v>
      </c>
      <c r="D61" s="31" t="s">
        <v>38</v>
      </c>
      <c r="E61" s="12" t="s">
        <v>39</v>
      </c>
      <c r="F61" s="12" t="s">
        <v>20</v>
      </c>
      <c r="G61" s="12" t="s">
        <v>21</v>
      </c>
      <c r="H61" s="12" t="s">
        <v>17</v>
      </c>
      <c r="I61" s="29">
        <v>18</v>
      </c>
      <c r="J61" s="13">
        <f t="shared" si="0"/>
        <v>5000</v>
      </c>
      <c r="K61" s="13">
        <f t="shared" si="1"/>
        <v>90000</v>
      </c>
      <c r="L61" s="13">
        <f t="shared" si="2"/>
        <v>90000</v>
      </c>
      <c r="M61" s="13"/>
    </row>
    <row r="62" spans="1:13" ht="20.100000000000001" customHeight="1" x14ac:dyDescent="0.25">
      <c r="A62" s="9" t="s">
        <v>77</v>
      </c>
      <c r="B62" s="10">
        <v>41416</v>
      </c>
      <c r="C62" s="29">
        <v>5</v>
      </c>
      <c r="D62" s="31" t="s">
        <v>38</v>
      </c>
      <c r="E62" s="12" t="s">
        <v>39</v>
      </c>
      <c r="F62" s="12" t="s">
        <v>40</v>
      </c>
      <c r="G62" s="12" t="s">
        <v>41</v>
      </c>
      <c r="H62" s="12" t="s">
        <v>43</v>
      </c>
      <c r="I62" s="29">
        <v>28</v>
      </c>
      <c r="J62" s="13">
        <f t="shared" si="0"/>
        <v>31750</v>
      </c>
      <c r="K62" s="13">
        <f t="shared" si="1"/>
        <v>889000</v>
      </c>
      <c r="L62" s="13">
        <f t="shared" si="2"/>
        <v>889000</v>
      </c>
      <c r="M62" s="13"/>
    </row>
    <row r="63" spans="1:13" ht="20.100000000000001" customHeight="1" x14ac:dyDescent="0.25">
      <c r="A63" s="9" t="s">
        <v>77</v>
      </c>
      <c r="B63" s="10">
        <v>41416</v>
      </c>
      <c r="C63" s="29">
        <v>5</v>
      </c>
      <c r="D63" s="31" t="s">
        <v>38</v>
      </c>
      <c r="E63" s="12" t="s">
        <v>39</v>
      </c>
      <c r="F63" s="12" t="s">
        <v>34</v>
      </c>
      <c r="G63" s="12" t="s">
        <v>35</v>
      </c>
      <c r="H63" s="12" t="s">
        <v>43</v>
      </c>
      <c r="I63" s="29">
        <v>16</v>
      </c>
      <c r="J63" s="13">
        <f t="shared" si="0"/>
        <v>5120</v>
      </c>
      <c r="K63" s="13">
        <f t="shared" si="1"/>
        <v>82000</v>
      </c>
      <c r="L63" s="13">
        <f t="shared" si="2"/>
        <v>81920</v>
      </c>
      <c r="M63" s="13"/>
    </row>
    <row r="64" spans="1:13" ht="20.100000000000001" customHeight="1" x14ac:dyDescent="0.25">
      <c r="A64" s="9" t="s">
        <v>78</v>
      </c>
      <c r="B64" s="10">
        <v>41427</v>
      </c>
      <c r="C64" s="29">
        <v>6</v>
      </c>
      <c r="D64" s="31" t="s">
        <v>28</v>
      </c>
      <c r="E64" s="12" t="s">
        <v>33</v>
      </c>
      <c r="F64" s="12" t="s">
        <v>50</v>
      </c>
      <c r="G64" s="12" t="s">
        <v>51</v>
      </c>
      <c r="H64" s="12" t="s">
        <v>43</v>
      </c>
      <c r="I64" s="29">
        <v>13</v>
      </c>
      <c r="J64" s="13">
        <f t="shared" si="0"/>
        <v>15400</v>
      </c>
      <c r="K64" s="13">
        <f t="shared" si="1"/>
        <v>200000</v>
      </c>
      <c r="L64" s="13">
        <f t="shared" si="2"/>
        <v>200200</v>
      </c>
      <c r="M64" s="13"/>
    </row>
    <row r="65" spans="1:13" ht="20.100000000000001" customHeight="1" x14ac:dyDescent="0.25">
      <c r="A65" s="9" t="s">
        <v>78</v>
      </c>
      <c r="B65" s="10">
        <v>41427</v>
      </c>
      <c r="C65" s="29">
        <v>6</v>
      </c>
      <c r="D65" s="31" t="s">
        <v>28</v>
      </c>
      <c r="E65" s="12" t="s">
        <v>33</v>
      </c>
      <c r="F65" s="12" t="s">
        <v>55</v>
      </c>
      <c r="G65" s="12" t="s">
        <v>56</v>
      </c>
      <c r="H65" s="12" t="s">
        <v>31</v>
      </c>
      <c r="I65" s="29">
        <v>13</v>
      </c>
      <c r="J65" s="13">
        <f t="shared" si="0"/>
        <v>22000</v>
      </c>
      <c r="K65" s="13">
        <f t="shared" si="1"/>
        <v>286000</v>
      </c>
      <c r="L65" s="13">
        <f t="shared" si="2"/>
        <v>286000</v>
      </c>
      <c r="M65" s="13"/>
    </row>
    <row r="66" spans="1:13" ht="20.100000000000001" customHeight="1" x14ac:dyDescent="0.25">
      <c r="A66" s="9" t="s">
        <v>79</v>
      </c>
      <c r="B66" s="10">
        <v>41436</v>
      </c>
      <c r="C66" s="29">
        <v>6</v>
      </c>
      <c r="D66" s="31" t="s">
        <v>44</v>
      </c>
      <c r="E66" s="12" t="s">
        <v>45</v>
      </c>
      <c r="F66" s="12" t="s">
        <v>40</v>
      </c>
      <c r="G66" s="12" t="s">
        <v>41</v>
      </c>
      <c r="H66" s="12" t="s">
        <v>43</v>
      </c>
      <c r="I66" s="29">
        <v>19</v>
      </c>
      <c r="J66" s="13">
        <f t="shared" si="0"/>
        <v>35000</v>
      </c>
      <c r="K66" s="13">
        <f t="shared" si="1"/>
        <v>665000</v>
      </c>
      <c r="L66" s="13">
        <f t="shared" si="2"/>
        <v>665000</v>
      </c>
      <c r="M66" s="13"/>
    </row>
    <row r="67" spans="1:13" ht="20.100000000000001" customHeight="1" x14ac:dyDescent="0.25">
      <c r="A67" s="9" t="s">
        <v>79</v>
      </c>
      <c r="B67" s="10">
        <v>41436</v>
      </c>
      <c r="C67" s="29">
        <v>6</v>
      </c>
      <c r="D67" s="31" t="s">
        <v>44</v>
      </c>
      <c r="E67" s="12" t="s">
        <v>45</v>
      </c>
      <c r="F67" s="12" t="s">
        <v>15</v>
      </c>
      <c r="G67" s="12" t="s">
        <v>16</v>
      </c>
      <c r="H67" s="12" t="s">
        <v>17</v>
      </c>
      <c r="I67" s="29">
        <v>16</v>
      </c>
      <c r="J67" s="13">
        <f t="shared" si="0"/>
        <v>3900</v>
      </c>
      <c r="K67" s="13">
        <f t="shared" si="1"/>
        <v>62000</v>
      </c>
      <c r="L67" s="13">
        <f t="shared" si="2"/>
        <v>62400</v>
      </c>
      <c r="M67" s="13"/>
    </row>
    <row r="68" spans="1:13" ht="20.100000000000001" customHeight="1" x14ac:dyDescent="0.25">
      <c r="A68" s="9" t="s">
        <v>79</v>
      </c>
      <c r="B68" s="10">
        <v>41436</v>
      </c>
      <c r="C68" s="29">
        <v>6</v>
      </c>
      <c r="D68" s="31" t="s">
        <v>44</v>
      </c>
      <c r="E68" s="12" t="s">
        <v>45</v>
      </c>
      <c r="F68" s="12" t="s">
        <v>20</v>
      </c>
      <c r="G68" s="12" t="s">
        <v>21</v>
      </c>
      <c r="H68" s="12" t="s">
        <v>17</v>
      </c>
      <c r="I68" s="29">
        <v>25</v>
      </c>
      <c r="J68" s="13">
        <f t="shared" si="0"/>
        <v>5500</v>
      </c>
      <c r="K68" s="13">
        <f t="shared" si="1"/>
        <v>138000</v>
      </c>
      <c r="L68" s="13">
        <f t="shared" si="2"/>
        <v>137500</v>
      </c>
      <c r="M68" s="13"/>
    </row>
    <row r="69" spans="1:13" ht="20.100000000000001" customHeight="1" x14ac:dyDescent="0.25">
      <c r="A69" s="9" t="s">
        <v>79</v>
      </c>
      <c r="B69" s="10">
        <v>41436</v>
      </c>
      <c r="C69" s="29">
        <v>6</v>
      </c>
      <c r="D69" s="31" t="s">
        <v>44</v>
      </c>
      <c r="E69" s="12" t="s">
        <v>45</v>
      </c>
      <c r="F69" s="12" t="s">
        <v>34</v>
      </c>
      <c r="G69" s="12" t="s">
        <v>35</v>
      </c>
      <c r="H69" s="12" t="s">
        <v>43</v>
      </c>
      <c r="I69" s="29">
        <v>6</v>
      </c>
      <c r="J69" s="13">
        <f t="shared" si="0"/>
        <v>5600</v>
      </c>
      <c r="K69" s="13">
        <f t="shared" si="1"/>
        <v>34000</v>
      </c>
      <c r="L69" s="13">
        <f t="shared" si="2"/>
        <v>33600</v>
      </c>
      <c r="M69" s="13"/>
    </row>
    <row r="70" spans="1:13" ht="20.100000000000001" customHeight="1" x14ac:dyDescent="0.25">
      <c r="A70" s="9" t="s">
        <v>79</v>
      </c>
      <c r="B70" s="10">
        <v>41436</v>
      </c>
      <c r="C70" s="29">
        <v>6</v>
      </c>
      <c r="D70" s="31" t="s">
        <v>44</v>
      </c>
      <c r="E70" s="12" t="s">
        <v>45</v>
      </c>
      <c r="F70" s="12" t="s">
        <v>55</v>
      </c>
      <c r="G70" s="12" t="s">
        <v>56</v>
      </c>
      <c r="H70" s="12" t="s">
        <v>31</v>
      </c>
      <c r="I70" s="29">
        <v>24</v>
      </c>
      <c r="J70" s="13">
        <f t="shared" ref="J70:J100" si="3">VLOOKUP(F70,$R$15:$U$26,IF(LEFT(D70,2)="CH",3,4),0)</f>
        <v>22000</v>
      </c>
      <c r="K70" s="13">
        <f t="shared" ref="K70:K100" si="4">ROUND(IF(OR(DAY(B70)=1,DAY(B70)=15),I70*J70-I70*J70*$K$3,I70*J70),-3)</f>
        <v>528000</v>
      </c>
      <c r="L70" s="13">
        <f t="shared" ref="L70:L100" si="5">IF(AND(LEFT(D70,2)="KL",OR(MONTH(B70)=8,MONTH(B70)=11),OR(MID(G70,4,7)="ăn liền",MID(G70,5,7)="ăn liền")),J70*I70/2,J70*I70)</f>
        <v>528000</v>
      </c>
      <c r="M70" s="13"/>
    </row>
    <row r="71" spans="1:13" ht="20.100000000000001" customHeight="1" x14ac:dyDescent="0.25">
      <c r="A71" s="9" t="s">
        <v>79</v>
      </c>
      <c r="B71" s="10">
        <v>41436</v>
      </c>
      <c r="C71" s="29">
        <v>6</v>
      </c>
      <c r="D71" s="31" t="s">
        <v>44</v>
      </c>
      <c r="E71" s="12" t="s">
        <v>45</v>
      </c>
      <c r="F71" s="12" t="s">
        <v>20</v>
      </c>
      <c r="G71" s="12" t="s">
        <v>21</v>
      </c>
      <c r="H71" s="12" t="s">
        <v>17</v>
      </c>
      <c r="I71" s="29">
        <v>19</v>
      </c>
      <c r="J71" s="13">
        <f t="shared" si="3"/>
        <v>5500</v>
      </c>
      <c r="K71" s="13">
        <f t="shared" si="4"/>
        <v>105000</v>
      </c>
      <c r="L71" s="13">
        <f t="shared" si="5"/>
        <v>104500</v>
      </c>
      <c r="M71" s="13"/>
    </row>
    <row r="72" spans="1:13" ht="20.100000000000001" customHeight="1" x14ac:dyDescent="0.25">
      <c r="A72" s="9" t="s">
        <v>80</v>
      </c>
      <c r="B72" s="10">
        <v>41459</v>
      </c>
      <c r="C72" s="29">
        <v>7</v>
      </c>
      <c r="D72" s="31" t="s">
        <v>38</v>
      </c>
      <c r="E72" s="12" t="s">
        <v>39</v>
      </c>
      <c r="F72" s="12" t="s">
        <v>57</v>
      </c>
      <c r="G72" s="12" t="s">
        <v>58</v>
      </c>
      <c r="H72" s="12" t="s">
        <v>43</v>
      </c>
      <c r="I72" s="29">
        <v>29</v>
      </c>
      <c r="J72" s="13">
        <f t="shared" si="3"/>
        <v>15000</v>
      </c>
      <c r="K72" s="13">
        <f t="shared" si="4"/>
        <v>435000</v>
      </c>
      <c r="L72" s="13">
        <f t="shared" si="5"/>
        <v>435000</v>
      </c>
      <c r="M72" s="13"/>
    </row>
    <row r="73" spans="1:13" ht="20.100000000000001" customHeight="1" x14ac:dyDescent="0.25">
      <c r="A73" s="9" t="s">
        <v>80</v>
      </c>
      <c r="B73" s="10">
        <v>41459</v>
      </c>
      <c r="C73" s="29">
        <v>7</v>
      </c>
      <c r="D73" s="31" t="s">
        <v>38</v>
      </c>
      <c r="E73" s="12" t="s">
        <v>39</v>
      </c>
      <c r="F73" s="12" t="s">
        <v>40</v>
      </c>
      <c r="G73" s="12" t="s">
        <v>41</v>
      </c>
      <c r="H73" s="12" t="s">
        <v>43</v>
      </c>
      <c r="I73" s="29">
        <v>27</v>
      </c>
      <c r="J73" s="13">
        <f t="shared" si="3"/>
        <v>31750</v>
      </c>
      <c r="K73" s="13">
        <f t="shared" si="4"/>
        <v>857000</v>
      </c>
      <c r="L73" s="13">
        <f t="shared" si="5"/>
        <v>857250</v>
      </c>
      <c r="M73" s="13"/>
    </row>
    <row r="74" spans="1:13" ht="20.100000000000001" customHeight="1" x14ac:dyDescent="0.25">
      <c r="A74" s="9" t="s">
        <v>80</v>
      </c>
      <c r="B74" s="10">
        <v>41459</v>
      </c>
      <c r="C74" s="29">
        <v>7</v>
      </c>
      <c r="D74" s="31" t="s">
        <v>38</v>
      </c>
      <c r="E74" s="12" t="s">
        <v>39</v>
      </c>
      <c r="F74" s="12" t="s">
        <v>15</v>
      </c>
      <c r="G74" s="12" t="s">
        <v>16</v>
      </c>
      <c r="H74" s="12" t="s">
        <v>17</v>
      </c>
      <c r="I74" s="29">
        <v>13</v>
      </c>
      <c r="J74" s="13">
        <f t="shared" si="3"/>
        <v>3420</v>
      </c>
      <c r="K74" s="13">
        <f t="shared" si="4"/>
        <v>44000</v>
      </c>
      <c r="L74" s="13">
        <f t="shared" si="5"/>
        <v>44460</v>
      </c>
      <c r="M74" s="13"/>
    </row>
    <row r="75" spans="1:13" ht="20.100000000000001" customHeight="1" x14ac:dyDescent="0.25">
      <c r="A75" s="9" t="s">
        <v>81</v>
      </c>
      <c r="B75" s="10">
        <v>41464</v>
      </c>
      <c r="C75" s="29">
        <v>7</v>
      </c>
      <c r="D75" s="31" t="s">
        <v>14</v>
      </c>
      <c r="E75" s="12" t="s">
        <v>32</v>
      </c>
      <c r="F75" s="12" t="s">
        <v>15</v>
      </c>
      <c r="G75" s="12" t="s">
        <v>16</v>
      </c>
      <c r="H75" s="12" t="s">
        <v>17</v>
      </c>
      <c r="I75" s="29">
        <v>18</v>
      </c>
      <c r="J75" s="13">
        <f t="shared" si="3"/>
        <v>3420</v>
      </c>
      <c r="K75" s="13">
        <f t="shared" si="4"/>
        <v>62000</v>
      </c>
      <c r="L75" s="13">
        <f t="shared" si="5"/>
        <v>61560</v>
      </c>
      <c r="M75" s="13"/>
    </row>
    <row r="76" spans="1:13" ht="20.100000000000001" customHeight="1" x14ac:dyDescent="0.25">
      <c r="A76" s="9" t="s">
        <v>81</v>
      </c>
      <c r="B76" s="10">
        <v>41464</v>
      </c>
      <c r="C76" s="29">
        <v>7</v>
      </c>
      <c r="D76" s="31" t="s">
        <v>14</v>
      </c>
      <c r="E76" s="12" t="s">
        <v>32</v>
      </c>
      <c r="F76" s="12" t="s">
        <v>20</v>
      </c>
      <c r="G76" s="12" t="s">
        <v>21</v>
      </c>
      <c r="H76" s="12" t="s">
        <v>17</v>
      </c>
      <c r="I76" s="29">
        <v>16</v>
      </c>
      <c r="J76" s="13">
        <f t="shared" si="3"/>
        <v>5000</v>
      </c>
      <c r="K76" s="13">
        <f t="shared" si="4"/>
        <v>80000</v>
      </c>
      <c r="L76" s="13">
        <f t="shared" si="5"/>
        <v>80000</v>
      </c>
      <c r="M76" s="13"/>
    </row>
    <row r="77" spans="1:13" ht="20.100000000000001" customHeight="1" x14ac:dyDescent="0.25">
      <c r="A77" s="9" t="s">
        <v>81</v>
      </c>
      <c r="B77" s="10">
        <v>41464</v>
      </c>
      <c r="C77" s="29">
        <v>7</v>
      </c>
      <c r="D77" s="31" t="s">
        <v>14</v>
      </c>
      <c r="E77" s="12" t="s">
        <v>32</v>
      </c>
      <c r="F77" s="12" t="s">
        <v>29</v>
      </c>
      <c r="G77" s="12" t="s">
        <v>30</v>
      </c>
      <c r="H77" s="12" t="s">
        <v>31</v>
      </c>
      <c r="I77" s="29">
        <v>10</v>
      </c>
      <c r="J77" s="13">
        <f t="shared" si="3"/>
        <v>15220</v>
      </c>
      <c r="K77" s="13">
        <f t="shared" si="4"/>
        <v>152000</v>
      </c>
      <c r="L77" s="13">
        <f t="shared" si="5"/>
        <v>152200</v>
      </c>
      <c r="M77" s="13"/>
    </row>
    <row r="78" spans="1:13" ht="20.100000000000001" customHeight="1" x14ac:dyDescent="0.25">
      <c r="A78" s="9" t="s">
        <v>81</v>
      </c>
      <c r="B78" s="10">
        <v>41464</v>
      </c>
      <c r="C78" s="29">
        <v>7</v>
      </c>
      <c r="D78" s="31" t="s">
        <v>14</v>
      </c>
      <c r="E78" s="12" t="s">
        <v>32</v>
      </c>
      <c r="F78" s="12" t="s">
        <v>40</v>
      </c>
      <c r="G78" s="12" t="s">
        <v>41</v>
      </c>
      <c r="H78" s="12" t="s">
        <v>43</v>
      </c>
      <c r="I78" s="29">
        <v>15</v>
      </c>
      <c r="J78" s="13">
        <f t="shared" si="3"/>
        <v>31750</v>
      </c>
      <c r="K78" s="13">
        <f t="shared" si="4"/>
        <v>476000</v>
      </c>
      <c r="L78" s="13">
        <f t="shared" si="5"/>
        <v>476250</v>
      </c>
      <c r="M78" s="13"/>
    </row>
    <row r="79" spans="1:13" ht="20.100000000000001" customHeight="1" x14ac:dyDescent="0.25">
      <c r="A79" s="9" t="s">
        <v>82</v>
      </c>
      <c r="B79" s="10">
        <v>41466</v>
      </c>
      <c r="C79" s="29">
        <v>7</v>
      </c>
      <c r="D79" s="31" t="s">
        <v>28</v>
      </c>
      <c r="E79" s="12" t="s">
        <v>33</v>
      </c>
      <c r="F79" s="12" t="s">
        <v>36</v>
      </c>
      <c r="G79" s="12" t="s">
        <v>37</v>
      </c>
      <c r="H79" s="12" t="s">
        <v>31</v>
      </c>
      <c r="I79" s="29">
        <v>10</v>
      </c>
      <c r="J79" s="13">
        <f t="shared" si="3"/>
        <v>27500</v>
      </c>
      <c r="K79" s="13">
        <f t="shared" si="4"/>
        <v>275000</v>
      </c>
      <c r="L79" s="13">
        <f t="shared" si="5"/>
        <v>275000</v>
      </c>
      <c r="M79" s="13"/>
    </row>
    <row r="80" spans="1:13" ht="20.100000000000001" customHeight="1" x14ac:dyDescent="0.25">
      <c r="A80" s="9" t="s">
        <v>82</v>
      </c>
      <c r="B80" s="10">
        <v>41466</v>
      </c>
      <c r="C80" s="29">
        <v>7</v>
      </c>
      <c r="D80" s="31" t="s">
        <v>28</v>
      </c>
      <c r="E80" s="12" t="s">
        <v>33</v>
      </c>
      <c r="F80" s="12" t="s">
        <v>40</v>
      </c>
      <c r="G80" s="12" t="s">
        <v>41</v>
      </c>
      <c r="H80" s="12" t="s">
        <v>43</v>
      </c>
      <c r="I80" s="29">
        <v>14</v>
      </c>
      <c r="J80" s="13">
        <f t="shared" si="3"/>
        <v>35000</v>
      </c>
      <c r="K80" s="13">
        <f t="shared" si="4"/>
        <v>490000</v>
      </c>
      <c r="L80" s="13">
        <f t="shared" si="5"/>
        <v>490000</v>
      </c>
      <c r="M80" s="13"/>
    </row>
    <row r="81" spans="1:13" ht="20.100000000000001" customHeight="1" x14ac:dyDescent="0.25">
      <c r="A81" s="9" t="s">
        <v>82</v>
      </c>
      <c r="B81" s="10">
        <v>41466</v>
      </c>
      <c r="C81" s="29">
        <v>7</v>
      </c>
      <c r="D81" s="31" t="s">
        <v>28</v>
      </c>
      <c r="E81" s="12" t="s">
        <v>33</v>
      </c>
      <c r="F81" s="12" t="s">
        <v>34</v>
      </c>
      <c r="G81" s="12" t="s">
        <v>35</v>
      </c>
      <c r="H81" s="12" t="s">
        <v>43</v>
      </c>
      <c r="I81" s="29">
        <v>13</v>
      </c>
      <c r="J81" s="13">
        <f t="shared" si="3"/>
        <v>5600</v>
      </c>
      <c r="K81" s="13">
        <f t="shared" si="4"/>
        <v>73000</v>
      </c>
      <c r="L81" s="13">
        <f t="shared" si="5"/>
        <v>72800</v>
      </c>
      <c r="M81" s="13"/>
    </row>
    <row r="82" spans="1:13" ht="20.100000000000001" customHeight="1" x14ac:dyDescent="0.25">
      <c r="A82" s="9" t="s">
        <v>82</v>
      </c>
      <c r="B82" s="10">
        <v>41466</v>
      </c>
      <c r="C82" s="29">
        <v>7</v>
      </c>
      <c r="D82" s="31" t="s">
        <v>28</v>
      </c>
      <c r="E82" s="12" t="s">
        <v>33</v>
      </c>
      <c r="F82" s="12" t="s">
        <v>50</v>
      </c>
      <c r="G82" s="12" t="s">
        <v>51</v>
      </c>
      <c r="H82" s="12" t="s">
        <v>43</v>
      </c>
      <c r="I82" s="29">
        <v>8</v>
      </c>
      <c r="J82" s="13">
        <f t="shared" si="3"/>
        <v>15400</v>
      </c>
      <c r="K82" s="13">
        <f t="shared" si="4"/>
        <v>123000</v>
      </c>
      <c r="L82" s="13">
        <f t="shared" si="5"/>
        <v>123200</v>
      </c>
      <c r="M82" s="13"/>
    </row>
    <row r="83" spans="1:13" ht="20.100000000000001" customHeight="1" x14ac:dyDescent="0.25">
      <c r="A83" s="9" t="s">
        <v>82</v>
      </c>
      <c r="B83" s="10">
        <v>41466</v>
      </c>
      <c r="C83" s="29">
        <v>7</v>
      </c>
      <c r="D83" s="31" t="s">
        <v>28</v>
      </c>
      <c r="E83" s="12" t="s">
        <v>33</v>
      </c>
      <c r="F83" s="12" t="s">
        <v>55</v>
      </c>
      <c r="G83" s="12" t="s">
        <v>56</v>
      </c>
      <c r="H83" s="12" t="s">
        <v>31</v>
      </c>
      <c r="I83" s="29">
        <v>16</v>
      </c>
      <c r="J83" s="13">
        <f t="shared" si="3"/>
        <v>22000</v>
      </c>
      <c r="K83" s="13">
        <f t="shared" si="4"/>
        <v>352000</v>
      </c>
      <c r="L83" s="13">
        <f t="shared" si="5"/>
        <v>352000</v>
      </c>
      <c r="M83" s="13"/>
    </row>
    <row r="84" spans="1:13" ht="20.100000000000001" customHeight="1" x14ac:dyDescent="0.25">
      <c r="A84" s="9" t="s">
        <v>83</v>
      </c>
      <c r="B84" s="10">
        <v>41471</v>
      </c>
      <c r="C84" s="29">
        <v>7</v>
      </c>
      <c r="D84" s="31" t="s">
        <v>28</v>
      </c>
      <c r="E84" s="12" t="s">
        <v>33</v>
      </c>
      <c r="F84" s="12" t="s">
        <v>40</v>
      </c>
      <c r="G84" s="12" t="s">
        <v>41</v>
      </c>
      <c r="H84" s="12" t="s">
        <v>43</v>
      </c>
      <c r="I84" s="29">
        <v>23</v>
      </c>
      <c r="J84" s="13">
        <f t="shared" si="3"/>
        <v>35000</v>
      </c>
      <c r="K84" s="13">
        <f t="shared" si="4"/>
        <v>805000</v>
      </c>
      <c r="L84" s="13">
        <f t="shared" si="5"/>
        <v>805000</v>
      </c>
      <c r="M84" s="13"/>
    </row>
    <row r="85" spans="1:13" ht="20.100000000000001" customHeight="1" x14ac:dyDescent="0.25">
      <c r="A85" s="9" t="s">
        <v>83</v>
      </c>
      <c r="B85" s="10">
        <v>41411</v>
      </c>
      <c r="C85" s="29">
        <v>5</v>
      </c>
      <c r="D85" s="31" t="s">
        <v>28</v>
      </c>
      <c r="E85" s="12" t="s">
        <v>33</v>
      </c>
      <c r="F85" s="12" t="s">
        <v>15</v>
      </c>
      <c r="G85" s="12" t="s">
        <v>16</v>
      </c>
      <c r="H85" s="12" t="s">
        <v>17</v>
      </c>
      <c r="I85" s="29">
        <v>30</v>
      </c>
      <c r="J85" s="13">
        <f t="shared" si="3"/>
        <v>3900</v>
      </c>
      <c r="K85" s="13">
        <f t="shared" si="4"/>
        <v>117000</v>
      </c>
      <c r="L85" s="13">
        <f t="shared" si="5"/>
        <v>117000</v>
      </c>
      <c r="M85" s="13"/>
    </row>
    <row r="86" spans="1:13" ht="20.100000000000001" customHeight="1" x14ac:dyDescent="0.25">
      <c r="A86" s="9" t="s">
        <v>83</v>
      </c>
      <c r="B86" s="10">
        <v>41411</v>
      </c>
      <c r="C86" s="29">
        <v>5</v>
      </c>
      <c r="D86" s="31" t="s">
        <v>28</v>
      </c>
      <c r="E86" s="12" t="s">
        <v>33</v>
      </c>
      <c r="F86" s="12" t="s">
        <v>20</v>
      </c>
      <c r="G86" s="12" t="s">
        <v>21</v>
      </c>
      <c r="H86" s="12" t="s">
        <v>17</v>
      </c>
      <c r="I86" s="29">
        <v>30</v>
      </c>
      <c r="J86" s="13">
        <f t="shared" si="3"/>
        <v>5500</v>
      </c>
      <c r="K86" s="13">
        <f t="shared" si="4"/>
        <v>165000</v>
      </c>
      <c r="L86" s="13">
        <f t="shared" si="5"/>
        <v>165000</v>
      </c>
      <c r="M86" s="13"/>
    </row>
    <row r="87" spans="1:13" ht="20.100000000000001" customHeight="1" x14ac:dyDescent="0.25">
      <c r="A87" s="9" t="s">
        <v>84</v>
      </c>
      <c r="B87" s="10">
        <v>41474</v>
      </c>
      <c r="C87" s="29">
        <v>7</v>
      </c>
      <c r="D87" s="31" t="s">
        <v>38</v>
      </c>
      <c r="E87" s="12" t="s">
        <v>39</v>
      </c>
      <c r="F87" s="12" t="s">
        <v>61</v>
      </c>
      <c r="G87" s="12" t="s">
        <v>62</v>
      </c>
      <c r="H87" s="12" t="s">
        <v>31</v>
      </c>
      <c r="I87" s="29">
        <v>23</v>
      </c>
      <c r="J87" s="13">
        <f t="shared" si="3"/>
        <v>55100</v>
      </c>
      <c r="K87" s="13">
        <f t="shared" si="4"/>
        <v>1267000</v>
      </c>
      <c r="L87" s="13">
        <f t="shared" si="5"/>
        <v>1267300</v>
      </c>
      <c r="M87" s="13"/>
    </row>
    <row r="88" spans="1:13" ht="20.100000000000001" customHeight="1" x14ac:dyDescent="0.25">
      <c r="A88" s="9" t="s">
        <v>84</v>
      </c>
      <c r="B88" s="10">
        <v>41474</v>
      </c>
      <c r="C88" s="29">
        <v>7</v>
      </c>
      <c r="D88" s="31" t="s">
        <v>38</v>
      </c>
      <c r="E88" s="12" t="s">
        <v>39</v>
      </c>
      <c r="F88" s="12" t="s">
        <v>57</v>
      </c>
      <c r="G88" s="12" t="s">
        <v>58</v>
      </c>
      <c r="H88" s="12" t="s">
        <v>43</v>
      </c>
      <c r="I88" s="29">
        <v>20</v>
      </c>
      <c r="J88" s="13">
        <f t="shared" si="3"/>
        <v>15000</v>
      </c>
      <c r="K88" s="13">
        <f t="shared" si="4"/>
        <v>300000</v>
      </c>
      <c r="L88" s="13">
        <f t="shared" si="5"/>
        <v>300000</v>
      </c>
      <c r="M88" s="13"/>
    </row>
    <row r="89" spans="1:13" ht="20.100000000000001" customHeight="1" x14ac:dyDescent="0.25">
      <c r="A89" s="9" t="s">
        <v>84</v>
      </c>
      <c r="B89" s="10">
        <v>41474</v>
      </c>
      <c r="C89" s="29">
        <v>7</v>
      </c>
      <c r="D89" s="31" t="s">
        <v>38</v>
      </c>
      <c r="E89" s="12" t="s">
        <v>39</v>
      </c>
      <c r="F89" s="12" t="s">
        <v>15</v>
      </c>
      <c r="G89" s="12" t="s">
        <v>16</v>
      </c>
      <c r="H89" s="12" t="s">
        <v>17</v>
      </c>
      <c r="I89" s="29">
        <v>22</v>
      </c>
      <c r="J89" s="13">
        <f t="shared" si="3"/>
        <v>3420</v>
      </c>
      <c r="K89" s="13">
        <f t="shared" si="4"/>
        <v>75000</v>
      </c>
      <c r="L89" s="13">
        <f t="shared" si="5"/>
        <v>75240</v>
      </c>
      <c r="M89" s="13"/>
    </row>
    <row r="90" spans="1:13" ht="20.100000000000001" customHeight="1" x14ac:dyDescent="0.25">
      <c r="A90" s="9" t="s">
        <v>84</v>
      </c>
      <c r="B90" s="10">
        <v>41474</v>
      </c>
      <c r="C90" s="29">
        <v>7</v>
      </c>
      <c r="D90" s="31" t="s">
        <v>38</v>
      </c>
      <c r="E90" s="12" t="s">
        <v>39</v>
      </c>
      <c r="F90" s="12" t="s">
        <v>20</v>
      </c>
      <c r="G90" s="12" t="s">
        <v>21</v>
      </c>
      <c r="H90" s="12" t="s">
        <v>17</v>
      </c>
      <c r="I90" s="29">
        <v>14</v>
      </c>
      <c r="J90" s="13">
        <f t="shared" si="3"/>
        <v>5000</v>
      </c>
      <c r="K90" s="13">
        <f t="shared" si="4"/>
        <v>70000</v>
      </c>
      <c r="L90" s="13">
        <f t="shared" si="5"/>
        <v>70000</v>
      </c>
      <c r="M90" s="13"/>
    </row>
    <row r="91" spans="1:13" ht="20.100000000000001" customHeight="1" x14ac:dyDescent="0.25">
      <c r="A91" s="9" t="s">
        <v>84</v>
      </c>
      <c r="B91" s="10">
        <v>41474</v>
      </c>
      <c r="C91" s="29">
        <v>7</v>
      </c>
      <c r="D91" s="31" t="s">
        <v>38</v>
      </c>
      <c r="E91" s="12" t="s">
        <v>39</v>
      </c>
      <c r="F91" s="12" t="s">
        <v>40</v>
      </c>
      <c r="G91" s="12" t="s">
        <v>41</v>
      </c>
      <c r="H91" s="12" t="s">
        <v>43</v>
      </c>
      <c r="I91" s="29">
        <v>30</v>
      </c>
      <c r="J91" s="13">
        <f t="shared" si="3"/>
        <v>31750</v>
      </c>
      <c r="K91" s="13">
        <f t="shared" si="4"/>
        <v>953000</v>
      </c>
      <c r="L91" s="13">
        <f t="shared" si="5"/>
        <v>952500</v>
      </c>
      <c r="M91" s="13"/>
    </row>
    <row r="92" spans="1:13" ht="20.100000000000001" customHeight="1" x14ac:dyDescent="0.25">
      <c r="A92" s="9" t="s">
        <v>85</v>
      </c>
      <c r="B92" s="10">
        <v>41494</v>
      </c>
      <c r="C92" s="29">
        <v>8</v>
      </c>
      <c r="D92" s="31" t="s">
        <v>28</v>
      </c>
      <c r="E92" s="12" t="s">
        <v>33</v>
      </c>
      <c r="F92" s="12" t="s">
        <v>15</v>
      </c>
      <c r="G92" s="12" t="s">
        <v>16</v>
      </c>
      <c r="H92" s="12" t="s">
        <v>17</v>
      </c>
      <c r="I92" s="29">
        <v>5</v>
      </c>
      <c r="J92" s="13">
        <f t="shared" si="3"/>
        <v>3900</v>
      </c>
      <c r="K92" s="13">
        <f t="shared" si="4"/>
        <v>20000</v>
      </c>
      <c r="L92" s="13">
        <f t="shared" si="5"/>
        <v>9750</v>
      </c>
      <c r="M92" s="13"/>
    </row>
    <row r="93" spans="1:13" ht="20.100000000000001" customHeight="1" x14ac:dyDescent="0.25">
      <c r="A93" s="9" t="s">
        <v>85</v>
      </c>
      <c r="B93" s="10">
        <v>41494</v>
      </c>
      <c r="C93" s="29">
        <v>8</v>
      </c>
      <c r="D93" s="31" t="s">
        <v>28</v>
      </c>
      <c r="E93" s="12" t="s">
        <v>33</v>
      </c>
      <c r="F93" s="12" t="s">
        <v>40</v>
      </c>
      <c r="G93" s="12" t="s">
        <v>41</v>
      </c>
      <c r="H93" s="12" t="s">
        <v>43</v>
      </c>
      <c r="I93" s="29">
        <v>5</v>
      </c>
      <c r="J93" s="13">
        <f t="shared" si="3"/>
        <v>35000</v>
      </c>
      <c r="K93" s="13">
        <f t="shared" si="4"/>
        <v>175000</v>
      </c>
      <c r="L93" s="13">
        <f t="shared" si="5"/>
        <v>175000</v>
      </c>
      <c r="M93" s="13"/>
    </row>
    <row r="94" spans="1:13" ht="20.100000000000001" customHeight="1" x14ac:dyDescent="0.25">
      <c r="A94" s="9" t="s">
        <v>85</v>
      </c>
      <c r="B94" s="10">
        <v>41494</v>
      </c>
      <c r="C94" s="29">
        <v>8</v>
      </c>
      <c r="D94" s="31" t="s">
        <v>28</v>
      </c>
      <c r="E94" s="12" t="s">
        <v>33</v>
      </c>
      <c r="F94" s="12" t="s">
        <v>20</v>
      </c>
      <c r="G94" s="12" t="s">
        <v>21</v>
      </c>
      <c r="H94" s="12" t="s">
        <v>17</v>
      </c>
      <c r="I94" s="29">
        <v>26</v>
      </c>
      <c r="J94" s="13">
        <f t="shared" si="3"/>
        <v>5500</v>
      </c>
      <c r="K94" s="13">
        <f t="shared" si="4"/>
        <v>143000</v>
      </c>
      <c r="L94" s="13">
        <f t="shared" si="5"/>
        <v>71500</v>
      </c>
      <c r="M94" s="13"/>
    </row>
    <row r="95" spans="1:13" ht="20.100000000000001" customHeight="1" x14ac:dyDescent="0.25">
      <c r="A95" s="9" t="s">
        <v>86</v>
      </c>
      <c r="B95" s="10">
        <v>41501</v>
      </c>
      <c r="C95" s="29">
        <v>8</v>
      </c>
      <c r="D95" s="31" t="s">
        <v>38</v>
      </c>
      <c r="E95" s="12" t="s">
        <v>39</v>
      </c>
      <c r="F95" s="12" t="s">
        <v>57</v>
      </c>
      <c r="G95" s="12" t="s">
        <v>58</v>
      </c>
      <c r="H95" s="12" t="s">
        <v>43</v>
      </c>
      <c r="I95" s="29">
        <v>22</v>
      </c>
      <c r="J95" s="13">
        <f t="shared" si="3"/>
        <v>15000</v>
      </c>
      <c r="K95" s="13">
        <f t="shared" si="4"/>
        <v>297000</v>
      </c>
      <c r="L95" s="13">
        <f t="shared" si="5"/>
        <v>330000</v>
      </c>
      <c r="M95" s="13"/>
    </row>
    <row r="96" spans="1:13" ht="20.100000000000001" customHeight="1" x14ac:dyDescent="0.25">
      <c r="A96" s="9" t="s">
        <v>86</v>
      </c>
      <c r="B96" s="10">
        <v>41501</v>
      </c>
      <c r="C96" s="29">
        <v>8</v>
      </c>
      <c r="D96" s="31" t="s">
        <v>38</v>
      </c>
      <c r="E96" s="12" t="s">
        <v>39</v>
      </c>
      <c r="F96" s="12" t="s">
        <v>20</v>
      </c>
      <c r="G96" s="12" t="s">
        <v>21</v>
      </c>
      <c r="H96" s="12" t="s">
        <v>17</v>
      </c>
      <c r="I96" s="29">
        <v>26</v>
      </c>
      <c r="J96" s="13">
        <f t="shared" si="3"/>
        <v>5000</v>
      </c>
      <c r="K96" s="13">
        <f t="shared" si="4"/>
        <v>117000</v>
      </c>
      <c r="L96" s="13">
        <f t="shared" si="5"/>
        <v>130000</v>
      </c>
      <c r="M96" s="13"/>
    </row>
    <row r="97" spans="1:13" ht="20.100000000000001" customHeight="1" x14ac:dyDescent="0.25">
      <c r="A97" s="9" t="s">
        <v>86</v>
      </c>
      <c r="B97" s="10">
        <v>41501</v>
      </c>
      <c r="C97" s="29">
        <v>8</v>
      </c>
      <c r="D97" s="31" t="s">
        <v>38</v>
      </c>
      <c r="E97" s="12" t="s">
        <v>39</v>
      </c>
      <c r="F97" s="12" t="s">
        <v>40</v>
      </c>
      <c r="G97" s="12" t="s">
        <v>41</v>
      </c>
      <c r="H97" s="12" t="s">
        <v>43</v>
      </c>
      <c r="I97" s="29">
        <v>17</v>
      </c>
      <c r="J97" s="13">
        <f t="shared" si="3"/>
        <v>31750</v>
      </c>
      <c r="K97" s="13">
        <f t="shared" si="4"/>
        <v>486000</v>
      </c>
      <c r="L97" s="13">
        <f t="shared" si="5"/>
        <v>539750</v>
      </c>
      <c r="M97" s="13"/>
    </row>
    <row r="98" spans="1:13" ht="20.100000000000001" customHeight="1" x14ac:dyDescent="0.25">
      <c r="A98" s="9" t="s">
        <v>86</v>
      </c>
      <c r="B98" s="10">
        <v>41501</v>
      </c>
      <c r="C98" s="29">
        <v>8</v>
      </c>
      <c r="D98" s="31" t="s">
        <v>38</v>
      </c>
      <c r="E98" s="12" t="s">
        <v>39</v>
      </c>
      <c r="F98" s="12" t="s">
        <v>34</v>
      </c>
      <c r="G98" s="12" t="s">
        <v>35</v>
      </c>
      <c r="H98" s="12" t="s">
        <v>43</v>
      </c>
      <c r="I98" s="29">
        <v>18</v>
      </c>
      <c r="J98" s="13">
        <f t="shared" si="3"/>
        <v>5120</v>
      </c>
      <c r="K98" s="13">
        <f t="shared" si="4"/>
        <v>83000</v>
      </c>
      <c r="L98" s="13">
        <f t="shared" si="5"/>
        <v>92160</v>
      </c>
      <c r="M98" s="13"/>
    </row>
    <row r="99" spans="1:13" ht="20.100000000000001" customHeight="1" x14ac:dyDescent="0.25">
      <c r="A99" s="9" t="s">
        <v>87</v>
      </c>
      <c r="B99" s="10">
        <v>41501</v>
      </c>
      <c r="C99" s="29">
        <v>8</v>
      </c>
      <c r="D99" s="31" t="s">
        <v>28</v>
      </c>
      <c r="E99" s="12" t="s">
        <v>33</v>
      </c>
      <c r="F99" s="12" t="s">
        <v>50</v>
      </c>
      <c r="G99" s="12" t="s">
        <v>51</v>
      </c>
      <c r="H99" s="12" t="s">
        <v>43</v>
      </c>
      <c r="I99" s="29">
        <v>14</v>
      </c>
      <c r="J99" s="13">
        <f t="shared" si="3"/>
        <v>15400</v>
      </c>
      <c r="K99" s="13">
        <f t="shared" si="4"/>
        <v>194000</v>
      </c>
      <c r="L99" s="13">
        <f t="shared" si="5"/>
        <v>215600</v>
      </c>
      <c r="M99" s="13"/>
    </row>
    <row r="100" spans="1:13" ht="20.100000000000001" customHeight="1" x14ac:dyDescent="0.25">
      <c r="A100" s="9" t="s">
        <v>88</v>
      </c>
      <c r="B100" s="10">
        <v>41502</v>
      </c>
      <c r="C100" s="29">
        <v>8</v>
      </c>
      <c r="D100" s="31" t="s">
        <v>28</v>
      </c>
      <c r="E100" s="12" t="s">
        <v>33</v>
      </c>
      <c r="F100" s="12" t="s">
        <v>55</v>
      </c>
      <c r="G100" s="12" t="s">
        <v>56</v>
      </c>
      <c r="H100" s="12" t="s">
        <v>31</v>
      </c>
      <c r="I100" s="29">
        <v>24</v>
      </c>
      <c r="J100" s="13">
        <f t="shared" si="3"/>
        <v>22000</v>
      </c>
      <c r="K100" s="13">
        <f t="shared" si="4"/>
        <v>528000</v>
      </c>
      <c r="L100" s="13">
        <f t="shared" si="5"/>
        <v>528000</v>
      </c>
      <c r="M100" s="13"/>
    </row>
  </sheetData>
  <dataConsolidate/>
  <mergeCells count="2">
    <mergeCell ref="A2:K2"/>
    <mergeCell ref="I3:J3"/>
  </mergeCells>
  <printOptions horizontalCentered="1"/>
  <pageMargins left="0.75" right="0.75" top="0.75" bottom="0.75" header="0.3" footer="0.3"/>
  <pageSetup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showGridLines="0" topLeftCell="D3" zoomScale="85" zoomScaleNormal="85" workbookViewId="0">
      <selection activeCell="O13" sqref="O13"/>
    </sheetView>
  </sheetViews>
  <sheetFormatPr defaultColWidth="8.88671875" defaultRowHeight="13.8" x14ac:dyDescent="0.25"/>
  <cols>
    <col min="1" max="1" width="11.44140625" style="2" customWidth="1"/>
    <col min="2" max="2" width="14.33203125" style="2" customWidth="1"/>
    <col min="3" max="3" width="8.5546875" style="2" bestFit="1" customWidth="1"/>
    <col min="4" max="4" width="11.6640625" style="2" customWidth="1"/>
    <col min="5" max="5" width="19.33203125" style="2" bestFit="1" customWidth="1"/>
    <col min="6" max="6" width="12.6640625" style="2" customWidth="1"/>
    <col min="7" max="7" width="20.33203125" style="2" bestFit="1" customWidth="1"/>
    <col min="8" max="8" width="18.109375" style="2" bestFit="1" customWidth="1"/>
    <col min="9" max="9" width="10.6640625" style="2" customWidth="1"/>
    <col min="10" max="10" width="12.6640625" style="2" customWidth="1"/>
    <col min="11" max="11" width="13.109375" style="2" bestFit="1" customWidth="1"/>
    <col min="12" max="12" width="3.88671875" style="2" customWidth="1"/>
    <col min="13" max="13" width="8.88671875" style="2"/>
    <col min="14" max="14" width="20.33203125" style="2" bestFit="1" customWidth="1"/>
    <col min="15" max="15" width="11.88671875" style="2" customWidth="1"/>
    <col min="16" max="16" width="8.88671875" style="2"/>
    <col min="17" max="17" width="10.44140625" style="2" customWidth="1"/>
    <col min="18" max="16384" width="8.88671875" style="2"/>
  </cols>
  <sheetData>
    <row r="1" spans="1:11" ht="15" x14ac:dyDescent="0.3">
      <c r="A1" s="1" t="s">
        <v>0</v>
      </c>
    </row>
    <row r="2" spans="1:11" ht="24.6" x14ac:dyDescent="0.4">
      <c r="A2" s="70" t="s">
        <v>89</v>
      </c>
      <c r="B2" s="70"/>
      <c r="C2" s="70"/>
      <c r="D2" s="70"/>
      <c r="E2" s="70"/>
      <c r="F2" s="70"/>
      <c r="G2" s="70"/>
      <c r="H2" s="70"/>
      <c r="I2" s="70"/>
      <c r="J2" s="70"/>
      <c r="K2" s="3"/>
    </row>
    <row r="3" spans="1:11" ht="20.399999999999999" customHeight="1" x14ac:dyDescent="0.25">
      <c r="D3" s="4"/>
      <c r="E3" s="5"/>
      <c r="F3" s="5"/>
      <c r="H3" s="25"/>
    </row>
    <row r="4" spans="1:11" s="8" customFormat="1" ht="36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103</v>
      </c>
      <c r="K4" s="7" t="s">
        <v>12</v>
      </c>
    </row>
    <row r="5" spans="1:11" s="8" customFormat="1" ht="23.4" customHeight="1" x14ac:dyDescent="0.25">
      <c r="A5" s="9" t="s">
        <v>13</v>
      </c>
      <c r="B5" s="10">
        <v>40909</v>
      </c>
      <c r="C5" s="9">
        <v>1</v>
      </c>
      <c r="D5" s="10" t="s">
        <v>46</v>
      </c>
      <c r="E5" s="11" t="s">
        <v>47</v>
      </c>
      <c r="F5" s="12" t="s">
        <v>15</v>
      </c>
      <c r="G5" s="12" t="s">
        <v>16</v>
      </c>
      <c r="H5" s="12" t="s">
        <v>17</v>
      </c>
      <c r="I5" s="44">
        <v>12</v>
      </c>
      <c r="J5" s="13">
        <v>3420</v>
      </c>
      <c r="K5" s="13">
        <v>41040</v>
      </c>
    </row>
    <row r="6" spans="1:11" s="8" customFormat="1" ht="32.4" customHeight="1" x14ac:dyDescent="0.25">
      <c r="A6" s="9" t="s">
        <v>13</v>
      </c>
      <c r="B6" s="10">
        <v>40909</v>
      </c>
      <c r="C6" s="9">
        <v>1</v>
      </c>
      <c r="D6" s="10" t="s">
        <v>46</v>
      </c>
      <c r="E6" s="11" t="s">
        <v>47</v>
      </c>
      <c r="F6" s="12" t="s">
        <v>20</v>
      </c>
      <c r="G6" s="12" t="s">
        <v>21</v>
      </c>
      <c r="H6" s="12" t="s">
        <v>17</v>
      </c>
      <c r="I6" s="44">
        <v>10</v>
      </c>
      <c r="J6" s="13">
        <v>5000</v>
      </c>
      <c r="K6" s="13">
        <v>50000</v>
      </c>
    </row>
    <row r="7" spans="1:11" s="8" customFormat="1" ht="23.4" customHeight="1" x14ac:dyDescent="0.25">
      <c r="A7" s="9" t="s">
        <v>27</v>
      </c>
      <c r="B7" s="10">
        <v>40910</v>
      </c>
      <c r="C7" s="9">
        <v>1</v>
      </c>
      <c r="D7" s="10" t="s">
        <v>38</v>
      </c>
      <c r="E7" s="11" t="s">
        <v>113</v>
      </c>
      <c r="F7" s="12" t="s">
        <v>29</v>
      </c>
      <c r="G7" s="12" t="s">
        <v>30</v>
      </c>
      <c r="H7" s="12" t="s">
        <v>31</v>
      </c>
      <c r="I7" s="44">
        <v>20</v>
      </c>
      <c r="J7" s="13">
        <v>15220</v>
      </c>
      <c r="K7" s="13">
        <v>304000</v>
      </c>
    </row>
    <row r="8" spans="1:11" s="8" customFormat="1" ht="23.4" customHeight="1" x14ac:dyDescent="0.25">
      <c r="A8" s="9" t="s">
        <v>27</v>
      </c>
      <c r="B8" s="10">
        <v>40910</v>
      </c>
      <c r="C8" s="9">
        <v>1</v>
      </c>
      <c r="D8" s="10" t="s">
        <v>38</v>
      </c>
      <c r="E8" s="11" t="s">
        <v>113</v>
      </c>
      <c r="F8" s="12" t="s">
        <v>20</v>
      </c>
      <c r="G8" s="12" t="s">
        <v>21</v>
      </c>
      <c r="H8" s="12" t="s">
        <v>17</v>
      </c>
      <c r="I8" s="44">
        <v>20</v>
      </c>
      <c r="J8" s="13">
        <v>5000</v>
      </c>
      <c r="K8" s="13">
        <v>100000</v>
      </c>
    </row>
    <row r="9" spans="1:11" s="8" customFormat="1" ht="23.4" customHeight="1" x14ac:dyDescent="0.25">
      <c r="A9" s="9" t="s">
        <v>27</v>
      </c>
      <c r="B9" s="10">
        <v>40910</v>
      </c>
      <c r="C9" s="9">
        <v>1</v>
      </c>
      <c r="D9" s="10" t="s">
        <v>38</v>
      </c>
      <c r="E9" s="11" t="s">
        <v>113</v>
      </c>
      <c r="F9" s="12" t="s">
        <v>36</v>
      </c>
      <c r="G9" s="12" t="s">
        <v>37</v>
      </c>
      <c r="H9" s="12" t="s">
        <v>31</v>
      </c>
      <c r="I9" s="44">
        <v>18</v>
      </c>
      <c r="J9" s="13">
        <v>24930</v>
      </c>
      <c r="K9" s="13">
        <v>449000</v>
      </c>
    </row>
    <row r="10" spans="1:11" s="8" customFormat="1" ht="23.4" customHeight="1" x14ac:dyDescent="0.25">
      <c r="A10" s="9" t="s">
        <v>42</v>
      </c>
      <c r="B10" s="10">
        <v>40913</v>
      </c>
      <c r="C10" s="9">
        <v>1</v>
      </c>
      <c r="D10" s="10" t="s">
        <v>28</v>
      </c>
      <c r="E10" s="11" t="s">
        <v>33</v>
      </c>
      <c r="F10" s="12" t="s">
        <v>40</v>
      </c>
      <c r="G10" s="12" t="s">
        <v>41</v>
      </c>
      <c r="H10" s="12" t="s">
        <v>43</v>
      </c>
      <c r="I10" s="44">
        <v>5</v>
      </c>
      <c r="J10" s="13">
        <v>35000</v>
      </c>
      <c r="K10" s="13">
        <v>175000</v>
      </c>
    </row>
    <row r="11" spans="1:11" s="8" customFormat="1" ht="23.4" customHeight="1" x14ac:dyDescent="0.25">
      <c r="A11" s="9" t="s">
        <v>42</v>
      </c>
      <c r="B11" s="10">
        <v>40913</v>
      </c>
      <c r="C11" s="9">
        <v>1</v>
      </c>
      <c r="D11" s="10" t="s">
        <v>28</v>
      </c>
      <c r="E11" s="11" t="s">
        <v>33</v>
      </c>
      <c r="F11" s="12" t="s">
        <v>34</v>
      </c>
      <c r="G11" s="12" t="s">
        <v>35</v>
      </c>
      <c r="H11" s="12" t="s">
        <v>43</v>
      </c>
      <c r="I11" s="44">
        <v>16</v>
      </c>
      <c r="J11" s="13">
        <v>5600</v>
      </c>
      <c r="K11" s="13">
        <v>90000</v>
      </c>
    </row>
    <row r="12" spans="1:11" s="8" customFormat="1" ht="23.4" customHeight="1" x14ac:dyDescent="0.25">
      <c r="A12" s="9" t="s">
        <v>42</v>
      </c>
      <c r="B12" s="10">
        <v>40913</v>
      </c>
      <c r="C12" s="9">
        <v>1</v>
      </c>
      <c r="D12" s="10" t="s">
        <v>28</v>
      </c>
      <c r="E12" s="11" t="s">
        <v>33</v>
      </c>
      <c r="F12" s="12" t="s">
        <v>50</v>
      </c>
      <c r="G12" s="12" t="s">
        <v>51</v>
      </c>
      <c r="H12" s="12" t="s">
        <v>43</v>
      </c>
      <c r="I12" s="44">
        <v>5</v>
      </c>
      <c r="J12" s="13">
        <v>15400</v>
      </c>
      <c r="K12" s="13">
        <v>77000</v>
      </c>
    </row>
    <row r="13" spans="1:11" s="8" customFormat="1" ht="23.4" customHeight="1" x14ac:dyDescent="0.25">
      <c r="A13" s="9" t="s">
        <v>54</v>
      </c>
      <c r="B13" s="10">
        <v>40916</v>
      </c>
      <c r="C13" s="9">
        <v>1</v>
      </c>
      <c r="D13" s="10" t="s">
        <v>44</v>
      </c>
      <c r="E13" s="11" t="s">
        <v>45</v>
      </c>
      <c r="F13" s="12" t="s">
        <v>55</v>
      </c>
      <c r="G13" s="12" t="s">
        <v>56</v>
      </c>
      <c r="H13" s="12" t="s">
        <v>31</v>
      </c>
      <c r="I13" s="44">
        <v>10</v>
      </c>
      <c r="J13" s="13">
        <v>22000</v>
      </c>
      <c r="K13" s="13">
        <v>220000</v>
      </c>
    </row>
    <row r="14" spans="1:11" s="8" customFormat="1" ht="23.4" customHeight="1" x14ac:dyDescent="0.25">
      <c r="A14" s="9" t="s">
        <v>54</v>
      </c>
      <c r="B14" s="10">
        <v>40916</v>
      </c>
      <c r="C14" s="9">
        <v>1</v>
      </c>
      <c r="D14" s="10" t="s">
        <v>44</v>
      </c>
      <c r="E14" s="11" t="s">
        <v>45</v>
      </c>
      <c r="F14" s="12" t="s">
        <v>40</v>
      </c>
      <c r="G14" s="12" t="s">
        <v>41</v>
      </c>
      <c r="H14" s="12" t="s">
        <v>43</v>
      </c>
      <c r="I14" s="44">
        <v>6</v>
      </c>
      <c r="J14" s="13">
        <v>35000</v>
      </c>
      <c r="K14" s="13">
        <v>210000</v>
      </c>
    </row>
    <row r="15" spans="1:11" s="8" customFormat="1" ht="23.4" customHeight="1" x14ac:dyDescent="0.25">
      <c r="A15" s="9" t="s">
        <v>54</v>
      </c>
      <c r="B15" s="10">
        <v>40916</v>
      </c>
      <c r="C15" s="9">
        <v>1</v>
      </c>
      <c r="D15" s="10" t="s">
        <v>44</v>
      </c>
      <c r="E15" s="11" t="s">
        <v>45</v>
      </c>
      <c r="F15" s="12" t="s">
        <v>15</v>
      </c>
      <c r="G15" s="12" t="s">
        <v>16</v>
      </c>
      <c r="H15" s="12" t="s">
        <v>17</v>
      </c>
      <c r="I15" s="44">
        <v>11</v>
      </c>
      <c r="J15" s="13">
        <v>3900</v>
      </c>
      <c r="K15" s="13">
        <v>43000</v>
      </c>
    </row>
    <row r="16" spans="1:11" s="8" customFormat="1" ht="23.4" customHeight="1" x14ac:dyDescent="0.25">
      <c r="A16" s="9" t="s">
        <v>54</v>
      </c>
      <c r="B16" s="10">
        <v>40916</v>
      </c>
      <c r="C16" s="9">
        <v>1</v>
      </c>
      <c r="D16" s="10" t="s">
        <v>44</v>
      </c>
      <c r="E16" s="11" t="s">
        <v>45</v>
      </c>
      <c r="F16" s="12" t="s">
        <v>20</v>
      </c>
      <c r="G16" s="12" t="s">
        <v>21</v>
      </c>
      <c r="H16" s="12" t="s">
        <v>17</v>
      </c>
      <c r="I16" s="44">
        <v>12</v>
      </c>
      <c r="J16" s="13">
        <v>5500</v>
      </c>
      <c r="K16" s="13">
        <v>66000</v>
      </c>
    </row>
    <row r="17" spans="1:11" s="8" customFormat="1" ht="23.4" customHeight="1" x14ac:dyDescent="0.25">
      <c r="A17" s="9" t="s">
        <v>54</v>
      </c>
      <c r="B17" s="10">
        <v>40916</v>
      </c>
      <c r="C17" s="9">
        <v>1</v>
      </c>
      <c r="D17" s="10" t="s">
        <v>44</v>
      </c>
      <c r="E17" s="11" t="s">
        <v>45</v>
      </c>
      <c r="F17" s="12" t="s">
        <v>61</v>
      </c>
      <c r="G17" s="12" t="s">
        <v>62</v>
      </c>
      <c r="H17" s="12" t="s">
        <v>31</v>
      </c>
      <c r="I17" s="44">
        <v>8</v>
      </c>
      <c r="J17" s="13">
        <v>60600</v>
      </c>
      <c r="K17" s="13">
        <v>485000</v>
      </c>
    </row>
    <row r="18" spans="1:11" s="8" customFormat="1" ht="23.4" customHeight="1" x14ac:dyDescent="0.25">
      <c r="A18" s="9" t="s">
        <v>54</v>
      </c>
      <c r="B18" s="10">
        <v>40916</v>
      </c>
      <c r="C18" s="9">
        <v>1</v>
      </c>
      <c r="D18" s="10" t="s">
        <v>44</v>
      </c>
      <c r="E18" s="11" t="s">
        <v>45</v>
      </c>
      <c r="F18" s="12" t="s">
        <v>57</v>
      </c>
      <c r="G18" s="12" t="s">
        <v>58</v>
      </c>
      <c r="H18" s="12" t="s">
        <v>43</v>
      </c>
      <c r="I18" s="44">
        <v>3</v>
      </c>
      <c r="J18" s="13">
        <v>16500</v>
      </c>
      <c r="K18" s="13">
        <v>50000</v>
      </c>
    </row>
    <row r="19" spans="1:11" s="8" customFormat="1" ht="23.4" customHeight="1" x14ac:dyDescent="0.25">
      <c r="A19" s="9" t="s">
        <v>63</v>
      </c>
      <c r="B19" s="10">
        <v>40922</v>
      </c>
      <c r="C19" s="9">
        <v>1</v>
      </c>
      <c r="D19" s="10" t="s">
        <v>14</v>
      </c>
      <c r="E19" s="11" t="s">
        <v>32</v>
      </c>
      <c r="F19" s="12" t="s">
        <v>15</v>
      </c>
      <c r="G19" s="12" t="s">
        <v>16</v>
      </c>
      <c r="H19" s="12" t="s">
        <v>17</v>
      </c>
      <c r="I19" s="44">
        <v>1</v>
      </c>
      <c r="J19" s="13">
        <v>3420</v>
      </c>
      <c r="K19" s="13">
        <v>3000</v>
      </c>
    </row>
    <row r="20" spans="1:11" s="8" customFormat="1" ht="23.4" customHeight="1" x14ac:dyDescent="0.25">
      <c r="A20" s="9" t="s">
        <v>63</v>
      </c>
      <c r="B20" s="10">
        <v>40922</v>
      </c>
      <c r="C20" s="9">
        <v>1</v>
      </c>
      <c r="D20" s="10" t="s">
        <v>14</v>
      </c>
      <c r="E20" s="11" t="s">
        <v>32</v>
      </c>
      <c r="F20" s="12" t="s">
        <v>20</v>
      </c>
      <c r="G20" s="12" t="s">
        <v>21</v>
      </c>
      <c r="H20" s="12" t="s">
        <v>17</v>
      </c>
      <c r="I20" s="44">
        <v>10</v>
      </c>
      <c r="J20" s="13">
        <v>5000</v>
      </c>
      <c r="K20" s="13">
        <v>50000</v>
      </c>
    </row>
    <row r="21" spans="1:11" s="8" customFormat="1" ht="23.4" customHeight="1" x14ac:dyDescent="0.25">
      <c r="A21" s="9" t="s">
        <v>64</v>
      </c>
      <c r="B21" s="10">
        <v>40924</v>
      </c>
      <c r="C21" s="9">
        <v>1</v>
      </c>
      <c r="D21" s="10" t="s">
        <v>52</v>
      </c>
      <c r="E21" s="11" t="s">
        <v>53</v>
      </c>
      <c r="F21" s="12" t="s">
        <v>40</v>
      </c>
      <c r="G21" s="12" t="s">
        <v>41</v>
      </c>
      <c r="H21" s="12" t="s">
        <v>43</v>
      </c>
      <c r="I21" s="44">
        <v>12</v>
      </c>
      <c r="J21" s="13">
        <v>35000</v>
      </c>
      <c r="K21" s="13">
        <v>420000</v>
      </c>
    </row>
    <row r="22" spans="1:11" ht="22.2" customHeight="1" x14ac:dyDescent="0.25">
      <c r="A22" s="9" t="s">
        <v>65</v>
      </c>
      <c r="B22" s="10">
        <v>40925</v>
      </c>
      <c r="C22" s="9">
        <v>1</v>
      </c>
      <c r="D22" s="10" t="s">
        <v>52</v>
      </c>
      <c r="E22" s="11" t="s">
        <v>53</v>
      </c>
      <c r="F22" s="12" t="s">
        <v>15</v>
      </c>
      <c r="G22" s="12" t="s">
        <v>16</v>
      </c>
      <c r="H22" s="12" t="s">
        <v>17</v>
      </c>
      <c r="I22" s="44">
        <v>4</v>
      </c>
      <c r="J22" s="13">
        <v>3900</v>
      </c>
      <c r="K22" s="13">
        <v>16000</v>
      </c>
    </row>
    <row r="23" spans="1:11" ht="21" customHeight="1" x14ac:dyDescent="0.25">
      <c r="A23" s="9" t="s">
        <v>65</v>
      </c>
      <c r="B23" s="10">
        <v>40926</v>
      </c>
      <c r="C23" s="9">
        <v>1</v>
      </c>
      <c r="D23" s="10" t="s">
        <v>52</v>
      </c>
      <c r="E23" s="11" t="s">
        <v>53</v>
      </c>
      <c r="F23" s="12" t="s">
        <v>40</v>
      </c>
      <c r="G23" s="12" t="s">
        <v>41</v>
      </c>
      <c r="H23" s="12" t="s">
        <v>43</v>
      </c>
      <c r="I23" s="44">
        <v>6</v>
      </c>
      <c r="J23" s="13">
        <v>35000</v>
      </c>
      <c r="K23" s="13">
        <v>210000</v>
      </c>
    </row>
    <row r="24" spans="1:11" ht="21" customHeight="1" x14ac:dyDescent="0.25">
      <c r="A24" s="9" t="s">
        <v>66</v>
      </c>
      <c r="B24" s="10">
        <v>40927</v>
      </c>
      <c r="C24" s="9">
        <v>1</v>
      </c>
      <c r="D24" s="10" t="s">
        <v>38</v>
      </c>
      <c r="E24" s="11" t="s">
        <v>113</v>
      </c>
      <c r="F24" s="12" t="s">
        <v>20</v>
      </c>
      <c r="G24" s="12" t="s">
        <v>21</v>
      </c>
      <c r="H24" s="12" t="s">
        <v>17</v>
      </c>
      <c r="I24" s="44">
        <v>6</v>
      </c>
      <c r="J24" s="13">
        <v>5000</v>
      </c>
      <c r="K24" s="13">
        <v>30000</v>
      </c>
    </row>
    <row r="25" spans="1:11" ht="21" customHeight="1" x14ac:dyDescent="0.25">
      <c r="A25" s="9" t="s">
        <v>66</v>
      </c>
      <c r="B25" s="10">
        <v>40927</v>
      </c>
      <c r="C25" s="9">
        <v>1</v>
      </c>
      <c r="D25" s="10" t="s">
        <v>38</v>
      </c>
      <c r="E25" s="11" t="s">
        <v>113</v>
      </c>
      <c r="F25" s="12" t="s">
        <v>57</v>
      </c>
      <c r="G25" s="12" t="s">
        <v>58</v>
      </c>
      <c r="H25" s="12" t="s">
        <v>43</v>
      </c>
      <c r="I25" s="44">
        <v>11</v>
      </c>
      <c r="J25" s="13">
        <v>15000</v>
      </c>
      <c r="K25" s="13">
        <v>165000</v>
      </c>
    </row>
    <row r="26" spans="1:11" ht="21" customHeight="1" x14ac:dyDescent="0.25">
      <c r="A26" s="9" t="s">
        <v>67</v>
      </c>
      <c r="B26" s="10">
        <v>40929</v>
      </c>
      <c r="C26" s="9">
        <v>1</v>
      </c>
      <c r="D26" s="10" t="s">
        <v>44</v>
      </c>
      <c r="E26" s="11" t="s">
        <v>45</v>
      </c>
      <c r="F26" s="12" t="s">
        <v>20</v>
      </c>
      <c r="G26" s="12" t="s">
        <v>21</v>
      </c>
      <c r="H26" s="12" t="s">
        <v>17</v>
      </c>
      <c r="I26" s="44">
        <v>18</v>
      </c>
      <c r="J26" s="13">
        <v>5500</v>
      </c>
      <c r="K26" s="13">
        <v>99000</v>
      </c>
    </row>
    <row r="27" spans="1:11" ht="21" customHeight="1" x14ac:dyDescent="0.25">
      <c r="A27" s="9" t="s">
        <v>67</v>
      </c>
      <c r="B27" s="10">
        <v>40929</v>
      </c>
      <c r="C27" s="9">
        <v>1</v>
      </c>
      <c r="D27" s="10" t="s">
        <v>44</v>
      </c>
      <c r="E27" s="11" t="s">
        <v>45</v>
      </c>
      <c r="F27" s="12" t="s">
        <v>40</v>
      </c>
      <c r="G27" s="12" t="s">
        <v>41</v>
      </c>
      <c r="H27" s="12" t="s">
        <v>43</v>
      </c>
      <c r="I27" s="44">
        <v>9</v>
      </c>
      <c r="J27" s="13">
        <v>35000</v>
      </c>
      <c r="K27" s="13">
        <v>315000</v>
      </c>
    </row>
    <row r="28" spans="1:11" ht="21" customHeight="1" x14ac:dyDescent="0.25">
      <c r="A28" s="9" t="s">
        <v>67</v>
      </c>
      <c r="B28" s="10">
        <v>40929</v>
      </c>
      <c r="C28" s="9">
        <v>1</v>
      </c>
      <c r="D28" s="10" t="s">
        <v>44</v>
      </c>
      <c r="E28" s="11" t="s">
        <v>45</v>
      </c>
      <c r="F28" s="12" t="s">
        <v>34</v>
      </c>
      <c r="G28" s="12" t="s">
        <v>35</v>
      </c>
      <c r="H28" s="12" t="s">
        <v>43</v>
      </c>
      <c r="I28" s="44">
        <v>4</v>
      </c>
      <c r="J28" s="13">
        <v>5600</v>
      </c>
      <c r="K28" s="13">
        <v>22000</v>
      </c>
    </row>
    <row r="29" spans="1:11" ht="21" customHeight="1" x14ac:dyDescent="0.25">
      <c r="A29" s="9" t="s">
        <v>67</v>
      </c>
      <c r="B29" s="10">
        <v>40929</v>
      </c>
      <c r="C29" s="9">
        <v>1</v>
      </c>
      <c r="D29" s="10" t="s">
        <v>44</v>
      </c>
      <c r="E29" s="11" t="s">
        <v>45</v>
      </c>
      <c r="F29" s="12" t="s">
        <v>50</v>
      </c>
      <c r="G29" s="12" t="s">
        <v>51</v>
      </c>
      <c r="H29" s="12" t="s">
        <v>43</v>
      </c>
      <c r="I29" s="44">
        <v>8</v>
      </c>
      <c r="J29" s="13">
        <v>15400</v>
      </c>
      <c r="K29" s="13">
        <v>123000</v>
      </c>
    </row>
    <row r="30" spans="1:11" ht="21" customHeight="1" x14ac:dyDescent="0.25">
      <c r="A30" s="9" t="s">
        <v>67</v>
      </c>
      <c r="B30" s="10">
        <v>40929</v>
      </c>
      <c r="C30" s="9">
        <v>1</v>
      </c>
      <c r="D30" s="10" t="s">
        <v>44</v>
      </c>
      <c r="E30" s="11" t="s">
        <v>45</v>
      </c>
      <c r="F30" s="12" t="s">
        <v>55</v>
      </c>
      <c r="G30" s="12" t="s">
        <v>56</v>
      </c>
      <c r="H30" s="12" t="s">
        <v>31</v>
      </c>
      <c r="I30" s="44">
        <v>18</v>
      </c>
      <c r="J30" s="13">
        <v>22000</v>
      </c>
      <c r="K30" s="13">
        <v>396000</v>
      </c>
    </row>
    <row r="31" spans="1:11" ht="21" customHeight="1" x14ac:dyDescent="0.25">
      <c r="A31" s="9" t="s">
        <v>67</v>
      </c>
      <c r="B31" s="10">
        <v>40929</v>
      </c>
      <c r="C31" s="9">
        <v>1</v>
      </c>
      <c r="D31" s="10" t="s">
        <v>44</v>
      </c>
      <c r="E31" s="11" t="s">
        <v>45</v>
      </c>
      <c r="F31" s="12" t="s">
        <v>40</v>
      </c>
      <c r="G31" s="12" t="s">
        <v>41</v>
      </c>
      <c r="H31" s="12" t="s">
        <v>43</v>
      </c>
      <c r="I31" s="44">
        <v>6</v>
      </c>
      <c r="J31" s="13">
        <v>35000</v>
      </c>
      <c r="K31" s="13">
        <v>210000</v>
      </c>
    </row>
  </sheetData>
  <mergeCells count="1">
    <mergeCell ref="A2:J2"/>
  </mergeCells>
  <conditionalFormatting sqref="K5:K31">
    <cfRule type="cellIs" dxfId="4" priority="7" operator="greaterThanOrEqual">
      <formula>300000</formula>
    </cfRule>
  </conditionalFormatting>
  <conditionalFormatting sqref="I5:I31">
    <cfRule type="iconSet" priority="6">
      <iconSet iconSet="3Signs">
        <cfvo type="percent" val="0"/>
        <cfvo type="num" val="10"/>
        <cfvo type="num" val="20"/>
      </iconSet>
    </cfRule>
  </conditionalFormatting>
  <conditionalFormatting sqref="E5:E31">
    <cfRule type="containsText" dxfId="3" priority="5" operator="containsText" text="Thu">
      <formula>NOT(ISERROR(SEARCH("Thu",E5)))</formula>
    </cfRule>
  </conditionalFormatting>
  <conditionalFormatting sqref="J5:J31">
    <cfRule type="aboveAverage" dxfId="2" priority="1"/>
    <cfRule type="top10" dxfId="1" priority="2" bottom="1" rank="3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showGridLines="0" topLeftCell="A16" zoomScale="85" zoomScaleNormal="85" workbookViewId="0">
      <selection activeCell="B6" sqref="B6"/>
    </sheetView>
  </sheetViews>
  <sheetFormatPr defaultColWidth="8.88671875" defaultRowHeight="13.8" x14ac:dyDescent="0.25"/>
  <cols>
    <col min="1" max="1" width="11.44140625" style="2" customWidth="1"/>
    <col min="2" max="2" width="14.33203125" style="28" customWidth="1"/>
    <col min="3" max="3" width="8.5546875" style="2" bestFit="1" customWidth="1"/>
    <col min="4" max="4" width="11.6640625" style="2" customWidth="1"/>
    <col min="5" max="5" width="19.33203125" style="2" bestFit="1" customWidth="1"/>
    <col min="6" max="6" width="12.6640625" style="2" customWidth="1"/>
    <col min="7" max="7" width="20.33203125" style="2" bestFit="1" customWidth="1"/>
    <col min="8" max="8" width="18.109375" style="2" bestFit="1" customWidth="1"/>
    <col min="9" max="9" width="10.6640625" style="2" customWidth="1"/>
    <col min="10" max="10" width="12.6640625" style="2" customWidth="1"/>
    <col min="11" max="11" width="13.109375" style="2" bestFit="1" customWidth="1"/>
    <col min="12" max="12" width="8.5546875" style="2" customWidth="1"/>
    <col min="13" max="13" width="8.88671875" style="2"/>
    <col min="14" max="14" width="20.33203125" style="2" bestFit="1" customWidth="1"/>
    <col min="15" max="15" width="11.88671875" style="2" customWidth="1"/>
    <col min="16" max="16" width="8.88671875" style="2"/>
    <col min="17" max="17" width="10.44140625" style="2" customWidth="1"/>
    <col min="18" max="16384" width="8.88671875" style="2"/>
  </cols>
  <sheetData>
    <row r="1" spans="1:17" ht="15" x14ac:dyDescent="0.3">
      <c r="A1" s="1" t="s">
        <v>0</v>
      </c>
    </row>
    <row r="2" spans="1:17" ht="24.6" x14ac:dyDescent="0.4">
      <c r="A2" s="70" t="s">
        <v>116</v>
      </c>
      <c r="B2" s="70"/>
      <c r="C2" s="70"/>
      <c r="D2" s="70"/>
      <c r="E2" s="70"/>
      <c r="F2" s="70"/>
      <c r="G2" s="70"/>
      <c r="H2" s="70"/>
      <c r="I2" s="70"/>
      <c r="J2" s="70"/>
      <c r="K2" s="3"/>
    </row>
    <row r="3" spans="1:17" ht="20.399999999999999" customHeight="1" x14ac:dyDescent="0.25">
      <c r="D3" s="4"/>
      <c r="E3" s="5"/>
      <c r="F3" s="5"/>
      <c r="H3" s="25"/>
    </row>
    <row r="4" spans="1:17" s="8" customFormat="1" ht="36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103</v>
      </c>
      <c r="K4" s="7" t="s">
        <v>12</v>
      </c>
    </row>
    <row r="5" spans="1:17" s="8" customFormat="1" ht="23.4" customHeight="1" x14ac:dyDescent="0.25">
      <c r="A5" s="9" t="s">
        <v>13</v>
      </c>
      <c r="B5" s="45">
        <v>40909</v>
      </c>
      <c r="C5" s="29">
        <v>1</v>
      </c>
      <c r="D5" s="45" t="s">
        <v>46</v>
      </c>
      <c r="E5" s="10" t="s">
        <v>47</v>
      </c>
      <c r="F5" s="46" t="s">
        <v>15</v>
      </c>
      <c r="G5" s="12" t="s">
        <v>16</v>
      </c>
      <c r="H5" s="12" t="s">
        <v>17</v>
      </c>
      <c r="I5" s="44">
        <v>12</v>
      </c>
      <c r="J5" s="47">
        <v>3420</v>
      </c>
      <c r="K5" s="47">
        <v>41040</v>
      </c>
    </row>
    <row r="6" spans="1:17" s="8" customFormat="1" ht="23.4" customHeight="1" x14ac:dyDescent="0.25">
      <c r="A6" s="9" t="s">
        <v>13</v>
      </c>
      <c r="B6" s="45">
        <v>40909</v>
      </c>
      <c r="C6" s="29">
        <v>1</v>
      </c>
      <c r="D6" s="45" t="s">
        <v>46</v>
      </c>
      <c r="E6" s="10" t="s">
        <v>47</v>
      </c>
      <c r="F6" s="46" t="s">
        <v>20</v>
      </c>
      <c r="G6" s="12" t="s">
        <v>21</v>
      </c>
      <c r="H6" s="12" t="s">
        <v>17</v>
      </c>
      <c r="I6" s="44">
        <v>10</v>
      </c>
      <c r="J6" s="47">
        <v>5000</v>
      </c>
      <c r="K6" s="47">
        <v>50000</v>
      </c>
    </row>
    <row r="7" spans="1:17" s="8" customFormat="1" ht="23.4" customHeight="1" x14ac:dyDescent="0.25">
      <c r="A7" s="9" t="s">
        <v>27</v>
      </c>
      <c r="B7" s="45">
        <v>40910</v>
      </c>
      <c r="C7" s="29">
        <v>1</v>
      </c>
      <c r="D7" s="45" t="s">
        <v>38</v>
      </c>
      <c r="E7" s="10" t="s">
        <v>113</v>
      </c>
      <c r="F7" s="46" t="s">
        <v>29</v>
      </c>
      <c r="G7" s="12" t="s">
        <v>30</v>
      </c>
      <c r="H7" s="12" t="s">
        <v>31</v>
      </c>
      <c r="I7" s="44">
        <v>20</v>
      </c>
      <c r="J7" s="47">
        <v>15220</v>
      </c>
      <c r="K7" s="47">
        <v>304000</v>
      </c>
    </row>
    <row r="8" spans="1:17" s="8" customFormat="1" ht="23.4" customHeight="1" x14ac:dyDescent="0.25">
      <c r="A8" s="9" t="s">
        <v>27</v>
      </c>
      <c r="B8" s="45">
        <v>40910</v>
      </c>
      <c r="C8" s="29">
        <v>1</v>
      </c>
      <c r="D8" s="45" t="s">
        <v>38</v>
      </c>
      <c r="E8" s="10" t="s">
        <v>113</v>
      </c>
      <c r="F8" s="46" t="s">
        <v>20</v>
      </c>
      <c r="G8" s="12" t="s">
        <v>21</v>
      </c>
      <c r="H8" s="12" t="s">
        <v>17</v>
      </c>
      <c r="I8" s="44">
        <v>20</v>
      </c>
      <c r="J8" s="47">
        <v>5000</v>
      </c>
      <c r="K8" s="47">
        <v>100000</v>
      </c>
    </row>
    <row r="9" spans="1:17" s="8" customFormat="1" ht="23.4" customHeight="1" x14ac:dyDescent="0.25">
      <c r="A9" s="9" t="s">
        <v>27</v>
      </c>
      <c r="B9" s="45">
        <v>40910</v>
      </c>
      <c r="C9" s="29">
        <v>1</v>
      </c>
      <c r="D9" s="45" t="s">
        <v>38</v>
      </c>
      <c r="E9" s="10" t="s">
        <v>113</v>
      </c>
      <c r="F9" s="46" t="s">
        <v>36</v>
      </c>
      <c r="G9" s="12" t="s">
        <v>37</v>
      </c>
      <c r="H9" s="12" t="s">
        <v>31</v>
      </c>
      <c r="I9" s="44">
        <v>18</v>
      </c>
      <c r="J9" s="47">
        <v>24930</v>
      </c>
      <c r="K9" s="47">
        <v>449000</v>
      </c>
    </row>
    <row r="10" spans="1:17" s="8" customFormat="1" ht="23.4" customHeight="1" x14ac:dyDescent="0.25">
      <c r="A10" s="9" t="s">
        <v>42</v>
      </c>
      <c r="B10" s="45">
        <v>40913</v>
      </c>
      <c r="C10" s="29">
        <v>1</v>
      </c>
      <c r="D10" s="45" t="s">
        <v>28</v>
      </c>
      <c r="E10" s="10" t="s">
        <v>33</v>
      </c>
      <c r="F10" s="46" t="s">
        <v>40</v>
      </c>
      <c r="G10" s="12" t="s">
        <v>41</v>
      </c>
      <c r="H10" s="12" t="s">
        <v>43</v>
      </c>
      <c r="I10" s="44">
        <v>5</v>
      </c>
      <c r="J10" s="47">
        <v>35000</v>
      </c>
      <c r="K10" s="47">
        <v>175000</v>
      </c>
      <c r="M10" s="14" t="s">
        <v>19</v>
      </c>
      <c r="N10" s="2"/>
      <c r="O10" s="2"/>
      <c r="P10" s="2"/>
    </row>
    <row r="11" spans="1:17" s="8" customFormat="1" ht="32.4" customHeight="1" x14ac:dyDescent="0.25">
      <c r="A11" s="9" t="s">
        <v>42</v>
      </c>
      <c r="B11" s="45">
        <v>40913</v>
      </c>
      <c r="C11" s="29">
        <v>1</v>
      </c>
      <c r="D11" s="45" t="s">
        <v>28</v>
      </c>
      <c r="E11" s="10" t="s">
        <v>33</v>
      </c>
      <c r="F11" s="46" t="s">
        <v>34</v>
      </c>
      <c r="G11" s="12" t="s">
        <v>35</v>
      </c>
      <c r="H11" s="12" t="s">
        <v>43</v>
      </c>
      <c r="I11" s="44">
        <v>16</v>
      </c>
      <c r="J11" s="47">
        <v>5600</v>
      </c>
      <c r="K11" s="47">
        <v>90000</v>
      </c>
      <c r="M11" s="17" t="s">
        <v>22</v>
      </c>
      <c r="N11" s="17" t="s">
        <v>23</v>
      </c>
      <c r="O11" s="17" t="s">
        <v>24</v>
      </c>
      <c r="P11" s="17" t="s">
        <v>25</v>
      </c>
      <c r="Q11" s="17" t="s">
        <v>26</v>
      </c>
    </row>
    <row r="12" spans="1:17" s="8" customFormat="1" ht="23.4" customHeight="1" x14ac:dyDescent="0.25">
      <c r="A12" s="9" t="s">
        <v>42</v>
      </c>
      <c r="B12" s="45">
        <v>40913</v>
      </c>
      <c r="C12" s="29">
        <v>1</v>
      </c>
      <c r="D12" s="45" t="s">
        <v>28</v>
      </c>
      <c r="E12" s="10" t="s">
        <v>33</v>
      </c>
      <c r="F12" s="46" t="s">
        <v>50</v>
      </c>
      <c r="G12" s="12" t="s">
        <v>51</v>
      </c>
      <c r="H12" s="12" t="s">
        <v>43</v>
      </c>
      <c r="I12" s="44">
        <v>5</v>
      </c>
      <c r="J12" s="47">
        <v>15400</v>
      </c>
      <c r="K12" s="47">
        <v>77000</v>
      </c>
      <c r="M12" s="27" t="s">
        <v>15</v>
      </c>
      <c r="N12" s="27" t="s">
        <v>16</v>
      </c>
      <c r="O12" s="22">
        <v>3420</v>
      </c>
      <c r="P12" s="22">
        <v>3900</v>
      </c>
      <c r="Q12" s="22">
        <v>28</v>
      </c>
    </row>
    <row r="13" spans="1:17" s="8" customFormat="1" ht="23.4" customHeight="1" x14ac:dyDescent="0.25">
      <c r="A13" s="9" t="s">
        <v>54</v>
      </c>
      <c r="B13" s="45">
        <v>40916</v>
      </c>
      <c r="C13" s="29">
        <v>1</v>
      </c>
      <c r="D13" s="45" t="s">
        <v>44</v>
      </c>
      <c r="E13" s="10" t="s">
        <v>45</v>
      </c>
      <c r="F13" s="46" t="s">
        <v>55</v>
      </c>
      <c r="G13" s="12" t="s">
        <v>56</v>
      </c>
      <c r="H13" s="12" t="s">
        <v>31</v>
      </c>
      <c r="I13" s="44">
        <v>10</v>
      </c>
      <c r="J13" s="47">
        <v>22000</v>
      </c>
      <c r="K13" s="47">
        <v>220000</v>
      </c>
      <c r="M13" s="27" t="s">
        <v>34</v>
      </c>
      <c r="N13" s="27" t="s">
        <v>35</v>
      </c>
      <c r="O13" s="22">
        <v>5120</v>
      </c>
      <c r="P13" s="22">
        <v>5600</v>
      </c>
      <c r="Q13" s="22">
        <v>20</v>
      </c>
    </row>
    <row r="14" spans="1:17" s="8" customFormat="1" ht="23.4" customHeight="1" x14ac:dyDescent="0.25">
      <c r="A14" s="9" t="s">
        <v>54</v>
      </c>
      <c r="B14" s="45">
        <v>40916</v>
      </c>
      <c r="C14" s="29">
        <v>1</v>
      </c>
      <c r="D14" s="45" t="s">
        <v>44</v>
      </c>
      <c r="E14" s="10" t="s">
        <v>45</v>
      </c>
      <c r="F14" s="46" t="s">
        <v>40</v>
      </c>
      <c r="G14" s="12" t="s">
        <v>41</v>
      </c>
      <c r="H14" s="12" t="s">
        <v>43</v>
      </c>
      <c r="I14" s="44">
        <v>6</v>
      </c>
      <c r="J14" s="47">
        <v>35000</v>
      </c>
      <c r="K14" s="47">
        <v>210000</v>
      </c>
      <c r="M14" s="27" t="s">
        <v>40</v>
      </c>
      <c r="N14" s="27" t="s">
        <v>41</v>
      </c>
      <c r="O14" s="22">
        <v>31750</v>
      </c>
      <c r="P14" s="22">
        <v>35000</v>
      </c>
      <c r="Q14" s="22">
        <v>44</v>
      </c>
    </row>
    <row r="15" spans="1:17" s="8" customFormat="1" ht="23.4" customHeight="1" x14ac:dyDescent="0.25">
      <c r="A15" s="9" t="s">
        <v>54</v>
      </c>
      <c r="B15" s="45">
        <v>40916</v>
      </c>
      <c r="C15" s="29">
        <v>1</v>
      </c>
      <c r="D15" s="45" t="s">
        <v>44</v>
      </c>
      <c r="E15" s="10" t="s">
        <v>45</v>
      </c>
      <c r="F15" s="46" t="s">
        <v>15</v>
      </c>
      <c r="G15" s="12" t="s">
        <v>16</v>
      </c>
      <c r="H15" s="12" t="s">
        <v>17</v>
      </c>
      <c r="I15" s="44">
        <v>11</v>
      </c>
      <c r="J15" s="47">
        <v>3900</v>
      </c>
      <c r="K15" s="47">
        <v>43000</v>
      </c>
      <c r="M15" s="27" t="s">
        <v>20</v>
      </c>
      <c r="N15" s="27" t="s">
        <v>21</v>
      </c>
      <c r="O15" s="22">
        <v>5000</v>
      </c>
      <c r="P15" s="22">
        <v>5500</v>
      </c>
      <c r="Q15" s="22">
        <v>76</v>
      </c>
    </row>
    <row r="16" spans="1:17" s="8" customFormat="1" ht="23.4" customHeight="1" x14ac:dyDescent="0.25">
      <c r="A16" s="9" t="s">
        <v>54</v>
      </c>
      <c r="B16" s="45">
        <v>40916</v>
      </c>
      <c r="C16" s="29">
        <v>1</v>
      </c>
      <c r="D16" s="45" t="s">
        <v>44</v>
      </c>
      <c r="E16" s="10" t="s">
        <v>45</v>
      </c>
      <c r="F16" s="46" t="s">
        <v>20</v>
      </c>
      <c r="G16" s="12" t="s">
        <v>21</v>
      </c>
      <c r="H16" s="12" t="s">
        <v>17</v>
      </c>
      <c r="I16" s="44">
        <v>12</v>
      </c>
      <c r="J16" s="47">
        <v>5500</v>
      </c>
      <c r="K16" s="47">
        <v>66000</v>
      </c>
      <c r="M16" s="27" t="s">
        <v>48</v>
      </c>
      <c r="N16" s="27" t="s">
        <v>49</v>
      </c>
      <c r="O16" s="22">
        <v>7190</v>
      </c>
      <c r="P16" s="22">
        <v>7800</v>
      </c>
      <c r="Q16" s="22">
        <v>0</v>
      </c>
    </row>
    <row r="17" spans="1:17" s="8" customFormat="1" ht="23.4" customHeight="1" x14ac:dyDescent="0.25">
      <c r="A17" s="9" t="s">
        <v>54</v>
      </c>
      <c r="B17" s="45">
        <v>40916</v>
      </c>
      <c r="C17" s="29">
        <v>1</v>
      </c>
      <c r="D17" s="45" t="s">
        <v>44</v>
      </c>
      <c r="E17" s="10" t="s">
        <v>45</v>
      </c>
      <c r="F17" s="46" t="s">
        <v>61</v>
      </c>
      <c r="G17" s="12" t="s">
        <v>62</v>
      </c>
      <c r="H17" s="12" t="s">
        <v>31</v>
      </c>
      <c r="I17" s="44">
        <v>8</v>
      </c>
      <c r="J17" s="47">
        <v>60600</v>
      </c>
      <c r="K17" s="47">
        <v>485000</v>
      </c>
      <c r="M17" s="27" t="s">
        <v>50</v>
      </c>
      <c r="N17" s="27" t="s">
        <v>51</v>
      </c>
      <c r="O17" s="22">
        <v>14110</v>
      </c>
      <c r="P17" s="22">
        <v>15400</v>
      </c>
      <c r="Q17" s="22">
        <v>13</v>
      </c>
    </row>
    <row r="18" spans="1:17" s="8" customFormat="1" ht="23.4" customHeight="1" x14ac:dyDescent="0.25">
      <c r="A18" s="9" t="s">
        <v>54</v>
      </c>
      <c r="B18" s="45">
        <v>40916</v>
      </c>
      <c r="C18" s="29">
        <v>1</v>
      </c>
      <c r="D18" s="45" t="s">
        <v>44</v>
      </c>
      <c r="E18" s="10" t="s">
        <v>45</v>
      </c>
      <c r="F18" s="46" t="s">
        <v>57</v>
      </c>
      <c r="G18" s="12" t="s">
        <v>58</v>
      </c>
      <c r="H18" s="12" t="s">
        <v>43</v>
      </c>
      <c r="I18" s="44">
        <v>3</v>
      </c>
      <c r="J18" s="47">
        <v>16500</v>
      </c>
      <c r="K18" s="47">
        <v>50000</v>
      </c>
      <c r="M18" s="27" t="s">
        <v>57</v>
      </c>
      <c r="N18" s="27" t="s">
        <v>58</v>
      </c>
      <c r="O18" s="22">
        <v>15000</v>
      </c>
      <c r="P18" s="22">
        <v>16500</v>
      </c>
      <c r="Q18" s="22">
        <v>14</v>
      </c>
    </row>
    <row r="19" spans="1:17" s="8" customFormat="1" ht="23.4" customHeight="1" x14ac:dyDescent="0.25">
      <c r="A19" s="9" t="s">
        <v>63</v>
      </c>
      <c r="B19" s="45">
        <v>40922</v>
      </c>
      <c r="C19" s="29">
        <v>1</v>
      </c>
      <c r="D19" s="45" t="s">
        <v>115</v>
      </c>
      <c r="E19" s="10" t="s">
        <v>32</v>
      </c>
      <c r="F19" s="46" t="s">
        <v>15</v>
      </c>
      <c r="G19" s="12" t="s">
        <v>16</v>
      </c>
      <c r="H19" s="12" t="s">
        <v>17</v>
      </c>
      <c r="I19" s="44">
        <v>1</v>
      </c>
      <c r="J19" s="47">
        <v>3420</v>
      </c>
      <c r="K19" s="47">
        <v>3000</v>
      </c>
      <c r="M19" s="27" t="s">
        <v>59</v>
      </c>
      <c r="N19" s="27" t="s">
        <v>60</v>
      </c>
      <c r="O19" s="22">
        <v>35120</v>
      </c>
      <c r="P19" s="22">
        <v>38500</v>
      </c>
      <c r="Q19" s="22">
        <v>0</v>
      </c>
    </row>
    <row r="20" spans="1:17" s="8" customFormat="1" ht="23.4" customHeight="1" x14ac:dyDescent="0.25">
      <c r="A20" s="9" t="s">
        <v>63</v>
      </c>
      <c r="B20" s="45">
        <v>40922</v>
      </c>
      <c r="C20" s="29">
        <v>1</v>
      </c>
      <c r="D20" s="45" t="s">
        <v>115</v>
      </c>
      <c r="E20" s="10" t="s">
        <v>32</v>
      </c>
      <c r="F20" s="46" t="s">
        <v>20</v>
      </c>
      <c r="G20" s="12" t="s">
        <v>21</v>
      </c>
      <c r="H20" s="12" t="s">
        <v>17</v>
      </c>
      <c r="I20" s="44">
        <v>10</v>
      </c>
      <c r="J20" s="47">
        <v>5000</v>
      </c>
      <c r="K20" s="47">
        <v>50000</v>
      </c>
      <c r="M20" s="27" t="s">
        <v>29</v>
      </c>
      <c r="N20" s="27" t="s">
        <v>30</v>
      </c>
      <c r="O20" s="22">
        <v>15220</v>
      </c>
      <c r="P20" s="22">
        <v>16500</v>
      </c>
      <c r="Q20" s="22">
        <v>20</v>
      </c>
    </row>
    <row r="21" spans="1:17" s="8" customFormat="1" ht="23.4" customHeight="1" x14ac:dyDescent="0.25">
      <c r="A21" s="9" t="s">
        <v>64</v>
      </c>
      <c r="B21" s="45">
        <v>40924</v>
      </c>
      <c r="C21" s="29">
        <v>1</v>
      </c>
      <c r="D21" s="45" t="s">
        <v>114</v>
      </c>
      <c r="E21" s="10" t="s">
        <v>53</v>
      </c>
      <c r="F21" s="46" t="s">
        <v>40</v>
      </c>
      <c r="G21" s="12" t="s">
        <v>41</v>
      </c>
      <c r="H21" s="12" t="s">
        <v>43</v>
      </c>
      <c r="I21" s="44">
        <v>12</v>
      </c>
      <c r="J21" s="47">
        <v>35000</v>
      </c>
      <c r="K21" s="47">
        <v>420000</v>
      </c>
      <c r="M21" s="27" t="s">
        <v>55</v>
      </c>
      <c r="N21" s="27" t="s">
        <v>56</v>
      </c>
      <c r="O21" s="22">
        <v>20010</v>
      </c>
      <c r="P21" s="22">
        <v>22000</v>
      </c>
      <c r="Q21" s="22">
        <v>28</v>
      </c>
    </row>
    <row r="22" spans="1:17" ht="22.2" customHeight="1" x14ac:dyDescent="0.25">
      <c r="A22" s="9" t="s">
        <v>65</v>
      </c>
      <c r="B22" s="45">
        <v>40925</v>
      </c>
      <c r="C22" s="29">
        <v>1</v>
      </c>
      <c r="D22" s="45" t="s">
        <v>114</v>
      </c>
      <c r="E22" s="10" t="s">
        <v>53</v>
      </c>
      <c r="F22" s="46" t="s">
        <v>15</v>
      </c>
      <c r="G22" s="12" t="s">
        <v>16</v>
      </c>
      <c r="H22" s="12" t="s">
        <v>17</v>
      </c>
      <c r="I22" s="44">
        <v>4</v>
      </c>
      <c r="J22" s="47">
        <v>3900</v>
      </c>
      <c r="K22" s="47">
        <v>16000</v>
      </c>
      <c r="M22" s="27" t="s">
        <v>36</v>
      </c>
      <c r="N22" s="27" t="s">
        <v>37</v>
      </c>
      <c r="O22" s="22">
        <v>24930</v>
      </c>
      <c r="P22" s="22">
        <v>27500</v>
      </c>
      <c r="Q22" s="22">
        <v>18</v>
      </c>
    </row>
    <row r="23" spans="1:17" ht="21" customHeight="1" x14ac:dyDescent="0.25">
      <c r="A23" s="9" t="s">
        <v>65</v>
      </c>
      <c r="B23" s="45">
        <v>40926</v>
      </c>
      <c r="C23" s="29">
        <v>1</v>
      </c>
      <c r="D23" s="45" t="s">
        <v>114</v>
      </c>
      <c r="E23" s="10" t="s">
        <v>53</v>
      </c>
      <c r="F23" s="46" t="s">
        <v>40</v>
      </c>
      <c r="G23" s="12" t="s">
        <v>41</v>
      </c>
      <c r="H23" s="12" t="s">
        <v>43</v>
      </c>
      <c r="I23" s="44">
        <v>6</v>
      </c>
      <c r="J23" s="47">
        <v>35000</v>
      </c>
      <c r="K23" s="47">
        <v>210000</v>
      </c>
      <c r="M23" s="27" t="s">
        <v>61</v>
      </c>
      <c r="N23" s="27" t="s">
        <v>62</v>
      </c>
      <c r="O23" s="22">
        <v>55100</v>
      </c>
      <c r="P23" s="22">
        <v>60600</v>
      </c>
      <c r="Q23" s="22">
        <v>8</v>
      </c>
    </row>
    <row r="24" spans="1:17" ht="21" customHeight="1" x14ac:dyDescent="0.25">
      <c r="A24" s="9" t="s">
        <v>66</v>
      </c>
      <c r="B24" s="45">
        <v>40927</v>
      </c>
      <c r="C24" s="29">
        <v>1</v>
      </c>
      <c r="D24" s="45" t="s">
        <v>38</v>
      </c>
      <c r="E24" s="10" t="s">
        <v>113</v>
      </c>
      <c r="F24" s="46" t="s">
        <v>20</v>
      </c>
      <c r="G24" s="12" t="s">
        <v>21</v>
      </c>
      <c r="H24" s="12" t="s">
        <v>17</v>
      </c>
      <c r="I24" s="44">
        <v>6</v>
      </c>
      <c r="J24" s="47">
        <v>5000</v>
      </c>
      <c r="K24" s="47">
        <v>30000</v>
      </c>
    </row>
    <row r="25" spans="1:17" ht="21" customHeight="1" x14ac:dyDescent="0.25">
      <c r="A25" s="9" t="s">
        <v>66</v>
      </c>
      <c r="B25" s="45">
        <v>40927</v>
      </c>
      <c r="C25" s="29">
        <v>1</v>
      </c>
      <c r="D25" s="45" t="s">
        <v>38</v>
      </c>
      <c r="E25" s="10" t="s">
        <v>113</v>
      </c>
      <c r="F25" s="46" t="s">
        <v>57</v>
      </c>
      <c r="G25" s="12" t="s">
        <v>58</v>
      </c>
      <c r="H25" s="12" t="s">
        <v>43</v>
      </c>
      <c r="I25" s="44">
        <v>11</v>
      </c>
      <c r="J25" s="47">
        <v>15000</v>
      </c>
      <c r="K25" s="47">
        <v>165000</v>
      </c>
    </row>
    <row r="26" spans="1:17" ht="21" customHeight="1" x14ac:dyDescent="0.25">
      <c r="A26" s="9" t="s">
        <v>67</v>
      </c>
      <c r="B26" s="45">
        <v>40929</v>
      </c>
      <c r="C26" s="29">
        <v>1</v>
      </c>
      <c r="D26" s="45" t="s">
        <v>44</v>
      </c>
      <c r="E26" s="10" t="s">
        <v>45</v>
      </c>
      <c r="F26" s="46" t="s">
        <v>20</v>
      </c>
      <c r="G26" s="12" t="s">
        <v>21</v>
      </c>
      <c r="H26" s="12" t="s">
        <v>17</v>
      </c>
      <c r="I26" s="44">
        <v>18</v>
      </c>
      <c r="J26" s="47">
        <v>5500</v>
      </c>
      <c r="K26" s="47">
        <v>99000</v>
      </c>
    </row>
    <row r="27" spans="1:17" ht="21" customHeight="1" x14ac:dyDescent="0.25">
      <c r="A27" s="9" t="s">
        <v>67</v>
      </c>
      <c r="B27" s="45">
        <v>40929</v>
      </c>
      <c r="C27" s="29">
        <v>1</v>
      </c>
      <c r="D27" s="45" t="s">
        <v>44</v>
      </c>
      <c r="E27" s="10" t="s">
        <v>45</v>
      </c>
      <c r="F27" s="46" t="s">
        <v>40</v>
      </c>
      <c r="G27" s="12" t="s">
        <v>41</v>
      </c>
      <c r="H27" s="12" t="s">
        <v>43</v>
      </c>
      <c r="I27" s="44">
        <v>9</v>
      </c>
      <c r="J27" s="47">
        <v>35000</v>
      </c>
      <c r="K27" s="47">
        <v>315000</v>
      </c>
    </row>
    <row r="28" spans="1:17" ht="21" customHeight="1" x14ac:dyDescent="0.25">
      <c r="A28" s="9" t="s">
        <v>67</v>
      </c>
      <c r="B28" s="45">
        <v>40929</v>
      </c>
      <c r="C28" s="29">
        <v>1</v>
      </c>
      <c r="D28" s="45" t="s">
        <v>44</v>
      </c>
      <c r="E28" s="10" t="s">
        <v>45</v>
      </c>
      <c r="F28" s="46" t="s">
        <v>34</v>
      </c>
      <c r="G28" s="12" t="s">
        <v>35</v>
      </c>
      <c r="H28" s="12" t="s">
        <v>43</v>
      </c>
      <c r="I28" s="44">
        <v>4</v>
      </c>
      <c r="J28" s="47">
        <v>5600</v>
      </c>
      <c r="K28" s="47">
        <v>22000</v>
      </c>
    </row>
    <row r="29" spans="1:17" ht="21" customHeight="1" x14ac:dyDescent="0.25">
      <c r="A29" s="9" t="s">
        <v>67</v>
      </c>
      <c r="B29" s="45">
        <v>40929</v>
      </c>
      <c r="C29" s="29">
        <v>1</v>
      </c>
      <c r="D29" s="45" t="s">
        <v>44</v>
      </c>
      <c r="E29" s="10" t="s">
        <v>45</v>
      </c>
      <c r="F29" s="46" t="s">
        <v>50</v>
      </c>
      <c r="G29" s="12" t="s">
        <v>51</v>
      </c>
      <c r="H29" s="12" t="s">
        <v>43</v>
      </c>
      <c r="I29" s="44">
        <v>8</v>
      </c>
      <c r="J29" s="47">
        <v>15400</v>
      </c>
      <c r="K29" s="47">
        <v>123000</v>
      </c>
    </row>
    <row r="30" spans="1:17" ht="21" customHeight="1" x14ac:dyDescent="0.25">
      <c r="A30" s="9" t="s">
        <v>67</v>
      </c>
      <c r="B30" s="45">
        <v>40929</v>
      </c>
      <c r="C30" s="29">
        <v>1</v>
      </c>
      <c r="D30" s="45" t="s">
        <v>44</v>
      </c>
      <c r="E30" s="10" t="s">
        <v>45</v>
      </c>
      <c r="F30" s="46" t="s">
        <v>55</v>
      </c>
      <c r="G30" s="12" t="s">
        <v>56</v>
      </c>
      <c r="H30" s="12" t="s">
        <v>31</v>
      </c>
      <c r="I30" s="44">
        <v>18</v>
      </c>
      <c r="J30" s="47">
        <v>22000</v>
      </c>
      <c r="K30" s="47">
        <v>396000</v>
      </c>
    </row>
    <row r="31" spans="1:17" ht="21" customHeight="1" x14ac:dyDescent="0.25">
      <c r="A31" s="9" t="s">
        <v>67</v>
      </c>
      <c r="B31" s="45">
        <v>40929</v>
      </c>
      <c r="C31" s="29">
        <v>1</v>
      </c>
      <c r="D31" s="45" t="s">
        <v>44</v>
      </c>
      <c r="E31" s="10" t="s">
        <v>45</v>
      </c>
      <c r="F31" s="46" t="s">
        <v>40</v>
      </c>
      <c r="G31" s="12" t="s">
        <v>41</v>
      </c>
      <c r="H31" s="12" t="s">
        <v>43</v>
      </c>
      <c r="I31" s="44">
        <v>6</v>
      </c>
      <c r="J31" s="47">
        <v>35000</v>
      </c>
      <c r="K31" s="47">
        <v>210000</v>
      </c>
    </row>
  </sheetData>
  <mergeCells count="1">
    <mergeCell ref="A2:J2"/>
  </mergeCells>
  <dataValidations count="4">
    <dataValidation type="list" allowBlank="1" showInputMessage="1" showErrorMessage="1" error="Sai rồi ! Chỉ được nhập những mã khách hàng có trong danh sách" prompt="Nhập mã khách hàng " sqref="D5:D31" xr:uid="{9F598139-3E44-4CDE-8CA7-D18E61DF5681}">
      <formula1>"KL001, KL002, KL003, CH001, CH002, CH003"</formula1>
    </dataValidation>
    <dataValidation type="list" allowBlank="1" showInputMessage="1" showErrorMessage="1" error="Sai rồi ! Chỉ được nhập những mã hàng có trong danh sách" prompt="Nhập mã hàng" sqref="F5:F31" xr:uid="{5CEE2071-9485-45B2-8D02-94856B41169D}">
      <formula1>$M$12:$M$23</formula1>
    </dataValidation>
    <dataValidation type="whole" operator="greaterThan" allowBlank="1" showInputMessage="1" showErrorMessage="1" error="Sai rồi ! Phải nhập số lớn hơn 0" prompt="Nhập số lượng" sqref="I5:I31" xr:uid="{0B1F632B-AC17-4030-9F49-3FB86C234E33}">
      <formula1>0</formula1>
    </dataValidation>
    <dataValidation type="date" allowBlank="1" showInputMessage="1" showErrorMessage="1" error="Sai rồi ! Chỉ được nhập ngày trong quý 1 năm 2012" prompt="Nhập ngày thành lập" sqref="B5:B31" xr:uid="{95D9461B-2AFF-41E7-94F2-F013731EADBE}">
      <formula1>40909</formula1>
      <formula2>40999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112"/>
  <sheetViews>
    <sheetView topLeftCell="A21" zoomScale="85" zoomScaleNormal="85" workbookViewId="0">
      <selection activeCell="G12" sqref="G12"/>
    </sheetView>
  </sheetViews>
  <sheetFormatPr defaultColWidth="8.88671875" defaultRowHeight="13.8" x14ac:dyDescent="0.25"/>
  <cols>
    <col min="1" max="1" width="11.44140625" style="2" customWidth="1"/>
    <col min="2" max="2" width="14.33203125" style="2" customWidth="1"/>
    <col min="3" max="3" width="8.5546875" style="2" customWidth="1"/>
    <col min="4" max="4" width="11.6640625" style="2" customWidth="1"/>
    <col min="5" max="5" width="19.33203125" style="2" customWidth="1"/>
    <col min="6" max="6" width="12.6640625" style="2" customWidth="1"/>
    <col min="7" max="7" width="20.33203125" style="2" customWidth="1"/>
    <col min="8" max="8" width="18.109375" style="2" customWidth="1"/>
    <col min="9" max="9" width="10.6640625" style="2" customWidth="1"/>
    <col min="10" max="10" width="12.6640625" style="2" customWidth="1"/>
    <col min="11" max="11" width="13.109375" style="2" customWidth="1"/>
    <col min="12" max="12" width="3.88671875" style="2" customWidth="1"/>
    <col min="13" max="13" width="8.88671875" style="2"/>
    <col min="14" max="14" width="20.33203125" style="2" customWidth="1"/>
    <col min="15" max="15" width="11.88671875" style="2" customWidth="1"/>
    <col min="16" max="16" width="8.88671875" style="2"/>
    <col min="17" max="17" width="10.44140625" style="2" customWidth="1"/>
    <col min="18" max="16384" width="8.88671875" style="2"/>
  </cols>
  <sheetData>
    <row r="1" spans="1:17" ht="15" x14ac:dyDescent="0.3">
      <c r="A1" s="1" t="s">
        <v>0</v>
      </c>
    </row>
    <row r="2" spans="1:17" ht="24.6" x14ac:dyDescent="0.4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3"/>
    </row>
    <row r="3" spans="1:17" ht="20.399999999999999" customHeight="1" x14ac:dyDescent="0.25">
      <c r="D3" s="4"/>
      <c r="E3" s="5"/>
      <c r="F3" s="5"/>
      <c r="H3" s="25"/>
      <c r="M3" s="14" t="s">
        <v>19</v>
      </c>
      <c r="Q3" s="8"/>
    </row>
    <row r="4" spans="1:17" s="8" customFormat="1" ht="36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90</v>
      </c>
      <c r="K4" s="7" t="s">
        <v>12</v>
      </c>
      <c r="M4" s="17" t="s">
        <v>22</v>
      </c>
      <c r="N4" s="17" t="s">
        <v>23</v>
      </c>
      <c r="O4" s="17" t="s">
        <v>24</v>
      </c>
      <c r="P4" s="17" t="s">
        <v>25</v>
      </c>
      <c r="Q4" s="17" t="s">
        <v>26</v>
      </c>
    </row>
    <row r="5" spans="1:17" s="8" customFormat="1" ht="23.1" customHeight="1" x14ac:dyDescent="0.25">
      <c r="A5" s="9" t="s">
        <v>13</v>
      </c>
      <c r="B5" s="10">
        <v>40909</v>
      </c>
      <c r="C5" s="9">
        <v>1</v>
      </c>
      <c r="D5" s="10" t="s">
        <v>46</v>
      </c>
      <c r="E5" s="11" t="s">
        <v>47</v>
      </c>
      <c r="F5" s="12" t="s">
        <v>15</v>
      </c>
      <c r="G5" s="12" t="s">
        <v>16</v>
      </c>
      <c r="H5" s="12" t="s">
        <v>17</v>
      </c>
      <c r="I5" s="26">
        <v>12</v>
      </c>
      <c r="J5" s="13">
        <v>3420</v>
      </c>
      <c r="K5" s="13">
        <v>41040</v>
      </c>
      <c r="M5" s="27" t="s">
        <v>15</v>
      </c>
      <c r="N5" s="27" t="s">
        <v>16</v>
      </c>
      <c r="O5" s="22">
        <v>3420</v>
      </c>
      <c r="P5" s="22">
        <v>3900</v>
      </c>
      <c r="Q5" s="22">
        <v>28</v>
      </c>
    </row>
    <row r="6" spans="1:17" s="8" customFormat="1" ht="23.1" customHeight="1" x14ac:dyDescent="0.25">
      <c r="A6" s="9" t="s">
        <v>13</v>
      </c>
      <c r="B6" s="10">
        <v>40909</v>
      </c>
      <c r="C6" s="9">
        <v>1</v>
      </c>
      <c r="D6" s="10" t="s">
        <v>46</v>
      </c>
      <c r="E6" s="11" t="s">
        <v>47</v>
      </c>
      <c r="F6" s="12" t="s">
        <v>20</v>
      </c>
      <c r="G6" s="12" t="s">
        <v>21</v>
      </c>
      <c r="H6" s="12" t="s">
        <v>17</v>
      </c>
      <c r="I6" s="26">
        <v>10</v>
      </c>
      <c r="J6" s="13">
        <v>5000</v>
      </c>
      <c r="K6" s="13">
        <v>50000</v>
      </c>
      <c r="M6" s="27" t="s">
        <v>34</v>
      </c>
      <c r="N6" s="27" t="s">
        <v>35</v>
      </c>
      <c r="O6" s="22">
        <v>5120</v>
      </c>
      <c r="P6" s="22">
        <v>5600</v>
      </c>
      <c r="Q6" s="22">
        <v>20</v>
      </c>
    </row>
    <row r="7" spans="1:17" s="8" customFormat="1" ht="23.1" customHeight="1" x14ac:dyDescent="0.25">
      <c r="A7" s="9" t="s">
        <v>27</v>
      </c>
      <c r="B7" s="10">
        <v>40910</v>
      </c>
      <c r="C7" s="9">
        <v>1</v>
      </c>
      <c r="D7" s="10" t="s">
        <v>38</v>
      </c>
      <c r="E7" s="11" t="s">
        <v>39</v>
      </c>
      <c r="F7" s="12" t="s">
        <v>29</v>
      </c>
      <c r="G7" s="12" t="s">
        <v>30</v>
      </c>
      <c r="H7" s="12" t="s">
        <v>31</v>
      </c>
      <c r="I7" s="26">
        <v>20</v>
      </c>
      <c r="J7" s="13">
        <v>15220</v>
      </c>
      <c r="K7" s="13">
        <v>304000</v>
      </c>
      <c r="M7" s="27" t="s">
        <v>40</v>
      </c>
      <c r="N7" s="27" t="s">
        <v>41</v>
      </c>
      <c r="O7" s="22">
        <v>31750</v>
      </c>
      <c r="P7" s="22">
        <v>35000</v>
      </c>
      <c r="Q7" s="22">
        <v>44</v>
      </c>
    </row>
    <row r="8" spans="1:17" s="8" customFormat="1" ht="23.1" customHeight="1" x14ac:dyDescent="0.25">
      <c r="A8" s="9" t="s">
        <v>27</v>
      </c>
      <c r="B8" s="10">
        <v>40910</v>
      </c>
      <c r="C8" s="9">
        <v>1</v>
      </c>
      <c r="D8" s="10" t="s">
        <v>38</v>
      </c>
      <c r="E8" s="11" t="s">
        <v>39</v>
      </c>
      <c r="F8" s="12" t="s">
        <v>20</v>
      </c>
      <c r="G8" s="12" t="s">
        <v>21</v>
      </c>
      <c r="H8" s="12" t="s">
        <v>17</v>
      </c>
      <c r="I8" s="26">
        <v>20</v>
      </c>
      <c r="J8" s="13">
        <v>5000</v>
      </c>
      <c r="K8" s="13">
        <v>100000</v>
      </c>
      <c r="M8" s="27" t="s">
        <v>20</v>
      </c>
      <c r="N8" s="27" t="s">
        <v>21</v>
      </c>
      <c r="O8" s="22">
        <v>5000</v>
      </c>
      <c r="P8" s="22">
        <v>5500</v>
      </c>
      <c r="Q8" s="22">
        <v>76</v>
      </c>
    </row>
    <row r="9" spans="1:17" s="8" customFormat="1" ht="23.1" customHeight="1" x14ac:dyDescent="0.25">
      <c r="A9" s="9" t="s">
        <v>27</v>
      </c>
      <c r="B9" s="10">
        <v>40910</v>
      </c>
      <c r="C9" s="9">
        <v>1</v>
      </c>
      <c r="D9" s="10" t="s">
        <v>38</v>
      </c>
      <c r="E9" s="11" t="s">
        <v>39</v>
      </c>
      <c r="F9" s="12" t="s">
        <v>36</v>
      </c>
      <c r="G9" s="12" t="s">
        <v>37</v>
      </c>
      <c r="H9" s="12" t="s">
        <v>31</v>
      </c>
      <c r="I9" s="26">
        <v>18</v>
      </c>
      <c r="J9" s="13">
        <v>24930</v>
      </c>
      <c r="K9" s="13">
        <v>449000</v>
      </c>
      <c r="M9" s="27" t="s">
        <v>48</v>
      </c>
      <c r="N9" s="27" t="s">
        <v>49</v>
      </c>
      <c r="O9" s="22">
        <v>7190</v>
      </c>
      <c r="P9" s="22">
        <v>7800</v>
      </c>
      <c r="Q9" s="22">
        <v>0</v>
      </c>
    </row>
    <row r="10" spans="1:17" s="8" customFormat="1" ht="23.1" customHeight="1" x14ac:dyDescent="0.25">
      <c r="A10" s="9" t="s">
        <v>42</v>
      </c>
      <c r="B10" s="10">
        <v>40913</v>
      </c>
      <c r="C10" s="9">
        <v>1</v>
      </c>
      <c r="D10" s="10" t="s">
        <v>28</v>
      </c>
      <c r="E10" s="11" t="s">
        <v>33</v>
      </c>
      <c r="F10" s="12" t="s">
        <v>40</v>
      </c>
      <c r="G10" s="12" t="s">
        <v>41</v>
      </c>
      <c r="H10" s="12" t="s">
        <v>43</v>
      </c>
      <c r="I10" s="26">
        <v>5</v>
      </c>
      <c r="J10" s="13">
        <v>35000</v>
      </c>
      <c r="K10" s="13">
        <v>175000</v>
      </c>
      <c r="M10" s="27" t="s">
        <v>50</v>
      </c>
      <c r="N10" s="27" t="s">
        <v>51</v>
      </c>
      <c r="O10" s="22">
        <v>14110</v>
      </c>
      <c r="P10" s="22">
        <v>15400</v>
      </c>
      <c r="Q10" s="22">
        <v>13</v>
      </c>
    </row>
    <row r="11" spans="1:17" s="8" customFormat="1" ht="23.1" customHeight="1" x14ac:dyDescent="0.25">
      <c r="A11" s="9" t="s">
        <v>42</v>
      </c>
      <c r="B11" s="10">
        <v>40913</v>
      </c>
      <c r="C11" s="9">
        <v>1</v>
      </c>
      <c r="D11" s="10" t="s">
        <v>28</v>
      </c>
      <c r="E11" s="11" t="s">
        <v>33</v>
      </c>
      <c r="F11" s="12" t="s">
        <v>34</v>
      </c>
      <c r="G11" s="12" t="s">
        <v>35</v>
      </c>
      <c r="H11" s="12" t="s">
        <v>43</v>
      </c>
      <c r="I11" s="26">
        <v>16</v>
      </c>
      <c r="J11" s="13">
        <v>5600</v>
      </c>
      <c r="K11" s="13">
        <v>90000</v>
      </c>
      <c r="M11" s="27" t="s">
        <v>57</v>
      </c>
      <c r="N11" s="27" t="s">
        <v>58</v>
      </c>
      <c r="O11" s="22">
        <v>15000</v>
      </c>
      <c r="P11" s="22">
        <v>16500</v>
      </c>
      <c r="Q11" s="22">
        <v>14</v>
      </c>
    </row>
    <row r="12" spans="1:17" s="8" customFormat="1" ht="23.1" customHeight="1" x14ac:dyDescent="0.25">
      <c r="A12" s="9" t="s">
        <v>42</v>
      </c>
      <c r="B12" s="10">
        <v>40913</v>
      </c>
      <c r="C12" s="9">
        <v>1</v>
      </c>
      <c r="D12" s="10" t="s">
        <v>28</v>
      </c>
      <c r="E12" s="11" t="s">
        <v>33</v>
      </c>
      <c r="F12" s="12" t="s">
        <v>50</v>
      </c>
      <c r="G12" s="12" t="s">
        <v>51</v>
      </c>
      <c r="H12" s="12" t="s">
        <v>43</v>
      </c>
      <c r="I12" s="26">
        <v>5</v>
      </c>
      <c r="J12" s="13">
        <v>15400</v>
      </c>
      <c r="K12" s="13">
        <v>77000</v>
      </c>
      <c r="M12" s="27" t="s">
        <v>59</v>
      </c>
      <c r="N12" s="27" t="s">
        <v>60</v>
      </c>
      <c r="O12" s="22">
        <v>35120</v>
      </c>
      <c r="P12" s="22">
        <v>38500</v>
      </c>
      <c r="Q12" s="22">
        <v>0</v>
      </c>
    </row>
    <row r="13" spans="1:17" s="8" customFormat="1" ht="23.1" customHeight="1" x14ac:dyDescent="0.25">
      <c r="A13" s="9" t="s">
        <v>54</v>
      </c>
      <c r="B13" s="10">
        <v>40916</v>
      </c>
      <c r="C13" s="9">
        <v>1</v>
      </c>
      <c r="D13" s="10" t="s">
        <v>44</v>
      </c>
      <c r="E13" s="11" t="s">
        <v>45</v>
      </c>
      <c r="F13" s="12" t="s">
        <v>55</v>
      </c>
      <c r="G13" s="12" t="s">
        <v>56</v>
      </c>
      <c r="H13" s="12" t="s">
        <v>31</v>
      </c>
      <c r="I13" s="26">
        <v>10</v>
      </c>
      <c r="J13" s="13">
        <v>22000</v>
      </c>
      <c r="K13" s="13">
        <v>220000</v>
      </c>
      <c r="M13" s="27" t="s">
        <v>29</v>
      </c>
      <c r="N13" s="27" t="s">
        <v>30</v>
      </c>
      <c r="O13" s="22">
        <v>15220</v>
      </c>
      <c r="P13" s="22">
        <v>16500</v>
      </c>
      <c r="Q13" s="22">
        <v>20</v>
      </c>
    </row>
    <row r="14" spans="1:17" s="8" customFormat="1" ht="23.1" customHeight="1" x14ac:dyDescent="0.25">
      <c r="A14" s="9" t="s">
        <v>54</v>
      </c>
      <c r="B14" s="10">
        <v>40916</v>
      </c>
      <c r="C14" s="9">
        <v>1</v>
      </c>
      <c r="D14" s="10" t="s">
        <v>44</v>
      </c>
      <c r="E14" s="11" t="s">
        <v>45</v>
      </c>
      <c r="F14" s="12" t="s">
        <v>40</v>
      </c>
      <c r="G14" s="12" t="s">
        <v>41</v>
      </c>
      <c r="H14" s="12" t="s">
        <v>43</v>
      </c>
      <c r="I14" s="26">
        <v>6</v>
      </c>
      <c r="J14" s="13">
        <v>35000</v>
      </c>
      <c r="K14" s="13">
        <v>210000</v>
      </c>
      <c r="M14" s="27" t="s">
        <v>55</v>
      </c>
      <c r="N14" s="27" t="s">
        <v>56</v>
      </c>
      <c r="O14" s="22">
        <v>20010</v>
      </c>
      <c r="P14" s="22">
        <v>22000</v>
      </c>
      <c r="Q14" s="22">
        <v>28</v>
      </c>
    </row>
    <row r="15" spans="1:17" s="8" customFormat="1" ht="23.1" customHeight="1" x14ac:dyDescent="0.25">
      <c r="A15" s="9" t="s">
        <v>54</v>
      </c>
      <c r="B15" s="10">
        <v>40916</v>
      </c>
      <c r="C15" s="9">
        <v>1</v>
      </c>
      <c r="D15" s="10" t="s">
        <v>44</v>
      </c>
      <c r="E15" s="11" t="s">
        <v>45</v>
      </c>
      <c r="F15" s="12" t="s">
        <v>15</v>
      </c>
      <c r="G15" s="12" t="s">
        <v>16</v>
      </c>
      <c r="H15" s="12" t="s">
        <v>17</v>
      </c>
      <c r="I15" s="26">
        <v>11</v>
      </c>
      <c r="J15" s="13">
        <v>3900</v>
      </c>
      <c r="K15" s="13">
        <v>43000</v>
      </c>
      <c r="M15" s="27" t="s">
        <v>36</v>
      </c>
      <c r="N15" s="27" t="s">
        <v>37</v>
      </c>
      <c r="O15" s="22">
        <v>24930</v>
      </c>
      <c r="P15" s="22">
        <v>27500</v>
      </c>
      <c r="Q15" s="22">
        <v>18</v>
      </c>
    </row>
    <row r="16" spans="1:17" s="8" customFormat="1" ht="23.1" customHeight="1" x14ac:dyDescent="0.25">
      <c r="A16" s="9" t="s">
        <v>54</v>
      </c>
      <c r="B16" s="10">
        <v>40916</v>
      </c>
      <c r="C16" s="9">
        <v>1</v>
      </c>
      <c r="D16" s="10" t="s">
        <v>44</v>
      </c>
      <c r="E16" s="11" t="s">
        <v>45</v>
      </c>
      <c r="F16" s="12" t="s">
        <v>20</v>
      </c>
      <c r="G16" s="12" t="s">
        <v>21</v>
      </c>
      <c r="H16" s="12" t="s">
        <v>17</v>
      </c>
      <c r="I16" s="26">
        <v>12</v>
      </c>
      <c r="J16" s="13">
        <v>5500</v>
      </c>
      <c r="K16" s="13">
        <v>66000</v>
      </c>
      <c r="M16" s="27" t="s">
        <v>61</v>
      </c>
      <c r="N16" s="27" t="s">
        <v>62</v>
      </c>
      <c r="O16" s="22">
        <v>55100</v>
      </c>
      <c r="P16" s="22">
        <v>60600</v>
      </c>
      <c r="Q16" s="22">
        <v>8</v>
      </c>
    </row>
    <row r="17" spans="1:11" s="8" customFormat="1" ht="23.1" customHeight="1" x14ac:dyDescent="0.25">
      <c r="A17" s="9" t="s">
        <v>54</v>
      </c>
      <c r="B17" s="10">
        <v>40916</v>
      </c>
      <c r="C17" s="9">
        <v>1</v>
      </c>
      <c r="D17" s="10" t="s">
        <v>44</v>
      </c>
      <c r="E17" s="11" t="s">
        <v>45</v>
      </c>
      <c r="F17" s="12" t="s">
        <v>61</v>
      </c>
      <c r="G17" s="12" t="s">
        <v>62</v>
      </c>
      <c r="H17" s="12" t="s">
        <v>31</v>
      </c>
      <c r="I17" s="26">
        <v>8</v>
      </c>
      <c r="J17" s="13">
        <v>60600</v>
      </c>
      <c r="K17" s="13">
        <v>485000</v>
      </c>
    </row>
    <row r="18" spans="1:11" s="8" customFormat="1" ht="23.1" customHeight="1" x14ac:dyDescent="0.25">
      <c r="A18" s="9" t="s">
        <v>54</v>
      </c>
      <c r="B18" s="10">
        <v>40916</v>
      </c>
      <c r="C18" s="9">
        <v>1</v>
      </c>
      <c r="D18" s="10" t="s">
        <v>44</v>
      </c>
      <c r="E18" s="11" t="s">
        <v>45</v>
      </c>
      <c r="F18" s="12" t="s">
        <v>57</v>
      </c>
      <c r="G18" s="12" t="s">
        <v>58</v>
      </c>
      <c r="H18" s="12" t="s">
        <v>43</v>
      </c>
      <c r="I18" s="26">
        <v>3</v>
      </c>
      <c r="J18" s="13">
        <v>16500</v>
      </c>
      <c r="K18" s="13">
        <v>50000</v>
      </c>
    </row>
    <row r="19" spans="1:11" s="8" customFormat="1" ht="23.1" customHeight="1" x14ac:dyDescent="0.25">
      <c r="A19" s="9" t="s">
        <v>63</v>
      </c>
      <c r="B19" s="10">
        <v>40922</v>
      </c>
      <c r="C19" s="9">
        <v>1</v>
      </c>
      <c r="D19" s="10" t="s">
        <v>14</v>
      </c>
      <c r="E19" s="11" t="s">
        <v>32</v>
      </c>
      <c r="F19" s="12" t="s">
        <v>15</v>
      </c>
      <c r="G19" s="12" t="s">
        <v>16</v>
      </c>
      <c r="H19" s="12" t="s">
        <v>17</v>
      </c>
      <c r="I19" s="26">
        <v>1</v>
      </c>
      <c r="J19" s="13">
        <v>3420</v>
      </c>
      <c r="K19" s="13">
        <v>3000</v>
      </c>
    </row>
    <row r="20" spans="1:11" s="8" customFormat="1" ht="23.1" customHeight="1" x14ac:dyDescent="0.25">
      <c r="A20" s="9" t="s">
        <v>63</v>
      </c>
      <c r="B20" s="10">
        <v>40922</v>
      </c>
      <c r="C20" s="9">
        <v>1</v>
      </c>
      <c r="D20" s="10" t="s">
        <v>14</v>
      </c>
      <c r="E20" s="11" t="s">
        <v>32</v>
      </c>
      <c r="F20" s="12" t="s">
        <v>20</v>
      </c>
      <c r="G20" s="12" t="s">
        <v>21</v>
      </c>
      <c r="H20" s="12" t="s">
        <v>17</v>
      </c>
      <c r="I20" s="26">
        <v>10</v>
      </c>
      <c r="J20" s="13">
        <v>5000</v>
      </c>
      <c r="K20" s="13">
        <v>50000</v>
      </c>
    </row>
    <row r="21" spans="1:11" s="8" customFormat="1" ht="23.1" customHeight="1" x14ac:dyDescent="0.25">
      <c r="A21" s="9" t="s">
        <v>64</v>
      </c>
      <c r="B21" s="10">
        <v>40924</v>
      </c>
      <c r="C21" s="9">
        <v>1</v>
      </c>
      <c r="D21" s="10" t="s">
        <v>52</v>
      </c>
      <c r="E21" s="11" t="s">
        <v>53</v>
      </c>
      <c r="F21" s="12" t="s">
        <v>40</v>
      </c>
      <c r="G21" s="12" t="s">
        <v>41</v>
      </c>
      <c r="H21" s="12" t="s">
        <v>43</v>
      </c>
      <c r="I21" s="26">
        <v>12</v>
      </c>
      <c r="J21" s="13">
        <v>35000</v>
      </c>
      <c r="K21" s="13">
        <v>420000</v>
      </c>
    </row>
    <row r="22" spans="1:11" ht="23.1" customHeight="1" x14ac:dyDescent="0.25">
      <c r="A22" s="9" t="s">
        <v>65</v>
      </c>
      <c r="B22" s="10">
        <v>40925</v>
      </c>
      <c r="C22" s="9">
        <v>1</v>
      </c>
      <c r="D22" s="10" t="s">
        <v>52</v>
      </c>
      <c r="E22" s="11" t="s">
        <v>53</v>
      </c>
      <c r="F22" s="12" t="s">
        <v>15</v>
      </c>
      <c r="G22" s="12" t="s">
        <v>16</v>
      </c>
      <c r="H22" s="12" t="s">
        <v>17</v>
      </c>
      <c r="I22" s="26">
        <v>4</v>
      </c>
      <c r="J22" s="13">
        <v>3900</v>
      </c>
      <c r="K22" s="13">
        <v>16000</v>
      </c>
    </row>
    <row r="23" spans="1:11" ht="23.1" customHeight="1" x14ac:dyDescent="0.25">
      <c r="A23" s="9" t="s">
        <v>65</v>
      </c>
      <c r="B23" s="10">
        <v>40926</v>
      </c>
      <c r="C23" s="9">
        <v>1</v>
      </c>
      <c r="D23" s="10" t="s">
        <v>52</v>
      </c>
      <c r="E23" s="11" t="s">
        <v>53</v>
      </c>
      <c r="F23" s="12" t="s">
        <v>40</v>
      </c>
      <c r="G23" s="12" t="s">
        <v>41</v>
      </c>
      <c r="H23" s="12" t="s">
        <v>43</v>
      </c>
      <c r="I23" s="26">
        <v>6</v>
      </c>
      <c r="J23" s="13">
        <v>35000</v>
      </c>
      <c r="K23" s="13">
        <v>210000</v>
      </c>
    </row>
    <row r="24" spans="1:11" ht="23.1" customHeight="1" x14ac:dyDescent="0.25">
      <c r="A24" s="9" t="s">
        <v>66</v>
      </c>
      <c r="B24" s="10">
        <v>40927</v>
      </c>
      <c r="C24" s="9">
        <v>1</v>
      </c>
      <c r="D24" s="10" t="s">
        <v>38</v>
      </c>
      <c r="E24" s="11" t="s">
        <v>39</v>
      </c>
      <c r="F24" s="12" t="s">
        <v>20</v>
      </c>
      <c r="G24" s="12" t="s">
        <v>21</v>
      </c>
      <c r="H24" s="12" t="s">
        <v>17</v>
      </c>
      <c r="I24" s="26">
        <v>6</v>
      </c>
      <c r="J24" s="13">
        <v>5000</v>
      </c>
      <c r="K24" s="13">
        <v>30000</v>
      </c>
    </row>
    <row r="25" spans="1:11" ht="23.1" customHeight="1" x14ac:dyDescent="0.25">
      <c r="A25" s="9" t="s">
        <v>66</v>
      </c>
      <c r="B25" s="10">
        <v>40927</v>
      </c>
      <c r="C25" s="9">
        <v>1</v>
      </c>
      <c r="D25" s="10" t="s">
        <v>38</v>
      </c>
      <c r="E25" s="11" t="s">
        <v>39</v>
      </c>
      <c r="F25" s="12" t="s">
        <v>57</v>
      </c>
      <c r="G25" s="12" t="s">
        <v>58</v>
      </c>
      <c r="H25" s="12" t="s">
        <v>43</v>
      </c>
      <c r="I25" s="26">
        <v>11</v>
      </c>
      <c r="J25" s="13">
        <v>15000</v>
      </c>
      <c r="K25" s="13">
        <v>165000</v>
      </c>
    </row>
    <row r="26" spans="1:11" ht="23.1" customHeight="1" x14ac:dyDescent="0.25">
      <c r="A26" s="9" t="s">
        <v>67</v>
      </c>
      <c r="B26" s="10">
        <v>40929</v>
      </c>
      <c r="C26" s="9">
        <v>1</v>
      </c>
      <c r="D26" s="10" t="s">
        <v>44</v>
      </c>
      <c r="E26" s="11" t="s">
        <v>45</v>
      </c>
      <c r="F26" s="12" t="s">
        <v>20</v>
      </c>
      <c r="G26" s="12" t="s">
        <v>21</v>
      </c>
      <c r="H26" s="12" t="s">
        <v>17</v>
      </c>
      <c r="I26" s="26">
        <v>18</v>
      </c>
      <c r="J26" s="13">
        <v>5500</v>
      </c>
      <c r="K26" s="13">
        <v>99000</v>
      </c>
    </row>
    <row r="27" spans="1:11" ht="23.1" customHeight="1" x14ac:dyDescent="0.25">
      <c r="A27" s="9" t="s">
        <v>67</v>
      </c>
      <c r="B27" s="10">
        <v>40929</v>
      </c>
      <c r="C27" s="9">
        <v>1</v>
      </c>
      <c r="D27" s="10" t="s">
        <v>44</v>
      </c>
      <c r="E27" s="11" t="s">
        <v>45</v>
      </c>
      <c r="F27" s="12" t="s">
        <v>40</v>
      </c>
      <c r="G27" s="12" t="s">
        <v>41</v>
      </c>
      <c r="H27" s="12" t="s">
        <v>43</v>
      </c>
      <c r="I27" s="26">
        <v>9</v>
      </c>
      <c r="J27" s="13">
        <v>35000</v>
      </c>
      <c r="K27" s="13">
        <v>315000</v>
      </c>
    </row>
    <row r="28" spans="1:11" ht="23.1" customHeight="1" x14ac:dyDescent="0.25">
      <c r="A28" s="9" t="s">
        <v>67</v>
      </c>
      <c r="B28" s="10">
        <v>40929</v>
      </c>
      <c r="C28" s="9">
        <v>1</v>
      </c>
      <c r="D28" s="10" t="s">
        <v>44</v>
      </c>
      <c r="E28" s="11" t="s">
        <v>45</v>
      </c>
      <c r="F28" s="12" t="s">
        <v>34</v>
      </c>
      <c r="G28" s="12" t="s">
        <v>35</v>
      </c>
      <c r="H28" s="12" t="s">
        <v>43</v>
      </c>
      <c r="I28" s="26">
        <v>4</v>
      </c>
      <c r="J28" s="13">
        <v>5600</v>
      </c>
      <c r="K28" s="13">
        <v>22000</v>
      </c>
    </row>
    <row r="29" spans="1:11" ht="23.1" customHeight="1" x14ac:dyDescent="0.25">
      <c r="A29" s="9" t="s">
        <v>67</v>
      </c>
      <c r="B29" s="10">
        <v>40929</v>
      </c>
      <c r="C29" s="9">
        <v>1</v>
      </c>
      <c r="D29" s="10" t="s">
        <v>44</v>
      </c>
      <c r="E29" s="11" t="s">
        <v>45</v>
      </c>
      <c r="F29" s="12" t="s">
        <v>50</v>
      </c>
      <c r="G29" s="12" t="s">
        <v>51</v>
      </c>
      <c r="H29" s="12" t="s">
        <v>43</v>
      </c>
      <c r="I29" s="26">
        <v>8</v>
      </c>
      <c r="J29" s="13">
        <v>15400</v>
      </c>
      <c r="K29" s="13">
        <v>123000</v>
      </c>
    </row>
    <row r="30" spans="1:11" ht="23.1" customHeight="1" x14ac:dyDescent="0.25">
      <c r="A30" s="9" t="s">
        <v>67</v>
      </c>
      <c r="B30" s="10">
        <v>40929</v>
      </c>
      <c r="C30" s="9">
        <v>1</v>
      </c>
      <c r="D30" s="10" t="s">
        <v>44</v>
      </c>
      <c r="E30" s="11" t="s">
        <v>45</v>
      </c>
      <c r="F30" s="12" t="s">
        <v>55</v>
      </c>
      <c r="G30" s="12" t="s">
        <v>56</v>
      </c>
      <c r="H30" s="12" t="s">
        <v>31</v>
      </c>
      <c r="I30" s="26">
        <v>18</v>
      </c>
      <c r="J30" s="13">
        <v>22000</v>
      </c>
      <c r="K30" s="13">
        <v>396000</v>
      </c>
    </row>
    <row r="31" spans="1:11" ht="23.1" customHeight="1" x14ac:dyDescent="0.25">
      <c r="A31" s="9" t="s">
        <v>67</v>
      </c>
      <c r="B31" s="10">
        <v>40929</v>
      </c>
      <c r="C31" s="9">
        <v>1</v>
      </c>
      <c r="D31" s="10" t="s">
        <v>44</v>
      </c>
      <c r="E31" s="11" t="s">
        <v>45</v>
      </c>
      <c r="F31" s="12" t="s">
        <v>40</v>
      </c>
      <c r="G31" s="12" t="s">
        <v>41</v>
      </c>
      <c r="H31" s="12" t="s">
        <v>43</v>
      </c>
      <c r="I31" s="26">
        <v>6</v>
      </c>
      <c r="J31" s="13">
        <v>35000</v>
      </c>
      <c r="K31" s="13">
        <v>210000</v>
      </c>
    </row>
    <row r="32" spans="1:11" ht="23.1" customHeight="1" x14ac:dyDescent="0.25">
      <c r="A32" s="9" t="s">
        <v>13</v>
      </c>
      <c r="B32" s="10">
        <v>40909</v>
      </c>
      <c r="C32" s="9">
        <v>1</v>
      </c>
      <c r="D32" s="10" t="s">
        <v>46</v>
      </c>
      <c r="E32" s="11" t="s">
        <v>47</v>
      </c>
      <c r="F32" s="12" t="s">
        <v>15</v>
      </c>
      <c r="G32" s="12" t="s">
        <v>16</v>
      </c>
      <c r="H32" s="12" t="s">
        <v>17</v>
      </c>
      <c r="I32" s="26">
        <v>12</v>
      </c>
      <c r="J32" s="13">
        <v>3420</v>
      </c>
      <c r="K32" s="13">
        <v>41040</v>
      </c>
    </row>
    <row r="33" spans="1:11" ht="23.1" customHeight="1" x14ac:dyDescent="0.25">
      <c r="A33" s="9" t="s">
        <v>13</v>
      </c>
      <c r="B33" s="10">
        <v>40909</v>
      </c>
      <c r="C33" s="9">
        <v>1</v>
      </c>
      <c r="D33" s="10" t="s">
        <v>46</v>
      </c>
      <c r="E33" s="11" t="s">
        <v>47</v>
      </c>
      <c r="F33" s="12" t="s">
        <v>20</v>
      </c>
      <c r="G33" s="12" t="s">
        <v>21</v>
      </c>
      <c r="H33" s="12" t="s">
        <v>17</v>
      </c>
      <c r="I33" s="26">
        <v>10</v>
      </c>
      <c r="J33" s="13">
        <v>5000</v>
      </c>
      <c r="K33" s="13">
        <v>50000</v>
      </c>
    </row>
    <row r="34" spans="1:11" ht="23.1" customHeight="1" x14ac:dyDescent="0.25">
      <c r="A34" s="9" t="s">
        <v>27</v>
      </c>
      <c r="B34" s="10">
        <v>40910</v>
      </c>
      <c r="C34" s="9">
        <v>1</v>
      </c>
      <c r="D34" s="10" t="s">
        <v>38</v>
      </c>
      <c r="E34" s="11" t="s">
        <v>39</v>
      </c>
      <c r="F34" s="12" t="s">
        <v>29</v>
      </c>
      <c r="G34" s="12" t="s">
        <v>30</v>
      </c>
      <c r="H34" s="12" t="s">
        <v>31</v>
      </c>
      <c r="I34" s="26">
        <v>20</v>
      </c>
      <c r="J34" s="13">
        <v>15220</v>
      </c>
      <c r="K34" s="13">
        <v>304000</v>
      </c>
    </row>
    <row r="35" spans="1:11" ht="23.1" customHeight="1" x14ac:dyDescent="0.25">
      <c r="A35" s="9" t="s">
        <v>27</v>
      </c>
      <c r="B35" s="10">
        <v>40910</v>
      </c>
      <c r="C35" s="9">
        <v>1</v>
      </c>
      <c r="D35" s="10" t="s">
        <v>38</v>
      </c>
      <c r="E35" s="11" t="s">
        <v>39</v>
      </c>
      <c r="F35" s="12" t="s">
        <v>20</v>
      </c>
      <c r="G35" s="12" t="s">
        <v>21</v>
      </c>
      <c r="H35" s="12" t="s">
        <v>17</v>
      </c>
      <c r="I35" s="26">
        <v>20</v>
      </c>
      <c r="J35" s="13">
        <v>5000</v>
      </c>
      <c r="K35" s="13">
        <v>100000</v>
      </c>
    </row>
    <row r="36" spans="1:11" ht="23.1" customHeight="1" x14ac:dyDescent="0.25">
      <c r="A36" s="9" t="s">
        <v>27</v>
      </c>
      <c r="B36" s="10">
        <v>40910</v>
      </c>
      <c r="C36" s="9">
        <v>1</v>
      </c>
      <c r="D36" s="10" t="s">
        <v>38</v>
      </c>
      <c r="E36" s="11" t="s">
        <v>39</v>
      </c>
      <c r="F36" s="12" t="s">
        <v>36</v>
      </c>
      <c r="G36" s="12" t="s">
        <v>37</v>
      </c>
      <c r="H36" s="12" t="s">
        <v>31</v>
      </c>
      <c r="I36" s="26">
        <v>18</v>
      </c>
      <c r="J36" s="13">
        <v>24930</v>
      </c>
      <c r="K36" s="13">
        <v>449000</v>
      </c>
    </row>
    <row r="37" spans="1:11" ht="23.1" customHeight="1" x14ac:dyDescent="0.25">
      <c r="A37" s="9" t="s">
        <v>42</v>
      </c>
      <c r="B37" s="10">
        <v>40913</v>
      </c>
      <c r="C37" s="9">
        <v>1</v>
      </c>
      <c r="D37" s="10" t="s">
        <v>28</v>
      </c>
      <c r="E37" s="11" t="s">
        <v>33</v>
      </c>
      <c r="F37" s="12" t="s">
        <v>40</v>
      </c>
      <c r="G37" s="12" t="s">
        <v>41</v>
      </c>
      <c r="H37" s="12" t="s">
        <v>43</v>
      </c>
      <c r="I37" s="26">
        <v>5</v>
      </c>
      <c r="J37" s="13">
        <v>35000</v>
      </c>
      <c r="K37" s="13">
        <v>175000</v>
      </c>
    </row>
    <row r="38" spans="1:11" ht="23.1" customHeight="1" x14ac:dyDescent="0.25">
      <c r="A38" s="9" t="s">
        <v>42</v>
      </c>
      <c r="B38" s="10">
        <v>40913</v>
      </c>
      <c r="C38" s="9">
        <v>1</v>
      </c>
      <c r="D38" s="10" t="s">
        <v>28</v>
      </c>
      <c r="E38" s="11" t="s">
        <v>33</v>
      </c>
      <c r="F38" s="12" t="s">
        <v>34</v>
      </c>
      <c r="G38" s="12" t="s">
        <v>35</v>
      </c>
      <c r="H38" s="12" t="s">
        <v>43</v>
      </c>
      <c r="I38" s="26">
        <v>16</v>
      </c>
      <c r="J38" s="13">
        <v>5600</v>
      </c>
      <c r="K38" s="13">
        <v>90000</v>
      </c>
    </row>
    <row r="39" spans="1:11" ht="23.1" customHeight="1" x14ac:dyDescent="0.25">
      <c r="A39" s="9" t="s">
        <v>42</v>
      </c>
      <c r="B39" s="10">
        <v>40913</v>
      </c>
      <c r="C39" s="9">
        <v>1</v>
      </c>
      <c r="D39" s="10" t="s">
        <v>28</v>
      </c>
      <c r="E39" s="11" t="s">
        <v>33</v>
      </c>
      <c r="F39" s="12" t="s">
        <v>50</v>
      </c>
      <c r="G39" s="12" t="s">
        <v>51</v>
      </c>
      <c r="H39" s="12" t="s">
        <v>43</v>
      </c>
      <c r="I39" s="26">
        <v>5</v>
      </c>
      <c r="J39" s="13">
        <v>15400</v>
      </c>
      <c r="K39" s="13">
        <v>77000</v>
      </c>
    </row>
    <row r="40" spans="1:11" ht="23.1" customHeight="1" x14ac:dyDescent="0.25">
      <c r="A40" s="9" t="s">
        <v>54</v>
      </c>
      <c r="B40" s="10">
        <v>40916</v>
      </c>
      <c r="C40" s="9">
        <v>1</v>
      </c>
      <c r="D40" s="10" t="s">
        <v>44</v>
      </c>
      <c r="E40" s="11" t="s">
        <v>45</v>
      </c>
      <c r="F40" s="12" t="s">
        <v>55</v>
      </c>
      <c r="G40" s="12" t="s">
        <v>56</v>
      </c>
      <c r="H40" s="12" t="s">
        <v>31</v>
      </c>
      <c r="I40" s="26">
        <v>10</v>
      </c>
      <c r="J40" s="13">
        <v>22000</v>
      </c>
      <c r="K40" s="13">
        <v>220000</v>
      </c>
    </row>
    <row r="41" spans="1:11" ht="23.1" customHeight="1" x14ac:dyDescent="0.25">
      <c r="A41" s="9" t="s">
        <v>54</v>
      </c>
      <c r="B41" s="10">
        <v>40916</v>
      </c>
      <c r="C41" s="9">
        <v>1</v>
      </c>
      <c r="D41" s="10" t="s">
        <v>44</v>
      </c>
      <c r="E41" s="11" t="s">
        <v>45</v>
      </c>
      <c r="F41" s="12" t="s">
        <v>40</v>
      </c>
      <c r="G41" s="12" t="s">
        <v>41</v>
      </c>
      <c r="H41" s="12" t="s">
        <v>43</v>
      </c>
      <c r="I41" s="26">
        <v>6</v>
      </c>
      <c r="J41" s="13">
        <v>35000</v>
      </c>
      <c r="K41" s="13">
        <v>210000</v>
      </c>
    </row>
    <row r="42" spans="1:11" ht="23.1" customHeight="1" x14ac:dyDescent="0.25">
      <c r="A42" s="9" t="s">
        <v>54</v>
      </c>
      <c r="B42" s="10">
        <v>40916</v>
      </c>
      <c r="C42" s="9">
        <v>1</v>
      </c>
      <c r="D42" s="10" t="s">
        <v>44</v>
      </c>
      <c r="E42" s="11" t="s">
        <v>45</v>
      </c>
      <c r="F42" s="12" t="s">
        <v>15</v>
      </c>
      <c r="G42" s="12" t="s">
        <v>16</v>
      </c>
      <c r="H42" s="12" t="s">
        <v>17</v>
      </c>
      <c r="I42" s="26">
        <v>11</v>
      </c>
      <c r="J42" s="13">
        <v>3900</v>
      </c>
      <c r="K42" s="13">
        <v>43000</v>
      </c>
    </row>
    <row r="43" spans="1:11" ht="23.1" customHeight="1" x14ac:dyDescent="0.25">
      <c r="A43" s="9" t="s">
        <v>54</v>
      </c>
      <c r="B43" s="10">
        <v>40916</v>
      </c>
      <c r="C43" s="9">
        <v>1</v>
      </c>
      <c r="D43" s="10" t="s">
        <v>44</v>
      </c>
      <c r="E43" s="11" t="s">
        <v>45</v>
      </c>
      <c r="F43" s="12" t="s">
        <v>20</v>
      </c>
      <c r="G43" s="12" t="s">
        <v>21</v>
      </c>
      <c r="H43" s="12" t="s">
        <v>17</v>
      </c>
      <c r="I43" s="26">
        <v>12</v>
      </c>
      <c r="J43" s="13">
        <v>5500</v>
      </c>
      <c r="K43" s="13">
        <v>66000</v>
      </c>
    </row>
    <row r="44" spans="1:11" ht="23.1" customHeight="1" x14ac:dyDescent="0.25">
      <c r="A44" s="9" t="s">
        <v>54</v>
      </c>
      <c r="B44" s="10">
        <v>40916</v>
      </c>
      <c r="C44" s="9">
        <v>1</v>
      </c>
      <c r="D44" s="10" t="s">
        <v>44</v>
      </c>
      <c r="E44" s="11" t="s">
        <v>45</v>
      </c>
      <c r="F44" s="12" t="s">
        <v>61</v>
      </c>
      <c r="G44" s="12" t="s">
        <v>62</v>
      </c>
      <c r="H44" s="12" t="s">
        <v>31</v>
      </c>
      <c r="I44" s="26">
        <v>8</v>
      </c>
      <c r="J44" s="13">
        <v>60600</v>
      </c>
      <c r="K44" s="13">
        <v>485000</v>
      </c>
    </row>
    <row r="45" spans="1:11" ht="23.1" customHeight="1" x14ac:dyDescent="0.25">
      <c r="A45" s="9" t="s">
        <v>54</v>
      </c>
      <c r="B45" s="10">
        <v>40916</v>
      </c>
      <c r="C45" s="9">
        <v>1</v>
      </c>
      <c r="D45" s="10" t="s">
        <v>44</v>
      </c>
      <c r="E45" s="11" t="s">
        <v>45</v>
      </c>
      <c r="F45" s="12" t="s">
        <v>57</v>
      </c>
      <c r="G45" s="12" t="s">
        <v>58</v>
      </c>
      <c r="H45" s="12" t="s">
        <v>43</v>
      </c>
      <c r="I45" s="26">
        <v>3</v>
      </c>
      <c r="J45" s="13">
        <v>16500</v>
      </c>
      <c r="K45" s="13">
        <v>50000</v>
      </c>
    </row>
    <row r="46" spans="1:11" ht="23.1" customHeight="1" x14ac:dyDescent="0.25">
      <c r="A46" s="9" t="s">
        <v>63</v>
      </c>
      <c r="B46" s="10">
        <v>40922</v>
      </c>
      <c r="C46" s="9">
        <v>1</v>
      </c>
      <c r="D46" s="10" t="s">
        <v>14</v>
      </c>
      <c r="E46" s="11" t="s">
        <v>32</v>
      </c>
      <c r="F46" s="12" t="s">
        <v>15</v>
      </c>
      <c r="G46" s="12" t="s">
        <v>16</v>
      </c>
      <c r="H46" s="12" t="s">
        <v>17</v>
      </c>
      <c r="I46" s="26">
        <v>1</v>
      </c>
      <c r="J46" s="13">
        <v>3420</v>
      </c>
      <c r="K46" s="13">
        <v>3000</v>
      </c>
    </row>
    <row r="47" spans="1:11" ht="23.1" customHeight="1" x14ac:dyDescent="0.25">
      <c r="A47" s="9" t="s">
        <v>63</v>
      </c>
      <c r="B47" s="10">
        <v>40922</v>
      </c>
      <c r="C47" s="9">
        <v>1</v>
      </c>
      <c r="D47" s="10" t="s">
        <v>14</v>
      </c>
      <c r="E47" s="11" t="s">
        <v>32</v>
      </c>
      <c r="F47" s="12" t="s">
        <v>20</v>
      </c>
      <c r="G47" s="12" t="s">
        <v>21</v>
      </c>
      <c r="H47" s="12" t="s">
        <v>17</v>
      </c>
      <c r="I47" s="26">
        <v>10</v>
      </c>
      <c r="J47" s="13">
        <v>5000</v>
      </c>
      <c r="K47" s="13">
        <v>50000</v>
      </c>
    </row>
    <row r="48" spans="1:11" ht="23.1" customHeight="1" x14ac:dyDescent="0.25">
      <c r="A48" s="9" t="s">
        <v>64</v>
      </c>
      <c r="B48" s="10">
        <v>40924</v>
      </c>
      <c r="C48" s="9">
        <v>1</v>
      </c>
      <c r="D48" s="10" t="s">
        <v>52</v>
      </c>
      <c r="E48" s="11" t="s">
        <v>53</v>
      </c>
      <c r="F48" s="12" t="s">
        <v>40</v>
      </c>
      <c r="G48" s="12" t="s">
        <v>41</v>
      </c>
      <c r="H48" s="12" t="s">
        <v>43</v>
      </c>
      <c r="I48" s="26">
        <v>12</v>
      </c>
      <c r="J48" s="13">
        <v>35000</v>
      </c>
      <c r="K48" s="13">
        <v>420000</v>
      </c>
    </row>
    <row r="49" spans="1:11" ht="23.1" customHeight="1" x14ac:dyDescent="0.25">
      <c r="A49" s="9" t="s">
        <v>65</v>
      </c>
      <c r="B49" s="10">
        <v>40925</v>
      </c>
      <c r="C49" s="9">
        <v>1</v>
      </c>
      <c r="D49" s="10" t="s">
        <v>52</v>
      </c>
      <c r="E49" s="11" t="s">
        <v>53</v>
      </c>
      <c r="F49" s="12" t="s">
        <v>15</v>
      </c>
      <c r="G49" s="12" t="s">
        <v>16</v>
      </c>
      <c r="H49" s="12" t="s">
        <v>17</v>
      </c>
      <c r="I49" s="26">
        <v>4</v>
      </c>
      <c r="J49" s="13">
        <v>3900</v>
      </c>
      <c r="K49" s="13">
        <v>16000</v>
      </c>
    </row>
    <row r="50" spans="1:11" ht="23.1" customHeight="1" x14ac:dyDescent="0.25">
      <c r="A50" s="9" t="s">
        <v>65</v>
      </c>
      <c r="B50" s="10">
        <v>40926</v>
      </c>
      <c r="C50" s="9">
        <v>1</v>
      </c>
      <c r="D50" s="10" t="s">
        <v>52</v>
      </c>
      <c r="E50" s="11" t="s">
        <v>53</v>
      </c>
      <c r="F50" s="12" t="s">
        <v>40</v>
      </c>
      <c r="G50" s="12" t="s">
        <v>41</v>
      </c>
      <c r="H50" s="12" t="s">
        <v>43</v>
      </c>
      <c r="I50" s="26">
        <v>6</v>
      </c>
      <c r="J50" s="13">
        <v>35000</v>
      </c>
      <c r="K50" s="13">
        <v>210000</v>
      </c>
    </row>
    <row r="51" spans="1:11" ht="23.1" customHeight="1" x14ac:dyDescent="0.25">
      <c r="A51" s="9" t="s">
        <v>66</v>
      </c>
      <c r="B51" s="10">
        <v>40927</v>
      </c>
      <c r="C51" s="9">
        <v>1</v>
      </c>
      <c r="D51" s="10" t="s">
        <v>38</v>
      </c>
      <c r="E51" s="11" t="s">
        <v>39</v>
      </c>
      <c r="F51" s="12" t="s">
        <v>20</v>
      </c>
      <c r="G51" s="12" t="s">
        <v>21</v>
      </c>
      <c r="H51" s="12" t="s">
        <v>17</v>
      </c>
      <c r="I51" s="26">
        <v>6</v>
      </c>
      <c r="J51" s="13">
        <v>5000</v>
      </c>
      <c r="K51" s="13">
        <v>30000</v>
      </c>
    </row>
    <row r="52" spans="1:11" ht="23.1" customHeight="1" x14ac:dyDescent="0.25">
      <c r="A52" s="9" t="s">
        <v>66</v>
      </c>
      <c r="B52" s="10">
        <v>40927</v>
      </c>
      <c r="C52" s="9">
        <v>1</v>
      </c>
      <c r="D52" s="10" t="s">
        <v>38</v>
      </c>
      <c r="E52" s="11" t="s">
        <v>39</v>
      </c>
      <c r="F52" s="12" t="s">
        <v>57</v>
      </c>
      <c r="G52" s="12" t="s">
        <v>58</v>
      </c>
      <c r="H52" s="12" t="s">
        <v>43</v>
      </c>
      <c r="I52" s="26">
        <v>11</v>
      </c>
      <c r="J52" s="13">
        <v>15000</v>
      </c>
      <c r="K52" s="13">
        <v>165000</v>
      </c>
    </row>
    <row r="53" spans="1:11" ht="23.1" customHeight="1" x14ac:dyDescent="0.25">
      <c r="A53" s="9" t="s">
        <v>67</v>
      </c>
      <c r="B53" s="10">
        <v>40929</v>
      </c>
      <c r="C53" s="9">
        <v>1</v>
      </c>
      <c r="D53" s="10" t="s">
        <v>44</v>
      </c>
      <c r="E53" s="11" t="s">
        <v>45</v>
      </c>
      <c r="F53" s="12" t="s">
        <v>20</v>
      </c>
      <c r="G53" s="12" t="s">
        <v>21</v>
      </c>
      <c r="H53" s="12" t="s">
        <v>17</v>
      </c>
      <c r="I53" s="26">
        <v>18</v>
      </c>
      <c r="J53" s="13">
        <v>5500</v>
      </c>
      <c r="K53" s="13">
        <v>99000</v>
      </c>
    </row>
    <row r="54" spans="1:11" ht="23.1" customHeight="1" x14ac:dyDescent="0.25">
      <c r="A54" s="9" t="s">
        <v>67</v>
      </c>
      <c r="B54" s="10">
        <v>40929</v>
      </c>
      <c r="C54" s="9">
        <v>1</v>
      </c>
      <c r="D54" s="10" t="s">
        <v>44</v>
      </c>
      <c r="E54" s="11" t="s">
        <v>45</v>
      </c>
      <c r="F54" s="12" t="s">
        <v>40</v>
      </c>
      <c r="G54" s="12" t="s">
        <v>41</v>
      </c>
      <c r="H54" s="12" t="s">
        <v>43</v>
      </c>
      <c r="I54" s="26">
        <v>9</v>
      </c>
      <c r="J54" s="13">
        <v>35000</v>
      </c>
      <c r="K54" s="13">
        <v>315000</v>
      </c>
    </row>
    <row r="55" spans="1:11" ht="23.1" customHeight="1" x14ac:dyDescent="0.25">
      <c r="A55" s="9" t="s">
        <v>67</v>
      </c>
      <c r="B55" s="10">
        <v>40929</v>
      </c>
      <c r="C55" s="9">
        <v>1</v>
      </c>
      <c r="D55" s="10" t="s">
        <v>44</v>
      </c>
      <c r="E55" s="11" t="s">
        <v>45</v>
      </c>
      <c r="F55" s="12" t="s">
        <v>34</v>
      </c>
      <c r="G55" s="12" t="s">
        <v>35</v>
      </c>
      <c r="H55" s="12" t="s">
        <v>43</v>
      </c>
      <c r="I55" s="26">
        <v>4</v>
      </c>
      <c r="J55" s="13">
        <v>5600</v>
      </c>
      <c r="K55" s="13">
        <v>22000</v>
      </c>
    </row>
    <row r="56" spans="1:11" ht="23.1" customHeight="1" x14ac:dyDescent="0.25">
      <c r="A56" s="9" t="s">
        <v>67</v>
      </c>
      <c r="B56" s="10">
        <v>40929</v>
      </c>
      <c r="C56" s="9">
        <v>1</v>
      </c>
      <c r="D56" s="10" t="s">
        <v>44</v>
      </c>
      <c r="E56" s="11" t="s">
        <v>45</v>
      </c>
      <c r="F56" s="12" t="s">
        <v>50</v>
      </c>
      <c r="G56" s="12" t="s">
        <v>51</v>
      </c>
      <c r="H56" s="12" t="s">
        <v>43</v>
      </c>
      <c r="I56" s="26">
        <v>8</v>
      </c>
      <c r="J56" s="13">
        <v>15400</v>
      </c>
      <c r="K56" s="13">
        <v>123000</v>
      </c>
    </row>
    <row r="57" spans="1:11" ht="23.1" customHeight="1" x14ac:dyDescent="0.25">
      <c r="A57" s="9" t="s">
        <v>67</v>
      </c>
      <c r="B57" s="10">
        <v>40929</v>
      </c>
      <c r="C57" s="9">
        <v>1</v>
      </c>
      <c r="D57" s="10" t="s">
        <v>44</v>
      </c>
      <c r="E57" s="11" t="s">
        <v>45</v>
      </c>
      <c r="F57" s="12" t="s">
        <v>55</v>
      </c>
      <c r="G57" s="12" t="s">
        <v>56</v>
      </c>
      <c r="H57" s="12" t="s">
        <v>31</v>
      </c>
      <c r="I57" s="26">
        <v>18</v>
      </c>
      <c r="J57" s="13">
        <v>22000</v>
      </c>
      <c r="K57" s="13">
        <v>396000</v>
      </c>
    </row>
    <row r="58" spans="1:11" ht="23.1" customHeight="1" x14ac:dyDescent="0.25">
      <c r="A58" s="9" t="s">
        <v>67</v>
      </c>
      <c r="B58" s="10">
        <v>40929</v>
      </c>
      <c r="C58" s="9">
        <v>1</v>
      </c>
      <c r="D58" s="10" t="s">
        <v>44</v>
      </c>
      <c r="E58" s="11" t="s">
        <v>45</v>
      </c>
      <c r="F58" s="12" t="s">
        <v>40</v>
      </c>
      <c r="G58" s="12" t="s">
        <v>41</v>
      </c>
      <c r="H58" s="12" t="s">
        <v>43</v>
      </c>
      <c r="I58" s="26">
        <v>6</v>
      </c>
      <c r="J58" s="13">
        <v>35000</v>
      </c>
      <c r="K58" s="13">
        <v>210000</v>
      </c>
    </row>
    <row r="59" spans="1:11" ht="23.1" customHeight="1" x14ac:dyDescent="0.25">
      <c r="A59" s="9" t="s">
        <v>13</v>
      </c>
      <c r="B59" s="10">
        <v>40909</v>
      </c>
      <c r="C59" s="9">
        <v>1</v>
      </c>
      <c r="D59" s="10" t="s">
        <v>46</v>
      </c>
      <c r="E59" s="11" t="s">
        <v>47</v>
      </c>
      <c r="F59" s="12" t="s">
        <v>15</v>
      </c>
      <c r="G59" s="12" t="s">
        <v>16</v>
      </c>
      <c r="H59" s="12" t="s">
        <v>17</v>
      </c>
      <c r="I59" s="26">
        <v>12</v>
      </c>
      <c r="J59" s="13">
        <v>3420</v>
      </c>
      <c r="K59" s="13">
        <v>41040</v>
      </c>
    </row>
    <row r="60" spans="1:11" ht="23.1" customHeight="1" x14ac:dyDescent="0.25">
      <c r="A60" s="9" t="s">
        <v>13</v>
      </c>
      <c r="B60" s="10">
        <v>40909</v>
      </c>
      <c r="C60" s="9">
        <v>1</v>
      </c>
      <c r="D60" s="10" t="s">
        <v>46</v>
      </c>
      <c r="E60" s="11" t="s">
        <v>47</v>
      </c>
      <c r="F60" s="12" t="s">
        <v>20</v>
      </c>
      <c r="G60" s="12" t="s">
        <v>21</v>
      </c>
      <c r="H60" s="12" t="s">
        <v>17</v>
      </c>
      <c r="I60" s="26">
        <v>10</v>
      </c>
      <c r="J60" s="13">
        <v>5000</v>
      </c>
      <c r="K60" s="13">
        <v>50000</v>
      </c>
    </row>
    <row r="61" spans="1:11" ht="23.1" customHeight="1" x14ac:dyDescent="0.25">
      <c r="A61" s="9" t="s">
        <v>27</v>
      </c>
      <c r="B61" s="10">
        <v>40910</v>
      </c>
      <c r="C61" s="9">
        <v>1</v>
      </c>
      <c r="D61" s="10" t="s">
        <v>38</v>
      </c>
      <c r="E61" s="11" t="s">
        <v>39</v>
      </c>
      <c r="F61" s="12" t="s">
        <v>29</v>
      </c>
      <c r="G61" s="12" t="s">
        <v>30</v>
      </c>
      <c r="H61" s="12" t="s">
        <v>31</v>
      </c>
      <c r="I61" s="26">
        <v>20</v>
      </c>
      <c r="J61" s="13">
        <v>15220</v>
      </c>
      <c r="K61" s="13">
        <v>304000</v>
      </c>
    </row>
    <row r="62" spans="1:11" ht="23.1" customHeight="1" x14ac:dyDescent="0.25">
      <c r="A62" s="9" t="s">
        <v>27</v>
      </c>
      <c r="B62" s="10">
        <v>40910</v>
      </c>
      <c r="C62" s="9">
        <v>1</v>
      </c>
      <c r="D62" s="10" t="s">
        <v>38</v>
      </c>
      <c r="E62" s="11" t="s">
        <v>39</v>
      </c>
      <c r="F62" s="12" t="s">
        <v>20</v>
      </c>
      <c r="G62" s="12" t="s">
        <v>21</v>
      </c>
      <c r="H62" s="12" t="s">
        <v>17</v>
      </c>
      <c r="I62" s="26">
        <v>20</v>
      </c>
      <c r="J62" s="13">
        <v>5000</v>
      </c>
      <c r="K62" s="13">
        <v>100000</v>
      </c>
    </row>
    <row r="63" spans="1:11" ht="23.1" customHeight="1" x14ac:dyDescent="0.25">
      <c r="A63" s="9" t="s">
        <v>27</v>
      </c>
      <c r="B63" s="10">
        <v>40910</v>
      </c>
      <c r="C63" s="9">
        <v>1</v>
      </c>
      <c r="D63" s="10" t="s">
        <v>38</v>
      </c>
      <c r="E63" s="11" t="s">
        <v>39</v>
      </c>
      <c r="F63" s="12" t="s">
        <v>36</v>
      </c>
      <c r="G63" s="12" t="s">
        <v>37</v>
      </c>
      <c r="H63" s="12" t="s">
        <v>31</v>
      </c>
      <c r="I63" s="26">
        <v>18</v>
      </c>
      <c r="J63" s="13">
        <v>24930</v>
      </c>
      <c r="K63" s="13">
        <v>449000</v>
      </c>
    </row>
    <row r="64" spans="1:11" ht="23.1" customHeight="1" x14ac:dyDescent="0.25">
      <c r="A64" s="9" t="s">
        <v>42</v>
      </c>
      <c r="B64" s="10">
        <v>40913</v>
      </c>
      <c r="C64" s="9">
        <v>1</v>
      </c>
      <c r="D64" s="10" t="s">
        <v>28</v>
      </c>
      <c r="E64" s="11" t="s">
        <v>33</v>
      </c>
      <c r="F64" s="12" t="s">
        <v>40</v>
      </c>
      <c r="G64" s="12" t="s">
        <v>41</v>
      </c>
      <c r="H64" s="12" t="s">
        <v>43</v>
      </c>
      <c r="I64" s="26">
        <v>5</v>
      </c>
      <c r="J64" s="13">
        <v>35000</v>
      </c>
      <c r="K64" s="13">
        <v>175000</v>
      </c>
    </row>
    <row r="65" spans="1:11" ht="23.1" customHeight="1" x14ac:dyDescent="0.25">
      <c r="A65" s="9" t="s">
        <v>42</v>
      </c>
      <c r="B65" s="10">
        <v>40913</v>
      </c>
      <c r="C65" s="9">
        <v>1</v>
      </c>
      <c r="D65" s="10" t="s">
        <v>28</v>
      </c>
      <c r="E65" s="11" t="s">
        <v>33</v>
      </c>
      <c r="F65" s="12" t="s">
        <v>34</v>
      </c>
      <c r="G65" s="12" t="s">
        <v>35</v>
      </c>
      <c r="H65" s="12" t="s">
        <v>43</v>
      </c>
      <c r="I65" s="26">
        <v>16</v>
      </c>
      <c r="J65" s="13">
        <v>5600</v>
      </c>
      <c r="K65" s="13">
        <v>90000</v>
      </c>
    </row>
    <row r="66" spans="1:11" ht="23.1" customHeight="1" x14ac:dyDescent="0.25">
      <c r="A66" s="9" t="s">
        <v>42</v>
      </c>
      <c r="B66" s="10">
        <v>40913</v>
      </c>
      <c r="C66" s="9">
        <v>1</v>
      </c>
      <c r="D66" s="10" t="s">
        <v>28</v>
      </c>
      <c r="E66" s="11" t="s">
        <v>33</v>
      </c>
      <c r="F66" s="12" t="s">
        <v>50</v>
      </c>
      <c r="G66" s="12" t="s">
        <v>51</v>
      </c>
      <c r="H66" s="12" t="s">
        <v>43</v>
      </c>
      <c r="I66" s="26">
        <v>5</v>
      </c>
      <c r="J66" s="13">
        <v>15400</v>
      </c>
      <c r="K66" s="13">
        <v>77000</v>
      </c>
    </row>
    <row r="67" spans="1:11" ht="23.1" customHeight="1" x14ac:dyDescent="0.25">
      <c r="A67" s="9" t="s">
        <v>54</v>
      </c>
      <c r="B67" s="10">
        <v>40916</v>
      </c>
      <c r="C67" s="9">
        <v>1</v>
      </c>
      <c r="D67" s="10" t="s">
        <v>44</v>
      </c>
      <c r="E67" s="11" t="s">
        <v>45</v>
      </c>
      <c r="F67" s="12" t="s">
        <v>55</v>
      </c>
      <c r="G67" s="12" t="s">
        <v>56</v>
      </c>
      <c r="H67" s="12" t="s">
        <v>31</v>
      </c>
      <c r="I67" s="26">
        <v>10</v>
      </c>
      <c r="J67" s="13">
        <v>22000</v>
      </c>
      <c r="K67" s="13">
        <v>220000</v>
      </c>
    </row>
    <row r="68" spans="1:11" ht="23.1" customHeight="1" x14ac:dyDescent="0.25">
      <c r="A68" s="9" t="s">
        <v>54</v>
      </c>
      <c r="B68" s="10">
        <v>40916</v>
      </c>
      <c r="C68" s="9">
        <v>1</v>
      </c>
      <c r="D68" s="10" t="s">
        <v>44</v>
      </c>
      <c r="E68" s="11" t="s">
        <v>45</v>
      </c>
      <c r="F68" s="12" t="s">
        <v>40</v>
      </c>
      <c r="G68" s="12" t="s">
        <v>41</v>
      </c>
      <c r="H68" s="12" t="s">
        <v>43</v>
      </c>
      <c r="I68" s="26">
        <v>6</v>
      </c>
      <c r="J68" s="13">
        <v>35000</v>
      </c>
      <c r="K68" s="13">
        <v>210000</v>
      </c>
    </row>
    <row r="69" spans="1:11" ht="23.1" customHeight="1" x14ac:dyDescent="0.25">
      <c r="A69" s="9" t="s">
        <v>54</v>
      </c>
      <c r="B69" s="10">
        <v>40916</v>
      </c>
      <c r="C69" s="9">
        <v>1</v>
      </c>
      <c r="D69" s="10" t="s">
        <v>44</v>
      </c>
      <c r="E69" s="11" t="s">
        <v>45</v>
      </c>
      <c r="F69" s="12" t="s">
        <v>15</v>
      </c>
      <c r="G69" s="12" t="s">
        <v>16</v>
      </c>
      <c r="H69" s="12" t="s">
        <v>17</v>
      </c>
      <c r="I69" s="26">
        <v>11</v>
      </c>
      <c r="J69" s="13">
        <v>3900</v>
      </c>
      <c r="K69" s="13">
        <v>43000</v>
      </c>
    </row>
    <row r="70" spans="1:11" ht="23.1" customHeight="1" x14ac:dyDescent="0.25">
      <c r="A70" s="9" t="s">
        <v>54</v>
      </c>
      <c r="B70" s="10">
        <v>40916</v>
      </c>
      <c r="C70" s="9">
        <v>1</v>
      </c>
      <c r="D70" s="10" t="s">
        <v>44</v>
      </c>
      <c r="E70" s="11" t="s">
        <v>45</v>
      </c>
      <c r="F70" s="12" t="s">
        <v>20</v>
      </c>
      <c r="G70" s="12" t="s">
        <v>21</v>
      </c>
      <c r="H70" s="12" t="s">
        <v>17</v>
      </c>
      <c r="I70" s="26">
        <v>12</v>
      </c>
      <c r="J70" s="13">
        <v>5500</v>
      </c>
      <c r="K70" s="13">
        <v>66000</v>
      </c>
    </row>
    <row r="71" spans="1:11" ht="23.1" customHeight="1" x14ac:dyDescent="0.25">
      <c r="A71" s="9" t="s">
        <v>54</v>
      </c>
      <c r="B71" s="10">
        <v>40916</v>
      </c>
      <c r="C71" s="9">
        <v>1</v>
      </c>
      <c r="D71" s="10" t="s">
        <v>44</v>
      </c>
      <c r="E71" s="11" t="s">
        <v>45</v>
      </c>
      <c r="F71" s="12" t="s">
        <v>61</v>
      </c>
      <c r="G71" s="12" t="s">
        <v>62</v>
      </c>
      <c r="H71" s="12" t="s">
        <v>31</v>
      </c>
      <c r="I71" s="26">
        <v>8</v>
      </c>
      <c r="J71" s="13">
        <v>60600</v>
      </c>
      <c r="K71" s="13">
        <v>485000</v>
      </c>
    </row>
    <row r="72" spans="1:11" ht="23.1" customHeight="1" x14ac:dyDescent="0.25">
      <c r="A72" s="9" t="s">
        <v>54</v>
      </c>
      <c r="B72" s="10">
        <v>40916</v>
      </c>
      <c r="C72" s="9">
        <v>1</v>
      </c>
      <c r="D72" s="10" t="s">
        <v>44</v>
      </c>
      <c r="E72" s="11" t="s">
        <v>45</v>
      </c>
      <c r="F72" s="12" t="s">
        <v>57</v>
      </c>
      <c r="G72" s="12" t="s">
        <v>58</v>
      </c>
      <c r="H72" s="12" t="s">
        <v>43</v>
      </c>
      <c r="I72" s="26">
        <v>3</v>
      </c>
      <c r="J72" s="13">
        <v>16500</v>
      </c>
      <c r="K72" s="13">
        <v>50000</v>
      </c>
    </row>
    <row r="73" spans="1:11" ht="23.1" customHeight="1" x14ac:dyDescent="0.25">
      <c r="A73" s="9" t="s">
        <v>63</v>
      </c>
      <c r="B73" s="10">
        <v>40922</v>
      </c>
      <c r="C73" s="9">
        <v>1</v>
      </c>
      <c r="D73" s="10" t="s">
        <v>14</v>
      </c>
      <c r="E73" s="11" t="s">
        <v>32</v>
      </c>
      <c r="F73" s="12" t="s">
        <v>15</v>
      </c>
      <c r="G73" s="12" t="s">
        <v>16</v>
      </c>
      <c r="H73" s="12" t="s">
        <v>17</v>
      </c>
      <c r="I73" s="26">
        <v>1</v>
      </c>
      <c r="J73" s="13">
        <v>3420</v>
      </c>
      <c r="K73" s="13">
        <v>3000</v>
      </c>
    </row>
    <row r="74" spans="1:11" ht="23.1" customHeight="1" x14ac:dyDescent="0.25">
      <c r="A74" s="9" t="s">
        <v>63</v>
      </c>
      <c r="B74" s="10">
        <v>40922</v>
      </c>
      <c r="C74" s="9">
        <v>1</v>
      </c>
      <c r="D74" s="10" t="s">
        <v>14</v>
      </c>
      <c r="E74" s="11" t="s">
        <v>32</v>
      </c>
      <c r="F74" s="12" t="s">
        <v>20</v>
      </c>
      <c r="G74" s="12" t="s">
        <v>21</v>
      </c>
      <c r="H74" s="12" t="s">
        <v>17</v>
      </c>
      <c r="I74" s="26">
        <v>10</v>
      </c>
      <c r="J74" s="13">
        <v>5000</v>
      </c>
      <c r="K74" s="13">
        <v>50000</v>
      </c>
    </row>
    <row r="75" spans="1:11" ht="23.1" customHeight="1" x14ac:dyDescent="0.25">
      <c r="A75" s="9" t="s">
        <v>64</v>
      </c>
      <c r="B75" s="10">
        <v>40924</v>
      </c>
      <c r="C75" s="9">
        <v>1</v>
      </c>
      <c r="D75" s="10" t="s">
        <v>52</v>
      </c>
      <c r="E75" s="11" t="s">
        <v>53</v>
      </c>
      <c r="F75" s="12" t="s">
        <v>40</v>
      </c>
      <c r="G75" s="12" t="s">
        <v>41</v>
      </c>
      <c r="H75" s="12" t="s">
        <v>43</v>
      </c>
      <c r="I75" s="26">
        <v>12</v>
      </c>
      <c r="J75" s="13">
        <v>35000</v>
      </c>
      <c r="K75" s="13">
        <v>420000</v>
      </c>
    </row>
    <row r="76" spans="1:11" ht="23.1" customHeight="1" x14ac:dyDescent="0.25">
      <c r="A76" s="9" t="s">
        <v>65</v>
      </c>
      <c r="B76" s="10">
        <v>40925</v>
      </c>
      <c r="C76" s="9">
        <v>1</v>
      </c>
      <c r="D76" s="10" t="s">
        <v>52</v>
      </c>
      <c r="E76" s="11" t="s">
        <v>53</v>
      </c>
      <c r="F76" s="12" t="s">
        <v>15</v>
      </c>
      <c r="G76" s="12" t="s">
        <v>16</v>
      </c>
      <c r="H76" s="12" t="s">
        <v>17</v>
      </c>
      <c r="I76" s="26">
        <v>4</v>
      </c>
      <c r="J76" s="13">
        <v>3900</v>
      </c>
      <c r="K76" s="13">
        <v>16000</v>
      </c>
    </row>
    <row r="77" spans="1:11" ht="23.1" customHeight="1" x14ac:dyDescent="0.25">
      <c r="A77" s="9" t="s">
        <v>65</v>
      </c>
      <c r="B77" s="10">
        <v>40926</v>
      </c>
      <c r="C77" s="9">
        <v>1</v>
      </c>
      <c r="D77" s="10" t="s">
        <v>52</v>
      </c>
      <c r="E77" s="11" t="s">
        <v>53</v>
      </c>
      <c r="F77" s="12" t="s">
        <v>40</v>
      </c>
      <c r="G77" s="12" t="s">
        <v>41</v>
      </c>
      <c r="H77" s="12" t="s">
        <v>43</v>
      </c>
      <c r="I77" s="26">
        <v>6</v>
      </c>
      <c r="J77" s="13">
        <v>35000</v>
      </c>
      <c r="K77" s="13">
        <v>210000</v>
      </c>
    </row>
    <row r="78" spans="1:11" ht="23.1" customHeight="1" x14ac:dyDescent="0.25">
      <c r="A78" s="9" t="s">
        <v>66</v>
      </c>
      <c r="B78" s="10">
        <v>40927</v>
      </c>
      <c r="C78" s="9">
        <v>1</v>
      </c>
      <c r="D78" s="10" t="s">
        <v>38</v>
      </c>
      <c r="E78" s="11" t="s">
        <v>39</v>
      </c>
      <c r="F78" s="12" t="s">
        <v>20</v>
      </c>
      <c r="G78" s="12" t="s">
        <v>21</v>
      </c>
      <c r="H78" s="12" t="s">
        <v>17</v>
      </c>
      <c r="I78" s="26">
        <v>6</v>
      </c>
      <c r="J78" s="13">
        <v>5000</v>
      </c>
      <c r="K78" s="13">
        <v>30000</v>
      </c>
    </row>
    <row r="79" spans="1:11" ht="23.1" customHeight="1" x14ac:dyDescent="0.25">
      <c r="A79" s="9" t="s">
        <v>66</v>
      </c>
      <c r="B79" s="10">
        <v>40927</v>
      </c>
      <c r="C79" s="9">
        <v>1</v>
      </c>
      <c r="D79" s="10" t="s">
        <v>38</v>
      </c>
      <c r="E79" s="11" t="s">
        <v>39</v>
      </c>
      <c r="F79" s="12" t="s">
        <v>57</v>
      </c>
      <c r="G79" s="12" t="s">
        <v>58</v>
      </c>
      <c r="H79" s="12" t="s">
        <v>43</v>
      </c>
      <c r="I79" s="26">
        <v>11</v>
      </c>
      <c r="J79" s="13">
        <v>15000</v>
      </c>
      <c r="K79" s="13">
        <v>165000</v>
      </c>
    </row>
    <row r="80" spans="1:11" ht="23.1" customHeight="1" x14ac:dyDescent="0.25">
      <c r="A80" s="9" t="s">
        <v>67</v>
      </c>
      <c r="B80" s="10">
        <v>40929</v>
      </c>
      <c r="C80" s="9">
        <v>1</v>
      </c>
      <c r="D80" s="10" t="s">
        <v>44</v>
      </c>
      <c r="E80" s="11" t="s">
        <v>45</v>
      </c>
      <c r="F80" s="12" t="s">
        <v>20</v>
      </c>
      <c r="G80" s="12" t="s">
        <v>21</v>
      </c>
      <c r="H80" s="12" t="s">
        <v>17</v>
      </c>
      <c r="I80" s="26">
        <v>18</v>
      </c>
      <c r="J80" s="13">
        <v>5500</v>
      </c>
      <c r="K80" s="13">
        <v>99000</v>
      </c>
    </row>
    <row r="81" spans="1:11" ht="23.1" customHeight="1" x14ac:dyDescent="0.25">
      <c r="A81" s="9" t="s">
        <v>67</v>
      </c>
      <c r="B81" s="10">
        <v>40929</v>
      </c>
      <c r="C81" s="9">
        <v>1</v>
      </c>
      <c r="D81" s="10" t="s">
        <v>44</v>
      </c>
      <c r="E81" s="11" t="s">
        <v>45</v>
      </c>
      <c r="F81" s="12" t="s">
        <v>40</v>
      </c>
      <c r="G81" s="12" t="s">
        <v>41</v>
      </c>
      <c r="H81" s="12" t="s">
        <v>43</v>
      </c>
      <c r="I81" s="26">
        <v>9</v>
      </c>
      <c r="J81" s="13">
        <v>35000</v>
      </c>
      <c r="K81" s="13">
        <v>315000</v>
      </c>
    </row>
    <row r="82" spans="1:11" ht="23.1" customHeight="1" x14ac:dyDescent="0.25">
      <c r="A82" s="9" t="s">
        <v>67</v>
      </c>
      <c r="B82" s="10">
        <v>40929</v>
      </c>
      <c r="C82" s="9">
        <v>1</v>
      </c>
      <c r="D82" s="10" t="s">
        <v>44</v>
      </c>
      <c r="E82" s="11" t="s">
        <v>45</v>
      </c>
      <c r="F82" s="12" t="s">
        <v>34</v>
      </c>
      <c r="G82" s="12" t="s">
        <v>35</v>
      </c>
      <c r="H82" s="12" t="s">
        <v>43</v>
      </c>
      <c r="I82" s="26">
        <v>4</v>
      </c>
      <c r="J82" s="13">
        <v>5600</v>
      </c>
      <c r="K82" s="13">
        <v>22000</v>
      </c>
    </row>
    <row r="83" spans="1:11" ht="23.1" customHeight="1" x14ac:dyDescent="0.25">
      <c r="A83" s="9" t="s">
        <v>67</v>
      </c>
      <c r="B83" s="10">
        <v>40929</v>
      </c>
      <c r="C83" s="9">
        <v>1</v>
      </c>
      <c r="D83" s="10" t="s">
        <v>44</v>
      </c>
      <c r="E83" s="11" t="s">
        <v>45</v>
      </c>
      <c r="F83" s="12" t="s">
        <v>50</v>
      </c>
      <c r="G83" s="12" t="s">
        <v>51</v>
      </c>
      <c r="H83" s="12" t="s">
        <v>43</v>
      </c>
      <c r="I83" s="26">
        <v>8</v>
      </c>
      <c r="J83" s="13">
        <v>15400</v>
      </c>
      <c r="K83" s="13">
        <v>123000</v>
      </c>
    </row>
    <row r="84" spans="1:11" ht="23.1" customHeight="1" x14ac:dyDescent="0.25">
      <c r="A84" s="9" t="s">
        <v>67</v>
      </c>
      <c r="B84" s="10">
        <v>40929</v>
      </c>
      <c r="C84" s="9">
        <v>1</v>
      </c>
      <c r="D84" s="10" t="s">
        <v>44</v>
      </c>
      <c r="E84" s="11" t="s">
        <v>45</v>
      </c>
      <c r="F84" s="12" t="s">
        <v>55</v>
      </c>
      <c r="G84" s="12" t="s">
        <v>56</v>
      </c>
      <c r="H84" s="12" t="s">
        <v>31</v>
      </c>
      <c r="I84" s="26">
        <v>18</v>
      </c>
      <c r="J84" s="13">
        <v>22000</v>
      </c>
      <c r="K84" s="13">
        <v>396000</v>
      </c>
    </row>
    <row r="85" spans="1:11" ht="23.1" customHeight="1" x14ac:dyDescent="0.25">
      <c r="A85" s="9" t="s">
        <v>67</v>
      </c>
      <c r="B85" s="10">
        <v>40929</v>
      </c>
      <c r="C85" s="9">
        <v>1</v>
      </c>
      <c r="D85" s="10" t="s">
        <v>44</v>
      </c>
      <c r="E85" s="11" t="s">
        <v>45</v>
      </c>
      <c r="F85" s="12" t="s">
        <v>40</v>
      </c>
      <c r="G85" s="12" t="s">
        <v>41</v>
      </c>
      <c r="H85" s="12" t="s">
        <v>43</v>
      </c>
      <c r="I85" s="26">
        <v>6</v>
      </c>
      <c r="J85" s="13">
        <v>35000</v>
      </c>
      <c r="K85" s="13">
        <v>210000</v>
      </c>
    </row>
    <row r="86" spans="1:11" ht="23.1" customHeight="1" x14ac:dyDescent="0.25">
      <c r="A86" s="9" t="s">
        <v>13</v>
      </c>
      <c r="B86" s="10">
        <v>40909</v>
      </c>
      <c r="C86" s="9">
        <v>1</v>
      </c>
      <c r="D86" s="10" t="s">
        <v>46</v>
      </c>
      <c r="E86" s="11" t="s">
        <v>47</v>
      </c>
      <c r="F86" s="12" t="s">
        <v>15</v>
      </c>
      <c r="G86" s="12" t="s">
        <v>16</v>
      </c>
      <c r="H86" s="12" t="s">
        <v>17</v>
      </c>
      <c r="I86" s="26">
        <v>12</v>
      </c>
      <c r="J86" s="13">
        <v>3420</v>
      </c>
      <c r="K86" s="13">
        <v>41040</v>
      </c>
    </row>
    <row r="87" spans="1:11" ht="23.1" customHeight="1" x14ac:dyDescent="0.25">
      <c r="A87" s="9" t="s">
        <v>13</v>
      </c>
      <c r="B87" s="10">
        <v>40909</v>
      </c>
      <c r="C87" s="9">
        <v>1</v>
      </c>
      <c r="D87" s="10" t="s">
        <v>46</v>
      </c>
      <c r="E87" s="11" t="s">
        <v>47</v>
      </c>
      <c r="F87" s="12" t="s">
        <v>20</v>
      </c>
      <c r="G87" s="12" t="s">
        <v>21</v>
      </c>
      <c r="H87" s="12" t="s">
        <v>17</v>
      </c>
      <c r="I87" s="26">
        <v>10</v>
      </c>
      <c r="J87" s="13">
        <v>5000</v>
      </c>
      <c r="K87" s="13">
        <v>50000</v>
      </c>
    </row>
    <row r="88" spans="1:11" ht="23.1" customHeight="1" x14ac:dyDescent="0.25">
      <c r="A88" s="9" t="s">
        <v>27</v>
      </c>
      <c r="B88" s="10">
        <v>40910</v>
      </c>
      <c r="C88" s="9">
        <v>1</v>
      </c>
      <c r="D88" s="10" t="s">
        <v>38</v>
      </c>
      <c r="E88" s="11" t="s">
        <v>39</v>
      </c>
      <c r="F88" s="12" t="s">
        <v>29</v>
      </c>
      <c r="G88" s="12" t="s">
        <v>30</v>
      </c>
      <c r="H88" s="12" t="s">
        <v>31</v>
      </c>
      <c r="I88" s="26">
        <v>20</v>
      </c>
      <c r="J88" s="13">
        <v>15220</v>
      </c>
      <c r="K88" s="13">
        <v>304000</v>
      </c>
    </row>
    <row r="89" spans="1:11" ht="23.1" customHeight="1" x14ac:dyDescent="0.25">
      <c r="A89" s="9" t="s">
        <v>27</v>
      </c>
      <c r="B89" s="10">
        <v>40910</v>
      </c>
      <c r="C89" s="9">
        <v>1</v>
      </c>
      <c r="D89" s="10" t="s">
        <v>38</v>
      </c>
      <c r="E89" s="11" t="s">
        <v>39</v>
      </c>
      <c r="F89" s="12" t="s">
        <v>20</v>
      </c>
      <c r="G89" s="12" t="s">
        <v>21</v>
      </c>
      <c r="H89" s="12" t="s">
        <v>17</v>
      </c>
      <c r="I89" s="26">
        <v>20</v>
      </c>
      <c r="J89" s="13">
        <v>5000</v>
      </c>
      <c r="K89" s="13">
        <v>100000</v>
      </c>
    </row>
    <row r="90" spans="1:11" ht="23.1" customHeight="1" x14ac:dyDescent="0.25">
      <c r="A90" s="9" t="s">
        <v>27</v>
      </c>
      <c r="B90" s="10">
        <v>40910</v>
      </c>
      <c r="C90" s="9">
        <v>1</v>
      </c>
      <c r="D90" s="10" t="s">
        <v>38</v>
      </c>
      <c r="E90" s="11" t="s">
        <v>39</v>
      </c>
      <c r="F90" s="12" t="s">
        <v>36</v>
      </c>
      <c r="G90" s="12" t="s">
        <v>37</v>
      </c>
      <c r="H90" s="12" t="s">
        <v>31</v>
      </c>
      <c r="I90" s="26">
        <v>18</v>
      </c>
      <c r="J90" s="13">
        <v>24930</v>
      </c>
      <c r="K90" s="13">
        <v>449000</v>
      </c>
    </row>
    <row r="91" spans="1:11" ht="23.1" customHeight="1" x14ac:dyDescent="0.25">
      <c r="A91" s="9" t="s">
        <v>42</v>
      </c>
      <c r="B91" s="10">
        <v>40913</v>
      </c>
      <c r="C91" s="9">
        <v>1</v>
      </c>
      <c r="D91" s="10" t="s">
        <v>28</v>
      </c>
      <c r="E91" s="11" t="s">
        <v>33</v>
      </c>
      <c r="F91" s="12" t="s">
        <v>40</v>
      </c>
      <c r="G91" s="12" t="s">
        <v>41</v>
      </c>
      <c r="H91" s="12" t="s">
        <v>43</v>
      </c>
      <c r="I91" s="26">
        <v>5</v>
      </c>
      <c r="J91" s="13">
        <v>35000</v>
      </c>
      <c r="K91" s="13">
        <v>175000</v>
      </c>
    </row>
    <row r="92" spans="1:11" ht="23.1" customHeight="1" x14ac:dyDescent="0.25">
      <c r="A92" s="9" t="s">
        <v>42</v>
      </c>
      <c r="B92" s="10">
        <v>40913</v>
      </c>
      <c r="C92" s="9">
        <v>1</v>
      </c>
      <c r="D92" s="10" t="s">
        <v>28</v>
      </c>
      <c r="E92" s="11" t="s">
        <v>33</v>
      </c>
      <c r="F92" s="12" t="s">
        <v>34</v>
      </c>
      <c r="G92" s="12" t="s">
        <v>35</v>
      </c>
      <c r="H92" s="12" t="s">
        <v>43</v>
      </c>
      <c r="I92" s="26">
        <v>16</v>
      </c>
      <c r="J92" s="13">
        <v>5600</v>
      </c>
      <c r="K92" s="13">
        <v>90000</v>
      </c>
    </row>
    <row r="93" spans="1:11" ht="23.1" customHeight="1" x14ac:dyDescent="0.25">
      <c r="A93" s="9" t="s">
        <v>42</v>
      </c>
      <c r="B93" s="10">
        <v>40913</v>
      </c>
      <c r="C93" s="9">
        <v>1</v>
      </c>
      <c r="D93" s="10" t="s">
        <v>28</v>
      </c>
      <c r="E93" s="11" t="s">
        <v>33</v>
      </c>
      <c r="F93" s="12" t="s">
        <v>50</v>
      </c>
      <c r="G93" s="12" t="s">
        <v>51</v>
      </c>
      <c r="H93" s="12" t="s">
        <v>43</v>
      </c>
      <c r="I93" s="26">
        <v>5</v>
      </c>
      <c r="J93" s="13">
        <v>15400</v>
      </c>
      <c r="K93" s="13">
        <v>77000</v>
      </c>
    </row>
    <row r="94" spans="1:11" ht="23.1" customHeight="1" x14ac:dyDescent="0.25">
      <c r="A94" s="9" t="s">
        <v>54</v>
      </c>
      <c r="B94" s="10">
        <v>40916</v>
      </c>
      <c r="C94" s="9">
        <v>1</v>
      </c>
      <c r="D94" s="10" t="s">
        <v>44</v>
      </c>
      <c r="E94" s="11" t="s">
        <v>45</v>
      </c>
      <c r="F94" s="12" t="s">
        <v>55</v>
      </c>
      <c r="G94" s="12" t="s">
        <v>56</v>
      </c>
      <c r="H94" s="12" t="s">
        <v>31</v>
      </c>
      <c r="I94" s="26">
        <v>10</v>
      </c>
      <c r="J94" s="13">
        <v>22000</v>
      </c>
      <c r="K94" s="13">
        <v>220000</v>
      </c>
    </row>
    <row r="95" spans="1:11" ht="23.1" customHeight="1" x14ac:dyDescent="0.25">
      <c r="A95" s="9" t="s">
        <v>54</v>
      </c>
      <c r="B95" s="10">
        <v>40916</v>
      </c>
      <c r="C95" s="9">
        <v>1</v>
      </c>
      <c r="D95" s="10" t="s">
        <v>44</v>
      </c>
      <c r="E95" s="11" t="s">
        <v>45</v>
      </c>
      <c r="F95" s="12" t="s">
        <v>40</v>
      </c>
      <c r="G95" s="12" t="s">
        <v>41</v>
      </c>
      <c r="H95" s="12" t="s">
        <v>43</v>
      </c>
      <c r="I95" s="26">
        <v>6</v>
      </c>
      <c r="J95" s="13">
        <v>35000</v>
      </c>
      <c r="K95" s="13">
        <v>210000</v>
      </c>
    </row>
    <row r="96" spans="1:11" ht="23.1" customHeight="1" x14ac:dyDescent="0.25">
      <c r="A96" s="9" t="s">
        <v>54</v>
      </c>
      <c r="B96" s="10">
        <v>40916</v>
      </c>
      <c r="C96" s="9">
        <v>1</v>
      </c>
      <c r="D96" s="10" t="s">
        <v>44</v>
      </c>
      <c r="E96" s="11" t="s">
        <v>45</v>
      </c>
      <c r="F96" s="12" t="s">
        <v>15</v>
      </c>
      <c r="G96" s="12" t="s">
        <v>16</v>
      </c>
      <c r="H96" s="12" t="s">
        <v>17</v>
      </c>
      <c r="I96" s="26">
        <v>11</v>
      </c>
      <c r="J96" s="13">
        <v>3900</v>
      </c>
      <c r="K96" s="13">
        <v>43000</v>
      </c>
    </row>
    <row r="97" spans="1:11" ht="23.1" customHeight="1" x14ac:dyDescent="0.25">
      <c r="A97" s="9" t="s">
        <v>54</v>
      </c>
      <c r="B97" s="10">
        <v>40916</v>
      </c>
      <c r="C97" s="9">
        <v>1</v>
      </c>
      <c r="D97" s="10" t="s">
        <v>44</v>
      </c>
      <c r="E97" s="11" t="s">
        <v>45</v>
      </c>
      <c r="F97" s="12" t="s">
        <v>20</v>
      </c>
      <c r="G97" s="12" t="s">
        <v>21</v>
      </c>
      <c r="H97" s="12" t="s">
        <v>17</v>
      </c>
      <c r="I97" s="26">
        <v>12</v>
      </c>
      <c r="J97" s="13">
        <v>5500</v>
      </c>
      <c r="K97" s="13">
        <v>66000</v>
      </c>
    </row>
    <row r="98" spans="1:11" ht="23.1" customHeight="1" x14ac:dyDescent="0.25">
      <c r="A98" s="9" t="s">
        <v>54</v>
      </c>
      <c r="B98" s="10">
        <v>40916</v>
      </c>
      <c r="C98" s="9">
        <v>1</v>
      </c>
      <c r="D98" s="10" t="s">
        <v>44</v>
      </c>
      <c r="E98" s="11" t="s">
        <v>45</v>
      </c>
      <c r="F98" s="12" t="s">
        <v>61</v>
      </c>
      <c r="G98" s="12" t="s">
        <v>62</v>
      </c>
      <c r="H98" s="12" t="s">
        <v>31</v>
      </c>
      <c r="I98" s="26">
        <v>8</v>
      </c>
      <c r="J98" s="13">
        <v>60600</v>
      </c>
      <c r="K98" s="13">
        <v>485000</v>
      </c>
    </row>
    <row r="99" spans="1:11" ht="23.1" customHeight="1" x14ac:dyDescent="0.25">
      <c r="A99" s="9" t="s">
        <v>54</v>
      </c>
      <c r="B99" s="10">
        <v>40916</v>
      </c>
      <c r="C99" s="9">
        <v>1</v>
      </c>
      <c r="D99" s="10" t="s">
        <v>44</v>
      </c>
      <c r="E99" s="11" t="s">
        <v>45</v>
      </c>
      <c r="F99" s="12" t="s">
        <v>57</v>
      </c>
      <c r="G99" s="12" t="s">
        <v>58</v>
      </c>
      <c r="H99" s="12" t="s">
        <v>43</v>
      </c>
      <c r="I99" s="26">
        <v>3</v>
      </c>
      <c r="J99" s="13">
        <v>16500</v>
      </c>
      <c r="K99" s="13">
        <v>50000</v>
      </c>
    </row>
    <row r="100" spans="1:11" ht="23.1" customHeight="1" x14ac:dyDescent="0.25">
      <c r="A100" s="9" t="s">
        <v>63</v>
      </c>
      <c r="B100" s="10">
        <v>40922</v>
      </c>
      <c r="C100" s="9">
        <v>1</v>
      </c>
      <c r="D100" s="10" t="s">
        <v>14</v>
      </c>
      <c r="E100" s="11" t="s">
        <v>32</v>
      </c>
      <c r="F100" s="12" t="s">
        <v>15</v>
      </c>
      <c r="G100" s="12" t="s">
        <v>16</v>
      </c>
      <c r="H100" s="12" t="s">
        <v>17</v>
      </c>
      <c r="I100" s="26">
        <v>1</v>
      </c>
      <c r="J100" s="13">
        <v>3420</v>
      </c>
      <c r="K100" s="13">
        <v>3000</v>
      </c>
    </row>
    <row r="101" spans="1:11" ht="23.1" customHeight="1" x14ac:dyDescent="0.25">
      <c r="A101" s="9" t="s">
        <v>63</v>
      </c>
      <c r="B101" s="10">
        <v>40922</v>
      </c>
      <c r="C101" s="9">
        <v>1</v>
      </c>
      <c r="D101" s="10" t="s">
        <v>14</v>
      </c>
      <c r="E101" s="11" t="s">
        <v>32</v>
      </c>
      <c r="F101" s="12" t="s">
        <v>20</v>
      </c>
      <c r="G101" s="12" t="s">
        <v>21</v>
      </c>
      <c r="H101" s="12" t="s">
        <v>17</v>
      </c>
      <c r="I101" s="26">
        <v>10</v>
      </c>
      <c r="J101" s="13">
        <v>5000</v>
      </c>
      <c r="K101" s="13">
        <v>50000</v>
      </c>
    </row>
    <row r="102" spans="1:11" ht="23.1" customHeight="1" x14ac:dyDescent="0.25">
      <c r="A102" s="9" t="s">
        <v>64</v>
      </c>
      <c r="B102" s="10">
        <v>40924</v>
      </c>
      <c r="C102" s="9">
        <v>1</v>
      </c>
      <c r="D102" s="10" t="s">
        <v>52</v>
      </c>
      <c r="E102" s="11" t="s">
        <v>53</v>
      </c>
      <c r="F102" s="12" t="s">
        <v>40</v>
      </c>
      <c r="G102" s="12" t="s">
        <v>41</v>
      </c>
      <c r="H102" s="12" t="s">
        <v>43</v>
      </c>
      <c r="I102" s="26">
        <v>12</v>
      </c>
      <c r="J102" s="13">
        <v>35000</v>
      </c>
      <c r="K102" s="13">
        <v>420000</v>
      </c>
    </row>
    <row r="103" spans="1:11" ht="23.1" customHeight="1" x14ac:dyDescent="0.25">
      <c r="A103" s="9" t="s">
        <v>65</v>
      </c>
      <c r="B103" s="10">
        <v>40925</v>
      </c>
      <c r="C103" s="9">
        <v>1</v>
      </c>
      <c r="D103" s="10" t="s">
        <v>52</v>
      </c>
      <c r="E103" s="11" t="s">
        <v>53</v>
      </c>
      <c r="F103" s="12" t="s">
        <v>15</v>
      </c>
      <c r="G103" s="12" t="s">
        <v>16</v>
      </c>
      <c r="H103" s="12" t="s">
        <v>17</v>
      </c>
      <c r="I103" s="26">
        <v>4</v>
      </c>
      <c r="J103" s="13">
        <v>3900</v>
      </c>
      <c r="K103" s="13">
        <v>16000</v>
      </c>
    </row>
    <row r="104" spans="1:11" ht="23.1" customHeight="1" x14ac:dyDescent="0.25">
      <c r="A104" s="9" t="s">
        <v>65</v>
      </c>
      <c r="B104" s="10">
        <v>40926</v>
      </c>
      <c r="C104" s="9">
        <v>1</v>
      </c>
      <c r="D104" s="10" t="s">
        <v>52</v>
      </c>
      <c r="E104" s="11" t="s">
        <v>53</v>
      </c>
      <c r="F104" s="12" t="s">
        <v>40</v>
      </c>
      <c r="G104" s="12" t="s">
        <v>41</v>
      </c>
      <c r="H104" s="12" t="s">
        <v>43</v>
      </c>
      <c r="I104" s="26">
        <v>6</v>
      </c>
      <c r="J104" s="13">
        <v>35000</v>
      </c>
      <c r="K104" s="13">
        <v>210000</v>
      </c>
    </row>
    <row r="105" spans="1:11" ht="23.1" customHeight="1" x14ac:dyDescent="0.25">
      <c r="A105" s="9" t="s">
        <v>66</v>
      </c>
      <c r="B105" s="10">
        <v>40927</v>
      </c>
      <c r="C105" s="9">
        <v>1</v>
      </c>
      <c r="D105" s="10" t="s">
        <v>38</v>
      </c>
      <c r="E105" s="11" t="s">
        <v>39</v>
      </c>
      <c r="F105" s="12" t="s">
        <v>20</v>
      </c>
      <c r="G105" s="12" t="s">
        <v>21</v>
      </c>
      <c r="H105" s="12" t="s">
        <v>17</v>
      </c>
      <c r="I105" s="26">
        <v>6</v>
      </c>
      <c r="J105" s="13">
        <v>5000</v>
      </c>
      <c r="K105" s="13">
        <v>30000</v>
      </c>
    </row>
    <row r="106" spans="1:11" ht="23.1" customHeight="1" x14ac:dyDescent="0.25">
      <c r="A106" s="9" t="s">
        <v>66</v>
      </c>
      <c r="B106" s="10">
        <v>40927</v>
      </c>
      <c r="C106" s="9">
        <v>1</v>
      </c>
      <c r="D106" s="10" t="s">
        <v>38</v>
      </c>
      <c r="E106" s="11" t="s">
        <v>39</v>
      </c>
      <c r="F106" s="12" t="s">
        <v>57</v>
      </c>
      <c r="G106" s="12" t="s">
        <v>58</v>
      </c>
      <c r="H106" s="12" t="s">
        <v>43</v>
      </c>
      <c r="I106" s="26">
        <v>11</v>
      </c>
      <c r="J106" s="13">
        <v>15000</v>
      </c>
      <c r="K106" s="13">
        <v>165000</v>
      </c>
    </row>
    <row r="107" spans="1:11" ht="23.1" customHeight="1" x14ac:dyDescent="0.25">
      <c r="A107" s="9" t="s">
        <v>67</v>
      </c>
      <c r="B107" s="10">
        <v>40929</v>
      </c>
      <c r="C107" s="9">
        <v>1</v>
      </c>
      <c r="D107" s="10" t="s">
        <v>44</v>
      </c>
      <c r="E107" s="11" t="s">
        <v>45</v>
      </c>
      <c r="F107" s="12" t="s">
        <v>20</v>
      </c>
      <c r="G107" s="12" t="s">
        <v>21</v>
      </c>
      <c r="H107" s="12" t="s">
        <v>17</v>
      </c>
      <c r="I107" s="26">
        <v>18</v>
      </c>
      <c r="J107" s="13">
        <v>5500</v>
      </c>
      <c r="K107" s="13">
        <v>99000</v>
      </c>
    </row>
    <row r="108" spans="1:11" ht="23.1" customHeight="1" x14ac:dyDescent="0.25">
      <c r="A108" s="9" t="s">
        <v>67</v>
      </c>
      <c r="B108" s="10">
        <v>40929</v>
      </c>
      <c r="C108" s="9">
        <v>1</v>
      </c>
      <c r="D108" s="10" t="s">
        <v>44</v>
      </c>
      <c r="E108" s="11" t="s">
        <v>45</v>
      </c>
      <c r="F108" s="12" t="s">
        <v>40</v>
      </c>
      <c r="G108" s="12" t="s">
        <v>41</v>
      </c>
      <c r="H108" s="12" t="s">
        <v>43</v>
      </c>
      <c r="I108" s="26">
        <v>9</v>
      </c>
      <c r="J108" s="13">
        <v>35000</v>
      </c>
      <c r="K108" s="13">
        <v>315000</v>
      </c>
    </row>
    <row r="109" spans="1:11" ht="23.1" customHeight="1" x14ac:dyDescent="0.25">
      <c r="A109" s="9" t="s">
        <v>67</v>
      </c>
      <c r="B109" s="10">
        <v>40929</v>
      </c>
      <c r="C109" s="9">
        <v>1</v>
      </c>
      <c r="D109" s="10" t="s">
        <v>44</v>
      </c>
      <c r="E109" s="11" t="s">
        <v>45</v>
      </c>
      <c r="F109" s="12" t="s">
        <v>34</v>
      </c>
      <c r="G109" s="12" t="s">
        <v>35</v>
      </c>
      <c r="H109" s="12" t="s">
        <v>43</v>
      </c>
      <c r="I109" s="26">
        <v>4</v>
      </c>
      <c r="J109" s="13">
        <v>5600</v>
      </c>
      <c r="K109" s="13">
        <v>22000</v>
      </c>
    </row>
    <row r="110" spans="1:11" ht="23.1" customHeight="1" x14ac:dyDescent="0.25">
      <c r="A110" s="9" t="s">
        <v>67</v>
      </c>
      <c r="B110" s="10">
        <v>40929</v>
      </c>
      <c r="C110" s="9">
        <v>1</v>
      </c>
      <c r="D110" s="10" t="s">
        <v>44</v>
      </c>
      <c r="E110" s="11" t="s">
        <v>45</v>
      </c>
      <c r="F110" s="12" t="s">
        <v>50</v>
      </c>
      <c r="G110" s="12" t="s">
        <v>51</v>
      </c>
      <c r="H110" s="12" t="s">
        <v>43</v>
      </c>
      <c r="I110" s="26">
        <v>8</v>
      </c>
      <c r="J110" s="13">
        <v>15400</v>
      </c>
      <c r="K110" s="13">
        <v>123000</v>
      </c>
    </row>
    <row r="111" spans="1:11" ht="23.1" customHeight="1" x14ac:dyDescent="0.25">
      <c r="A111" s="9" t="s">
        <v>67</v>
      </c>
      <c r="B111" s="10">
        <v>40929</v>
      </c>
      <c r="C111" s="9">
        <v>1</v>
      </c>
      <c r="D111" s="10" t="s">
        <v>44</v>
      </c>
      <c r="E111" s="11" t="s">
        <v>45</v>
      </c>
      <c r="F111" s="12" t="s">
        <v>55</v>
      </c>
      <c r="G111" s="12" t="s">
        <v>56</v>
      </c>
      <c r="H111" s="12" t="s">
        <v>31</v>
      </c>
      <c r="I111" s="26">
        <v>18</v>
      </c>
      <c r="J111" s="13">
        <v>22000</v>
      </c>
      <c r="K111" s="13">
        <v>396000</v>
      </c>
    </row>
    <row r="112" spans="1:11" ht="23.1" customHeight="1" x14ac:dyDescent="0.25">
      <c r="A112" s="9" t="s">
        <v>67</v>
      </c>
      <c r="B112" s="10">
        <v>40929</v>
      </c>
      <c r="C112" s="9">
        <v>1</v>
      </c>
      <c r="D112" s="10" t="s">
        <v>44</v>
      </c>
      <c r="E112" s="11" t="s">
        <v>45</v>
      </c>
      <c r="F112" s="12" t="s">
        <v>40</v>
      </c>
      <c r="G112" s="12" t="s">
        <v>41</v>
      </c>
      <c r="H112" s="12" t="s">
        <v>43</v>
      </c>
      <c r="I112" s="26">
        <v>6</v>
      </c>
      <c r="J112" s="13">
        <v>35000</v>
      </c>
      <c r="K112" s="13">
        <v>210000</v>
      </c>
    </row>
  </sheetData>
  <mergeCells count="1">
    <mergeCell ref="A2:J2"/>
  </mergeCells>
  <pageMargins left="0.25" right="0.25" top="0.5" bottom="0.5" header="0.3" footer="0.3"/>
  <pageSetup paperSize="9" scale="95" fitToHeight="0" orientation="landscape" r:id="rId1"/>
  <headerFooter>
    <oddFooter>&amp;C&amp;P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topLeftCell="B9" zoomScale="85" zoomScaleNormal="85" workbookViewId="0">
      <selection activeCell="O21" sqref="O21"/>
    </sheetView>
  </sheetViews>
  <sheetFormatPr defaultColWidth="8.88671875" defaultRowHeight="13.8" x14ac:dyDescent="0.25"/>
  <cols>
    <col min="1" max="1" width="11.44140625" style="2" customWidth="1"/>
    <col min="2" max="2" width="14.33203125" style="2" customWidth="1"/>
    <col min="3" max="3" width="8.5546875" style="2" customWidth="1"/>
    <col min="4" max="4" width="11.6640625" style="2" customWidth="1"/>
    <col min="5" max="5" width="19.33203125" style="2" customWidth="1"/>
    <col min="6" max="6" width="12.6640625" style="2" customWidth="1"/>
    <col min="7" max="7" width="20.33203125" style="2" customWidth="1"/>
    <col min="8" max="8" width="18.109375" style="2" customWidth="1"/>
    <col min="9" max="9" width="10.6640625" style="2" customWidth="1"/>
    <col min="10" max="10" width="12.6640625" style="2" customWidth="1"/>
    <col min="11" max="11" width="13.109375" style="2" customWidth="1"/>
    <col min="12" max="12" width="3.88671875" style="2" customWidth="1"/>
    <col min="13" max="13" width="8.88671875" style="2"/>
    <col min="14" max="14" width="20.33203125" style="2" customWidth="1"/>
    <col min="15" max="15" width="22.5546875" style="2" customWidth="1"/>
    <col min="16" max="16" width="8.88671875" style="2"/>
    <col min="17" max="17" width="10.44140625" style="2" customWidth="1"/>
    <col min="18" max="16384" width="8.88671875" style="2"/>
  </cols>
  <sheetData>
    <row r="1" spans="1:18" ht="15" x14ac:dyDescent="0.3">
      <c r="A1" s="1" t="s">
        <v>0</v>
      </c>
    </row>
    <row r="2" spans="1:18" ht="24.6" x14ac:dyDescent="0.4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3"/>
    </row>
    <row r="3" spans="1:18" ht="20.399999999999999" customHeight="1" x14ac:dyDescent="0.25">
      <c r="D3" s="4"/>
      <c r="E3" s="5"/>
      <c r="F3" s="5"/>
      <c r="H3" s="25"/>
    </row>
    <row r="4" spans="1:18" s="8" customFormat="1" ht="36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90</v>
      </c>
      <c r="K4" s="7" t="s">
        <v>12</v>
      </c>
    </row>
    <row r="5" spans="1:18" s="8" customFormat="1" ht="24.9" customHeight="1" x14ac:dyDescent="0.25">
      <c r="A5" s="9" t="s">
        <v>13</v>
      </c>
      <c r="B5" s="10">
        <v>41275</v>
      </c>
      <c r="C5" s="29">
        <v>1</v>
      </c>
      <c r="D5" s="10" t="s">
        <v>46</v>
      </c>
      <c r="E5" s="11" t="s">
        <v>47</v>
      </c>
      <c r="F5" s="12" t="s">
        <v>15</v>
      </c>
      <c r="G5" s="12" t="s">
        <v>16</v>
      </c>
      <c r="H5" s="12" t="s">
        <v>17</v>
      </c>
      <c r="I5" s="26">
        <v>12</v>
      </c>
      <c r="J5" s="13">
        <v>3420</v>
      </c>
      <c r="K5" s="13">
        <v>41040</v>
      </c>
      <c r="M5"/>
      <c r="N5"/>
      <c r="O5"/>
      <c r="P5"/>
      <c r="Q5"/>
    </row>
    <row r="6" spans="1:18" s="8" customFormat="1" ht="24.9" customHeight="1" x14ac:dyDescent="0.25">
      <c r="A6" s="9" t="s">
        <v>13</v>
      </c>
      <c r="B6" s="10">
        <v>41275</v>
      </c>
      <c r="C6" s="29">
        <v>1</v>
      </c>
      <c r="D6" s="10" t="s">
        <v>46</v>
      </c>
      <c r="E6" s="11" t="s">
        <v>47</v>
      </c>
      <c r="F6" s="12" t="s">
        <v>20</v>
      </c>
      <c r="G6" s="12" t="s">
        <v>21</v>
      </c>
      <c r="H6" s="12" t="s">
        <v>17</v>
      </c>
      <c r="I6" s="26">
        <v>10</v>
      </c>
      <c r="J6" s="13">
        <v>5000</v>
      </c>
      <c r="K6" s="13">
        <v>50000</v>
      </c>
      <c r="M6"/>
      <c r="N6"/>
      <c r="O6"/>
      <c r="P6"/>
      <c r="Q6"/>
    </row>
    <row r="7" spans="1:18" s="8" customFormat="1" ht="24.9" customHeight="1" x14ac:dyDescent="0.25">
      <c r="A7" s="9" t="s">
        <v>27</v>
      </c>
      <c r="B7" s="10">
        <v>41282</v>
      </c>
      <c r="C7" s="29">
        <v>1</v>
      </c>
      <c r="D7" s="10" t="s">
        <v>38</v>
      </c>
      <c r="E7" s="11" t="s">
        <v>39</v>
      </c>
      <c r="F7" s="12" t="s">
        <v>29</v>
      </c>
      <c r="G7" s="12" t="s">
        <v>30</v>
      </c>
      <c r="H7" s="12" t="s">
        <v>31</v>
      </c>
      <c r="I7" s="26">
        <v>20</v>
      </c>
      <c r="J7" s="13">
        <v>15220</v>
      </c>
      <c r="K7" s="13">
        <v>304000</v>
      </c>
      <c r="M7"/>
      <c r="N7"/>
      <c r="O7"/>
      <c r="P7"/>
      <c r="Q7"/>
    </row>
    <row r="8" spans="1:18" s="8" customFormat="1" ht="24.9" customHeight="1" x14ac:dyDescent="0.25">
      <c r="A8" s="9" t="s">
        <v>27</v>
      </c>
      <c r="B8" s="10">
        <v>41282</v>
      </c>
      <c r="C8" s="29">
        <v>1</v>
      </c>
      <c r="D8" s="10" t="s">
        <v>38</v>
      </c>
      <c r="E8" s="11" t="s">
        <v>39</v>
      </c>
      <c r="F8" s="12" t="s">
        <v>20</v>
      </c>
      <c r="G8" s="12" t="s">
        <v>21</v>
      </c>
      <c r="H8" s="12" t="s">
        <v>17</v>
      </c>
      <c r="I8" s="26">
        <v>20</v>
      </c>
      <c r="J8" s="13">
        <v>5000</v>
      </c>
      <c r="K8" s="13">
        <v>100000</v>
      </c>
      <c r="M8"/>
      <c r="N8"/>
      <c r="O8"/>
      <c r="P8"/>
      <c r="Q8"/>
    </row>
    <row r="9" spans="1:18" s="8" customFormat="1" ht="24.9" customHeight="1" x14ac:dyDescent="0.25">
      <c r="A9" s="9" t="s">
        <v>27</v>
      </c>
      <c r="B9" s="10">
        <v>41282</v>
      </c>
      <c r="C9" s="29">
        <v>1</v>
      </c>
      <c r="D9" s="10" t="s">
        <v>38</v>
      </c>
      <c r="E9" s="11" t="s">
        <v>39</v>
      </c>
      <c r="F9" s="12" t="s">
        <v>36</v>
      </c>
      <c r="G9" s="12" t="s">
        <v>37</v>
      </c>
      <c r="H9" s="12" t="s">
        <v>31</v>
      </c>
      <c r="I9" s="26">
        <v>18</v>
      </c>
      <c r="J9" s="13">
        <v>24930</v>
      </c>
      <c r="K9" s="13">
        <v>449000</v>
      </c>
      <c r="M9"/>
      <c r="N9"/>
      <c r="O9"/>
      <c r="P9"/>
      <c r="Q9"/>
    </row>
    <row r="10" spans="1:18" s="8" customFormat="1" ht="24.9" customHeight="1" x14ac:dyDescent="0.25">
      <c r="A10" s="9" t="s">
        <v>42</v>
      </c>
      <c r="B10" s="10">
        <v>41285</v>
      </c>
      <c r="C10" s="29">
        <v>1</v>
      </c>
      <c r="D10" s="10" t="s">
        <v>28</v>
      </c>
      <c r="E10" s="11" t="s">
        <v>33</v>
      </c>
      <c r="F10" s="12" t="s">
        <v>40</v>
      </c>
      <c r="G10" s="12" t="s">
        <v>41</v>
      </c>
      <c r="H10" s="12" t="s">
        <v>43</v>
      </c>
      <c r="I10" s="26">
        <v>5</v>
      </c>
      <c r="J10" s="13">
        <v>35000</v>
      </c>
      <c r="K10" s="13">
        <v>175000</v>
      </c>
      <c r="M10"/>
      <c r="N10"/>
      <c r="O10"/>
      <c r="P10"/>
      <c r="Q10"/>
    </row>
    <row r="11" spans="1:18" s="8" customFormat="1" ht="24.9" customHeight="1" x14ac:dyDescent="0.25">
      <c r="A11" s="9" t="s">
        <v>42</v>
      </c>
      <c r="B11" s="10">
        <v>41285</v>
      </c>
      <c r="C11" s="29">
        <v>1</v>
      </c>
      <c r="D11" s="10" t="s">
        <v>28</v>
      </c>
      <c r="E11" s="11" t="s">
        <v>33</v>
      </c>
      <c r="F11" s="12" t="s">
        <v>34</v>
      </c>
      <c r="G11" s="12" t="s">
        <v>35</v>
      </c>
      <c r="H11" s="12" t="s">
        <v>43</v>
      </c>
      <c r="I11" s="26">
        <v>16</v>
      </c>
      <c r="J11" s="13">
        <v>5600</v>
      </c>
      <c r="K11" s="13">
        <v>90000</v>
      </c>
      <c r="M11"/>
      <c r="N11"/>
      <c r="O11"/>
      <c r="P11"/>
      <c r="Q11"/>
    </row>
    <row r="12" spans="1:18" s="8" customFormat="1" ht="24.9" customHeight="1" x14ac:dyDescent="0.25">
      <c r="A12" s="9" t="s">
        <v>42</v>
      </c>
      <c r="B12" s="10">
        <v>41285</v>
      </c>
      <c r="C12" s="29">
        <v>1</v>
      </c>
      <c r="D12" s="10" t="s">
        <v>28</v>
      </c>
      <c r="E12" s="11" t="s">
        <v>33</v>
      </c>
      <c r="F12" s="12" t="s">
        <v>50</v>
      </c>
      <c r="G12" s="12" t="s">
        <v>51</v>
      </c>
      <c r="H12" s="12" t="s">
        <v>43</v>
      </c>
      <c r="I12" s="26">
        <v>5</v>
      </c>
      <c r="J12" s="13">
        <v>15400</v>
      </c>
      <c r="K12" s="13">
        <v>77000</v>
      </c>
      <c r="M12"/>
      <c r="N12"/>
      <c r="O12"/>
      <c r="P12"/>
      <c r="Q12"/>
    </row>
    <row r="13" spans="1:18" s="8" customFormat="1" ht="24.9" customHeight="1" x14ac:dyDescent="0.25">
      <c r="A13" s="9" t="s">
        <v>54</v>
      </c>
      <c r="B13" s="10">
        <v>41302</v>
      </c>
      <c r="C13" s="29">
        <v>1</v>
      </c>
      <c r="D13" s="10" t="s">
        <v>44</v>
      </c>
      <c r="E13" s="11" t="s">
        <v>45</v>
      </c>
      <c r="F13" s="12" t="s">
        <v>55</v>
      </c>
      <c r="G13" s="12" t="s">
        <v>56</v>
      </c>
      <c r="H13" s="12" t="s">
        <v>31</v>
      </c>
      <c r="I13" s="26">
        <v>10</v>
      </c>
      <c r="J13" s="13">
        <v>22000</v>
      </c>
      <c r="K13" s="13">
        <v>220000</v>
      </c>
      <c r="M13" s="48">
        <v>7.1</v>
      </c>
      <c r="N13" s="49">
        <f>DSUM(A4:K100,I4,P13:Q15)</f>
        <v>10</v>
      </c>
      <c r="O13"/>
      <c r="P13" s="7" t="s">
        <v>8</v>
      </c>
      <c r="Q13" s="7" t="s">
        <v>5</v>
      </c>
      <c r="R13" s="7"/>
    </row>
    <row r="14" spans="1:18" s="8" customFormat="1" ht="24.9" customHeight="1" x14ac:dyDescent="0.3">
      <c r="A14" s="9" t="s">
        <v>54</v>
      </c>
      <c r="B14" s="10">
        <v>41302</v>
      </c>
      <c r="C14" s="29">
        <v>1</v>
      </c>
      <c r="D14" s="10" t="s">
        <v>44</v>
      </c>
      <c r="E14" s="11" t="s">
        <v>45</v>
      </c>
      <c r="F14" s="12" t="s">
        <v>40</v>
      </c>
      <c r="G14" s="12" t="s">
        <v>41</v>
      </c>
      <c r="H14" s="12" t="s">
        <v>43</v>
      </c>
      <c r="I14" s="26">
        <v>6</v>
      </c>
      <c r="J14" s="13">
        <v>35000</v>
      </c>
      <c r="K14" s="13">
        <v>210000</v>
      </c>
      <c r="M14" s="55"/>
      <c r="N14"/>
      <c r="O14"/>
      <c r="P14" s="12" t="s">
        <v>55</v>
      </c>
      <c r="Q14" s="29">
        <v>1</v>
      </c>
    </row>
    <row r="15" spans="1:18" s="8" customFormat="1" ht="24.9" customHeight="1" x14ac:dyDescent="0.3">
      <c r="A15" s="9" t="s">
        <v>54</v>
      </c>
      <c r="B15" s="10">
        <v>41302</v>
      </c>
      <c r="C15" s="29">
        <v>1</v>
      </c>
      <c r="D15" s="10" t="s">
        <v>44</v>
      </c>
      <c r="E15" s="11" t="s">
        <v>45</v>
      </c>
      <c r="F15" s="12" t="s">
        <v>15</v>
      </c>
      <c r="G15" s="12" t="s">
        <v>16</v>
      </c>
      <c r="H15" s="12" t="s">
        <v>17</v>
      </c>
      <c r="I15" s="26">
        <v>11</v>
      </c>
      <c r="J15" s="13">
        <v>3900</v>
      </c>
      <c r="K15" s="13">
        <v>43000</v>
      </c>
      <c r="M15" s="55"/>
      <c r="N15"/>
      <c r="O15"/>
      <c r="P15" s="12" t="s">
        <v>55</v>
      </c>
      <c r="Q15" s="29">
        <v>3</v>
      </c>
    </row>
    <row r="16" spans="1:18" s="8" customFormat="1" ht="24.9" customHeight="1" x14ac:dyDescent="0.25">
      <c r="A16" s="9" t="s">
        <v>54</v>
      </c>
      <c r="B16" s="10">
        <v>41302</v>
      </c>
      <c r="C16" s="29">
        <v>1</v>
      </c>
      <c r="D16" s="10" t="s">
        <v>44</v>
      </c>
      <c r="E16" s="11" t="s">
        <v>45</v>
      </c>
      <c r="F16" s="12" t="s">
        <v>20</v>
      </c>
      <c r="G16" s="12" t="s">
        <v>21</v>
      </c>
      <c r="H16" s="12" t="s">
        <v>17</v>
      </c>
      <c r="I16" s="26">
        <v>12</v>
      </c>
      <c r="J16" s="13">
        <v>5500</v>
      </c>
      <c r="K16" s="13">
        <v>66000</v>
      </c>
      <c r="M16" s="48">
        <v>7.2</v>
      </c>
      <c r="N16" s="49">
        <f>_xlfn.MAXIFS(K5:K100,H5:H100,"Thực phẩm",I5:I100,"&gt;=10")</f>
        <v>100000</v>
      </c>
      <c r="O16"/>
      <c r="P16"/>
      <c r="Q16"/>
    </row>
    <row r="17" spans="1:17" s="8" customFormat="1" ht="24.9" customHeight="1" x14ac:dyDescent="0.3">
      <c r="A17" s="9" t="s">
        <v>54</v>
      </c>
      <c r="B17" s="10">
        <v>41302</v>
      </c>
      <c r="C17" s="29">
        <v>1</v>
      </c>
      <c r="D17" s="10" t="s">
        <v>44</v>
      </c>
      <c r="E17" s="11" t="s">
        <v>45</v>
      </c>
      <c r="F17" s="12" t="s">
        <v>61</v>
      </c>
      <c r="G17" s="12" t="s">
        <v>62</v>
      </c>
      <c r="H17" s="12" t="s">
        <v>31</v>
      </c>
      <c r="I17" s="26">
        <v>8</v>
      </c>
      <c r="J17" s="13">
        <v>60600</v>
      </c>
      <c r="K17" s="13">
        <v>485000</v>
      </c>
      <c r="M17" s="55"/>
      <c r="N17"/>
      <c r="O17"/>
      <c r="P17"/>
      <c r="Q17"/>
    </row>
    <row r="18" spans="1:17" s="8" customFormat="1" ht="24.9" customHeight="1" x14ac:dyDescent="0.3">
      <c r="A18" s="9" t="s">
        <v>54</v>
      </c>
      <c r="B18" s="10">
        <v>41302</v>
      </c>
      <c r="C18" s="29">
        <v>1</v>
      </c>
      <c r="D18" s="10" t="s">
        <v>44</v>
      </c>
      <c r="E18" s="11" t="s">
        <v>45</v>
      </c>
      <c r="F18" s="12" t="s">
        <v>57</v>
      </c>
      <c r="G18" s="12" t="s">
        <v>58</v>
      </c>
      <c r="H18" s="12" t="s">
        <v>43</v>
      </c>
      <c r="I18" s="26">
        <v>3</v>
      </c>
      <c r="J18" s="13">
        <v>16500</v>
      </c>
      <c r="K18" s="13">
        <v>50000</v>
      </c>
      <c r="M18" s="55"/>
      <c r="N18"/>
      <c r="O18"/>
      <c r="P18"/>
      <c r="Q18"/>
    </row>
    <row r="19" spans="1:17" s="8" customFormat="1" ht="24.9" customHeight="1" x14ac:dyDescent="0.25">
      <c r="A19" s="9" t="s">
        <v>63</v>
      </c>
      <c r="B19" s="10">
        <v>41304</v>
      </c>
      <c r="C19" s="29">
        <v>1</v>
      </c>
      <c r="D19" s="10" t="s">
        <v>14</v>
      </c>
      <c r="E19" s="11" t="s">
        <v>32</v>
      </c>
      <c r="F19" s="12" t="s">
        <v>15</v>
      </c>
      <c r="G19" s="12" t="s">
        <v>16</v>
      </c>
      <c r="H19" s="12" t="s">
        <v>17</v>
      </c>
      <c r="I19" s="26">
        <v>1</v>
      </c>
      <c r="J19" s="13">
        <v>3420</v>
      </c>
      <c r="K19" s="13">
        <v>3000</v>
      </c>
      <c r="M19" s="48">
        <v>7.3</v>
      </c>
      <c r="N19" s="8" t="s">
        <v>117</v>
      </c>
    </row>
    <row r="20" spans="1:17" s="8" customFormat="1" ht="24.9" customHeight="1" x14ac:dyDescent="0.25">
      <c r="A20" s="9" t="s">
        <v>63</v>
      </c>
      <c r="B20" s="10">
        <v>41304</v>
      </c>
      <c r="C20" s="29">
        <v>1</v>
      </c>
      <c r="D20" s="10" t="s">
        <v>14</v>
      </c>
      <c r="E20" s="11" t="s">
        <v>32</v>
      </c>
      <c r="F20" s="12" t="s">
        <v>20</v>
      </c>
      <c r="G20" s="12" t="s">
        <v>21</v>
      </c>
      <c r="H20" s="12" t="s">
        <v>17</v>
      </c>
      <c r="I20" s="26">
        <v>10</v>
      </c>
      <c r="J20" s="13">
        <v>5000</v>
      </c>
      <c r="K20" s="13">
        <v>50000</v>
      </c>
      <c r="N20" s="50" t="s">
        <v>118</v>
      </c>
      <c r="O20" s="51" t="s">
        <v>119</v>
      </c>
    </row>
    <row r="21" spans="1:17" s="8" customFormat="1" ht="24.9" customHeight="1" x14ac:dyDescent="0.25">
      <c r="A21" s="9" t="s">
        <v>64</v>
      </c>
      <c r="B21" s="10">
        <v>41304</v>
      </c>
      <c r="C21" s="29">
        <v>1</v>
      </c>
      <c r="D21" s="10" t="s">
        <v>52</v>
      </c>
      <c r="E21" s="11" t="s">
        <v>53</v>
      </c>
      <c r="F21" s="12" t="s">
        <v>40</v>
      </c>
      <c r="G21" s="12" t="s">
        <v>41</v>
      </c>
      <c r="H21" s="12" t="s">
        <v>43</v>
      </c>
      <c r="I21" s="26">
        <v>12</v>
      </c>
      <c r="J21" s="13">
        <v>35000</v>
      </c>
      <c r="K21" s="13">
        <v>420000</v>
      </c>
      <c r="N21" s="52" t="s">
        <v>17</v>
      </c>
      <c r="O21" s="53">
        <f>AVERAGEIF($H$5:$H$100,N21,$K$5:$K$100)</f>
        <v>49921.111111111109</v>
      </c>
    </row>
    <row r="22" spans="1:17" ht="24.9" customHeight="1" x14ac:dyDescent="0.25">
      <c r="A22" s="9" t="s">
        <v>65</v>
      </c>
      <c r="B22" s="10">
        <v>41306</v>
      </c>
      <c r="C22" s="29">
        <v>2</v>
      </c>
      <c r="D22" s="10" t="s">
        <v>52</v>
      </c>
      <c r="E22" s="11" t="s">
        <v>53</v>
      </c>
      <c r="F22" s="12" t="s">
        <v>15</v>
      </c>
      <c r="G22" s="12" t="s">
        <v>16</v>
      </c>
      <c r="H22" s="12" t="s">
        <v>17</v>
      </c>
      <c r="I22" s="26">
        <v>4</v>
      </c>
      <c r="J22" s="13">
        <v>3900</v>
      </c>
      <c r="K22" s="13">
        <v>16000</v>
      </c>
      <c r="N22" s="52" t="s">
        <v>31</v>
      </c>
      <c r="O22" s="53">
        <f t="shared" ref="O22:O23" si="0">AVERAGEIF($H$5:$H$100,N22,$K$5:$K$100)</f>
        <v>369473.68421052629</v>
      </c>
    </row>
    <row r="23" spans="1:17" ht="24.9" customHeight="1" x14ac:dyDescent="0.25">
      <c r="A23" s="9" t="s">
        <v>65</v>
      </c>
      <c r="B23" s="10">
        <v>41306</v>
      </c>
      <c r="C23" s="29">
        <v>2</v>
      </c>
      <c r="D23" s="10" t="s">
        <v>52</v>
      </c>
      <c r="E23" s="11" t="s">
        <v>53</v>
      </c>
      <c r="F23" s="12" t="s">
        <v>40</v>
      </c>
      <c r="G23" s="12" t="s">
        <v>41</v>
      </c>
      <c r="H23" s="12" t="s">
        <v>43</v>
      </c>
      <c r="I23" s="26">
        <v>6</v>
      </c>
      <c r="J23" s="13">
        <v>35000</v>
      </c>
      <c r="K23" s="13">
        <v>210000</v>
      </c>
      <c r="N23" s="54" t="s">
        <v>43</v>
      </c>
      <c r="O23" s="53">
        <f t="shared" si="0"/>
        <v>165926.82926829267</v>
      </c>
    </row>
    <row r="24" spans="1:17" ht="24.9" customHeight="1" x14ac:dyDescent="0.25">
      <c r="A24" s="9" t="s">
        <v>66</v>
      </c>
      <c r="B24" s="10">
        <v>41306</v>
      </c>
      <c r="C24" s="29">
        <v>2</v>
      </c>
      <c r="D24" s="10" t="s">
        <v>38</v>
      </c>
      <c r="E24" s="11" t="s">
        <v>39</v>
      </c>
      <c r="F24" s="12" t="s">
        <v>20</v>
      </c>
      <c r="G24" s="12" t="s">
        <v>21</v>
      </c>
      <c r="H24" s="12" t="s">
        <v>17</v>
      </c>
      <c r="I24" s="26">
        <v>6</v>
      </c>
      <c r="J24" s="13">
        <v>5000</v>
      </c>
      <c r="K24" s="13">
        <v>30000</v>
      </c>
    </row>
    <row r="25" spans="1:17" ht="24.9" customHeight="1" x14ac:dyDescent="0.25">
      <c r="A25" s="9" t="s">
        <v>66</v>
      </c>
      <c r="B25" s="10">
        <v>41306</v>
      </c>
      <c r="C25" s="29">
        <v>2</v>
      </c>
      <c r="D25" s="10" t="s">
        <v>38</v>
      </c>
      <c r="E25" s="11" t="s">
        <v>39</v>
      </c>
      <c r="F25" s="12" t="s">
        <v>57</v>
      </c>
      <c r="G25" s="12" t="s">
        <v>58</v>
      </c>
      <c r="H25" s="12" t="s">
        <v>43</v>
      </c>
      <c r="I25" s="26">
        <v>11</v>
      </c>
      <c r="J25" s="13">
        <v>15000</v>
      </c>
      <c r="K25" s="13">
        <v>165000</v>
      </c>
    </row>
    <row r="26" spans="1:17" ht="24.9" customHeight="1" x14ac:dyDescent="0.25">
      <c r="A26" s="9" t="s">
        <v>67</v>
      </c>
      <c r="B26" s="10">
        <v>41308</v>
      </c>
      <c r="C26" s="29">
        <v>2</v>
      </c>
      <c r="D26" s="10" t="s">
        <v>44</v>
      </c>
      <c r="E26" s="11" t="s">
        <v>45</v>
      </c>
      <c r="F26" s="12" t="s">
        <v>20</v>
      </c>
      <c r="G26" s="12" t="s">
        <v>21</v>
      </c>
      <c r="H26" s="12" t="s">
        <v>17</v>
      </c>
      <c r="I26" s="26">
        <v>18</v>
      </c>
      <c r="J26" s="13">
        <v>5500</v>
      </c>
      <c r="K26" s="13">
        <v>99000</v>
      </c>
    </row>
    <row r="27" spans="1:17" ht="24.9" customHeight="1" x14ac:dyDescent="0.25">
      <c r="A27" s="9" t="s">
        <v>67</v>
      </c>
      <c r="B27" s="10">
        <v>41308</v>
      </c>
      <c r="C27" s="29">
        <v>2</v>
      </c>
      <c r="D27" s="10" t="s">
        <v>44</v>
      </c>
      <c r="E27" s="11" t="s">
        <v>45</v>
      </c>
      <c r="F27" s="12" t="s">
        <v>40</v>
      </c>
      <c r="G27" s="12" t="s">
        <v>41</v>
      </c>
      <c r="H27" s="12" t="s">
        <v>43</v>
      </c>
      <c r="I27" s="26">
        <v>9</v>
      </c>
      <c r="J27" s="13">
        <v>35000</v>
      </c>
      <c r="K27" s="13">
        <v>315000</v>
      </c>
    </row>
    <row r="28" spans="1:17" ht="24.9" customHeight="1" x14ac:dyDescent="0.25">
      <c r="A28" s="9" t="s">
        <v>67</v>
      </c>
      <c r="B28" s="10">
        <v>41308</v>
      </c>
      <c r="C28" s="29">
        <v>2</v>
      </c>
      <c r="D28" s="10" t="s">
        <v>44</v>
      </c>
      <c r="E28" s="11" t="s">
        <v>45</v>
      </c>
      <c r="F28" s="12" t="s">
        <v>34</v>
      </c>
      <c r="G28" s="12" t="s">
        <v>35</v>
      </c>
      <c r="H28" s="12" t="s">
        <v>43</v>
      </c>
      <c r="I28" s="26">
        <v>4</v>
      </c>
      <c r="J28" s="13">
        <v>5600</v>
      </c>
      <c r="K28" s="13">
        <v>22000</v>
      </c>
    </row>
    <row r="29" spans="1:17" ht="24.9" customHeight="1" x14ac:dyDescent="0.25">
      <c r="A29" s="9" t="s">
        <v>67</v>
      </c>
      <c r="B29" s="10">
        <v>41308</v>
      </c>
      <c r="C29" s="29">
        <v>2</v>
      </c>
      <c r="D29" s="10" t="s">
        <v>44</v>
      </c>
      <c r="E29" s="11" t="s">
        <v>45</v>
      </c>
      <c r="F29" s="12" t="s">
        <v>50</v>
      </c>
      <c r="G29" s="12" t="s">
        <v>51</v>
      </c>
      <c r="H29" s="12" t="s">
        <v>43</v>
      </c>
      <c r="I29" s="26">
        <v>8</v>
      </c>
      <c r="J29" s="13">
        <v>15400</v>
      </c>
      <c r="K29" s="13">
        <v>123000</v>
      </c>
    </row>
    <row r="30" spans="1:17" ht="24.9" customHeight="1" x14ac:dyDescent="0.25">
      <c r="A30" s="9" t="s">
        <v>68</v>
      </c>
      <c r="B30" s="10">
        <v>41313</v>
      </c>
      <c r="C30" s="29">
        <v>2</v>
      </c>
      <c r="D30" s="10" t="s">
        <v>44</v>
      </c>
      <c r="E30" s="11" t="s">
        <v>45</v>
      </c>
      <c r="F30" s="12" t="s">
        <v>55</v>
      </c>
      <c r="G30" s="12" t="s">
        <v>56</v>
      </c>
      <c r="H30" s="12" t="s">
        <v>31</v>
      </c>
      <c r="I30" s="26">
        <v>18</v>
      </c>
      <c r="J30" s="13">
        <v>22000</v>
      </c>
      <c r="K30" s="13">
        <v>396000</v>
      </c>
    </row>
    <row r="31" spans="1:17" ht="24.9" customHeight="1" x14ac:dyDescent="0.25">
      <c r="A31" s="9" t="s">
        <v>68</v>
      </c>
      <c r="B31" s="10">
        <v>41313</v>
      </c>
      <c r="C31" s="29">
        <v>2</v>
      </c>
      <c r="D31" s="10" t="s">
        <v>44</v>
      </c>
      <c r="E31" s="11" t="s">
        <v>45</v>
      </c>
      <c r="F31" s="12" t="s">
        <v>40</v>
      </c>
      <c r="G31" s="12" t="s">
        <v>41</v>
      </c>
      <c r="H31" s="12" t="s">
        <v>43</v>
      </c>
      <c r="I31" s="26">
        <v>6</v>
      </c>
      <c r="J31" s="13">
        <v>35000</v>
      </c>
      <c r="K31" s="13">
        <v>210000</v>
      </c>
    </row>
    <row r="32" spans="1:17" ht="24.9" customHeight="1" x14ac:dyDescent="0.25">
      <c r="A32" s="9" t="s">
        <v>69</v>
      </c>
      <c r="B32" s="10">
        <v>41334</v>
      </c>
      <c r="C32" s="29">
        <v>3</v>
      </c>
      <c r="D32" s="10" t="s">
        <v>46</v>
      </c>
      <c r="E32" s="11" t="s">
        <v>47</v>
      </c>
      <c r="F32" s="12" t="s">
        <v>15</v>
      </c>
      <c r="G32" s="12" t="s">
        <v>16</v>
      </c>
      <c r="H32" s="12" t="s">
        <v>17</v>
      </c>
      <c r="I32" s="26">
        <v>12</v>
      </c>
      <c r="J32" s="13">
        <v>3420</v>
      </c>
      <c r="K32" s="13">
        <v>41040</v>
      </c>
    </row>
    <row r="33" spans="1:11" ht="24.9" customHeight="1" x14ac:dyDescent="0.25">
      <c r="A33" s="9" t="s">
        <v>69</v>
      </c>
      <c r="B33" s="10">
        <v>41334</v>
      </c>
      <c r="C33" s="29">
        <v>3</v>
      </c>
      <c r="D33" s="10" t="s">
        <v>46</v>
      </c>
      <c r="E33" s="11" t="s">
        <v>47</v>
      </c>
      <c r="F33" s="12" t="s">
        <v>20</v>
      </c>
      <c r="G33" s="12" t="s">
        <v>21</v>
      </c>
      <c r="H33" s="12" t="s">
        <v>17</v>
      </c>
      <c r="I33" s="26">
        <v>10</v>
      </c>
      <c r="J33" s="13">
        <v>5000</v>
      </c>
      <c r="K33" s="13">
        <v>50000</v>
      </c>
    </row>
    <row r="34" spans="1:11" ht="24.9" customHeight="1" x14ac:dyDescent="0.25">
      <c r="A34" s="9" t="s">
        <v>69</v>
      </c>
      <c r="B34" s="10">
        <v>41334</v>
      </c>
      <c r="C34" s="29">
        <v>3</v>
      </c>
      <c r="D34" s="10" t="s">
        <v>38</v>
      </c>
      <c r="E34" s="11" t="s">
        <v>39</v>
      </c>
      <c r="F34" s="12" t="s">
        <v>29</v>
      </c>
      <c r="G34" s="12" t="s">
        <v>30</v>
      </c>
      <c r="H34" s="12" t="s">
        <v>31</v>
      </c>
      <c r="I34" s="26">
        <v>20</v>
      </c>
      <c r="J34" s="13">
        <v>15220</v>
      </c>
      <c r="K34" s="13">
        <v>304000</v>
      </c>
    </row>
    <row r="35" spans="1:11" ht="24.9" customHeight="1" x14ac:dyDescent="0.25">
      <c r="A35" s="9" t="s">
        <v>69</v>
      </c>
      <c r="B35" s="10">
        <v>41334</v>
      </c>
      <c r="C35" s="29">
        <v>3</v>
      </c>
      <c r="D35" s="10" t="s">
        <v>38</v>
      </c>
      <c r="E35" s="11" t="s">
        <v>39</v>
      </c>
      <c r="F35" s="12" t="s">
        <v>20</v>
      </c>
      <c r="G35" s="12" t="s">
        <v>21</v>
      </c>
      <c r="H35" s="12" t="s">
        <v>17</v>
      </c>
      <c r="I35" s="26">
        <v>20</v>
      </c>
      <c r="J35" s="13">
        <v>5000</v>
      </c>
      <c r="K35" s="13">
        <v>100000</v>
      </c>
    </row>
    <row r="36" spans="1:11" ht="24.9" customHeight="1" x14ac:dyDescent="0.25">
      <c r="A36" s="9" t="s">
        <v>70</v>
      </c>
      <c r="B36" s="10">
        <v>41365</v>
      </c>
      <c r="C36" s="29">
        <v>4</v>
      </c>
      <c r="D36" s="10" t="s">
        <v>38</v>
      </c>
      <c r="E36" s="11" t="s">
        <v>39</v>
      </c>
      <c r="F36" s="12" t="s">
        <v>36</v>
      </c>
      <c r="G36" s="12" t="s">
        <v>37</v>
      </c>
      <c r="H36" s="12" t="s">
        <v>31</v>
      </c>
      <c r="I36" s="26">
        <v>18</v>
      </c>
      <c r="J36" s="13">
        <v>24930</v>
      </c>
      <c r="K36" s="13">
        <v>449000</v>
      </c>
    </row>
    <row r="37" spans="1:11" ht="24.9" customHeight="1" x14ac:dyDescent="0.25">
      <c r="A37" s="9" t="s">
        <v>70</v>
      </c>
      <c r="B37" s="10">
        <v>41365</v>
      </c>
      <c r="C37" s="29">
        <v>4</v>
      </c>
      <c r="D37" s="10" t="s">
        <v>28</v>
      </c>
      <c r="E37" s="11" t="s">
        <v>33</v>
      </c>
      <c r="F37" s="12" t="s">
        <v>40</v>
      </c>
      <c r="G37" s="12" t="s">
        <v>41</v>
      </c>
      <c r="H37" s="12" t="s">
        <v>43</v>
      </c>
      <c r="I37" s="26">
        <v>5</v>
      </c>
      <c r="J37" s="13">
        <v>35000</v>
      </c>
      <c r="K37" s="13">
        <v>175000</v>
      </c>
    </row>
    <row r="38" spans="1:11" ht="24.9" customHeight="1" x14ac:dyDescent="0.25">
      <c r="A38" s="9" t="s">
        <v>70</v>
      </c>
      <c r="B38" s="10">
        <v>41365</v>
      </c>
      <c r="C38" s="29">
        <v>4</v>
      </c>
      <c r="D38" s="10" t="s">
        <v>28</v>
      </c>
      <c r="E38" s="11" t="s">
        <v>33</v>
      </c>
      <c r="F38" s="12" t="s">
        <v>34</v>
      </c>
      <c r="G38" s="12" t="s">
        <v>35</v>
      </c>
      <c r="H38" s="12" t="s">
        <v>43</v>
      </c>
      <c r="I38" s="26">
        <v>16</v>
      </c>
      <c r="J38" s="13">
        <v>5600</v>
      </c>
      <c r="K38" s="13">
        <v>90000</v>
      </c>
    </row>
    <row r="39" spans="1:11" ht="24.9" customHeight="1" x14ac:dyDescent="0.25">
      <c r="A39" s="9" t="s">
        <v>70</v>
      </c>
      <c r="B39" s="10">
        <v>41365</v>
      </c>
      <c r="C39" s="29">
        <v>4</v>
      </c>
      <c r="D39" s="10" t="s">
        <v>28</v>
      </c>
      <c r="E39" s="11" t="s">
        <v>33</v>
      </c>
      <c r="F39" s="12" t="s">
        <v>50</v>
      </c>
      <c r="G39" s="12" t="s">
        <v>51</v>
      </c>
      <c r="H39" s="12" t="s">
        <v>43</v>
      </c>
      <c r="I39" s="26">
        <v>5</v>
      </c>
      <c r="J39" s="13">
        <v>15400</v>
      </c>
      <c r="K39" s="13">
        <v>77000</v>
      </c>
    </row>
    <row r="40" spans="1:11" ht="24.9" customHeight="1" x14ac:dyDescent="0.25">
      <c r="A40" s="9" t="s">
        <v>71</v>
      </c>
      <c r="B40" s="10">
        <v>41366</v>
      </c>
      <c r="C40" s="29">
        <v>4</v>
      </c>
      <c r="D40" s="10" t="s">
        <v>44</v>
      </c>
      <c r="E40" s="11" t="s">
        <v>45</v>
      </c>
      <c r="F40" s="12" t="s">
        <v>55</v>
      </c>
      <c r="G40" s="12" t="s">
        <v>56</v>
      </c>
      <c r="H40" s="12" t="s">
        <v>31</v>
      </c>
      <c r="I40" s="26">
        <v>10</v>
      </c>
      <c r="J40" s="13">
        <v>22000</v>
      </c>
      <c r="K40" s="13">
        <v>220000</v>
      </c>
    </row>
    <row r="41" spans="1:11" ht="24.9" customHeight="1" x14ac:dyDescent="0.25">
      <c r="A41" s="9" t="s">
        <v>71</v>
      </c>
      <c r="B41" s="10">
        <v>41366</v>
      </c>
      <c r="C41" s="29">
        <v>4</v>
      </c>
      <c r="D41" s="10" t="s">
        <v>44</v>
      </c>
      <c r="E41" s="11" t="s">
        <v>45</v>
      </c>
      <c r="F41" s="12" t="s">
        <v>40</v>
      </c>
      <c r="G41" s="12" t="s">
        <v>41</v>
      </c>
      <c r="H41" s="12" t="s">
        <v>43</v>
      </c>
      <c r="I41" s="26">
        <v>6</v>
      </c>
      <c r="J41" s="13">
        <v>35000</v>
      </c>
      <c r="K41" s="13">
        <v>210000</v>
      </c>
    </row>
    <row r="42" spans="1:11" ht="24.9" customHeight="1" x14ac:dyDescent="0.25">
      <c r="A42" s="9" t="s">
        <v>71</v>
      </c>
      <c r="B42" s="10">
        <v>41366</v>
      </c>
      <c r="C42" s="29">
        <v>4</v>
      </c>
      <c r="D42" s="10" t="s">
        <v>44</v>
      </c>
      <c r="E42" s="11" t="s">
        <v>45</v>
      </c>
      <c r="F42" s="12" t="s">
        <v>15</v>
      </c>
      <c r="G42" s="12" t="s">
        <v>16</v>
      </c>
      <c r="H42" s="12" t="s">
        <v>17</v>
      </c>
      <c r="I42" s="26">
        <v>11</v>
      </c>
      <c r="J42" s="13">
        <v>3900</v>
      </c>
      <c r="K42" s="13">
        <v>43000</v>
      </c>
    </row>
    <row r="43" spans="1:11" ht="24.9" customHeight="1" x14ac:dyDescent="0.25">
      <c r="A43" s="9" t="s">
        <v>71</v>
      </c>
      <c r="B43" s="10">
        <v>41366</v>
      </c>
      <c r="C43" s="29">
        <v>4</v>
      </c>
      <c r="D43" s="10" t="s">
        <v>44</v>
      </c>
      <c r="E43" s="11" t="s">
        <v>45</v>
      </c>
      <c r="F43" s="12" t="s">
        <v>20</v>
      </c>
      <c r="G43" s="12" t="s">
        <v>21</v>
      </c>
      <c r="H43" s="12" t="s">
        <v>17</v>
      </c>
      <c r="I43" s="26">
        <v>12</v>
      </c>
      <c r="J43" s="13">
        <v>5500</v>
      </c>
      <c r="K43" s="13">
        <v>66000</v>
      </c>
    </row>
    <row r="44" spans="1:11" ht="24.9" customHeight="1" x14ac:dyDescent="0.25">
      <c r="A44" s="9" t="s">
        <v>71</v>
      </c>
      <c r="B44" s="10">
        <v>41366</v>
      </c>
      <c r="C44" s="29">
        <v>4</v>
      </c>
      <c r="D44" s="10" t="s">
        <v>44</v>
      </c>
      <c r="E44" s="11" t="s">
        <v>45</v>
      </c>
      <c r="F44" s="12" t="s">
        <v>61</v>
      </c>
      <c r="G44" s="12" t="s">
        <v>62</v>
      </c>
      <c r="H44" s="12" t="s">
        <v>31</v>
      </c>
      <c r="I44" s="26">
        <v>8</v>
      </c>
      <c r="J44" s="13">
        <v>60600</v>
      </c>
      <c r="K44" s="13">
        <v>485000</v>
      </c>
    </row>
    <row r="45" spans="1:11" ht="24.9" customHeight="1" x14ac:dyDescent="0.25">
      <c r="A45" s="9" t="s">
        <v>71</v>
      </c>
      <c r="B45" s="10">
        <v>41366</v>
      </c>
      <c r="C45" s="29">
        <v>4</v>
      </c>
      <c r="D45" s="10" t="s">
        <v>44</v>
      </c>
      <c r="E45" s="11" t="s">
        <v>45</v>
      </c>
      <c r="F45" s="12" t="s">
        <v>57</v>
      </c>
      <c r="G45" s="12" t="s">
        <v>58</v>
      </c>
      <c r="H45" s="12" t="s">
        <v>43</v>
      </c>
      <c r="I45" s="26">
        <v>3</v>
      </c>
      <c r="J45" s="13">
        <v>16500</v>
      </c>
      <c r="K45" s="13">
        <v>50000</v>
      </c>
    </row>
    <row r="46" spans="1:11" ht="24.9" customHeight="1" x14ac:dyDescent="0.25">
      <c r="A46" s="9" t="s">
        <v>71</v>
      </c>
      <c r="B46" s="10">
        <v>41366</v>
      </c>
      <c r="C46" s="29">
        <v>4</v>
      </c>
      <c r="D46" s="10" t="s">
        <v>14</v>
      </c>
      <c r="E46" s="11" t="s">
        <v>32</v>
      </c>
      <c r="F46" s="12" t="s">
        <v>15</v>
      </c>
      <c r="G46" s="12" t="s">
        <v>16</v>
      </c>
      <c r="H46" s="12" t="s">
        <v>17</v>
      </c>
      <c r="I46" s="26">
        <v>1</v>
      </c>
      <c r="J46" s="13">
        <v>3420</v>
      </c>
      <c r="K46" s="13">
        <v>3000</v>
      </c>
    </row>
    <row r="47" spans="1:11" ht="24.9" customHeight="1" x14ac:dyDescent="0.25">
      <c r="A47" s="9" t="s">
        <v>72</v>
      </c>
      <c r="B47" s="10">
        <v>41373</v>
      </c>
      <c r="C47" s="29">
        <v>4</v>
      </c>
      <c r="D47" s="10" t="s">
        <v>14</v>
      </c>
      <c r="E47" s="11" t="s">
        <v>32</v>
      </c>
      <c r="F47" s="12" t="s">
        <v>20</v>
      </c>
      <c r="G47" s="12" t="s">
        <v>21</v>
      </c>
      <c r="H47" s="12" t="s">
        <v>17</v>
      </c>
      <c r="I47" s="26">
        <v>10</v>
      </c>
      <c r="J47" s="13">
        <v>5000</v>
      </c>
      <c r="K47" s="13">
        <v>50000</v>
      </c>
    </row>
    <row r="48" spans="1:11" ht="24.9" customHeight="1" x14ac:dyDescent="0.25">
      <c r="A48" s="9" t="s">
        <v>72</v>
      </c>
      <c r="B48" s="10">
        <v>41373</v>
      </c>
      <c r="C48" s="29">
        <v>4</v>
      </c>
      <c r="D48" s="10" t="s">
        <v>52</v>
      </c>
      <c r="E48" s="11" t="s">
        <v>53</v>
      </c>
      <c r="F48" s="12" t="s">
        <v>40</v>
      </c>
      <c r="G48" s="12" t="s">
        <v>41</v>
      </c>
      <c r="H48" s="12" t="s">
        <v>43</v>
      </c>
      <c r="I48" s="26">
        <v>12</v>
      </c>
      <c r="J48" s="13">
        <v>35000</v>
      </c>
      <c r="K48" s="13">
        <v>420000</v>
      </c>
    </row>
    <row r="49" spans="1:11" ht="24.9" customHeight="1" x14ac:dyDescent="0.25">
      <c r="A49" s="9" t="s">
        <v>72</v>
      </c>
      <c r="B49" s="10">
        <v>41373</v>
      </c>
      <c r="C49" s="29">
        <v>4</v>
      </c>
      <c r="D49" s="10" t="s">
        <v>52</v>
      </c>
      <c r="E49" s="11" t="s">
        <v>53</v>
      </c>
      <c r="F49" s="12" t="s">
        <v>15</v>
      </c>
      <c r="G49" s="12" t="s">
        <v>16</v>
      </c>
      <c r="H49" s="12" t="s">
        <v>17</v>
      </c>
      <c r="I49" s="26">
        <v>4</v>
      </c>
      <c r="J49" s="13">
        <v>3900</v>
      </c>
      <c r="K49" s="13">
        <v>16000</v>
      </c>
    </row>
    <row r="50" spans="1:11" ht="24.9" customHeight="1" x14ac:dyDescent="0.25">
      <c r="A50" s="9" t="s">
        <v>73</v>
      </c>
      <c r="B50" s="10">
        <v>41376</v>
      </c>
      <c r="C50" s="29">
        <v>4</v>
      </c>
      <c r="D50" s="10" t="s">
        <v>52</v>
      </c>
      <c r="E50" s="11" t="s">
        <v>53</v>
      </c>
      <c r="F50" s="12" t="s">
        <v>40</v>
      </c>
      <c r="G50" s="12" t="s">
        <v>41</v>
      </c>
      <c r="H50" s="12" t="s">
        <v>43</v>
      </c>
      <c r="I50" s="26">
        <v>6</v>
      </c>
      <c r="J50" s="13">
        <v>35000</v>
      </c>
      <c r="K50" s="13">
        <v>210000</v>
      </c>
    </row>
    <row r="51" spans="1:11" ht="24.9" customHeight="1" x14ac:dyDescent="0.25">
      <c r="A51" s="9" t="s">
        <v>73</v>
      </c>
      <c r="B51" s="10">
        <v>41376</v>
      </c>
      <c r="C51" s="29">
        <v>4</v>
      </c>
      <c r="D51" s="10" t="s">
        <v>38</v>
      </c>
      <c r="E51" s="11" t="s">
        <v>39</v>
      </c>
      <c r="F51" s="12" t="s">
        <v>20</v>
      </c>
      <c r="G51" s="12" t="s">
        <v>21</v>
      </c>
      <c r="H51" s="12" t="s">
        <v>17</v>
      </c>
      <c r="I51" s="26">
        <v>6</v>
      </c>
      <c r="J51" s="13">
        <v>5000</v>
      </c>
      <c r="K51" s="13">
        <v>30000</v>
      </c>
    </row>
    <row r="52" spans="1:11" ht="24.9" customHeight="1" x14ac:dyDescent="0.25">
      <c r="A52" s="9" t="s">
        <v>73</v>
      </c>
      <c r="B52" s="10">
        <v>41376</v>
      </c>
      <c r="C52" s="29">
        <v>4</v>
      </c>
      <c r="D52" s="10" t="s">
        <v>38</v>
      </c>
      <c r="E52" s="11" t="s">
        <v>39</v>
      </c>
      <c r="F52" s="12" t="s">
        <v>57</v>
      </c>
      <c r="G52" s="12" t="s">
        <v>58</v>
      </c>
      <c r="H52" s="12" t="s">
        <v>43</v>
      </c>
      <c r="I52" s="26">
        <v>11</v>
      </c>
      <c r="J52" s="13">
        <v>15000</v>
      </c>
      <c r="K52" s="13">
        <v>165000</v>
      </c>
    </row>
    <row r="53" spans="1:11" ht="24.9" customHeight="1" x14ac:dyDescent="0.25">
      <c r="A53" s="9" t="s">
        <v>73</v>
      </c>
      <c r="B53" s="10">
        <v>41376</v>
      </c>
      <c r="C53" s="29">
        <v>4</v>
      </c>
      <c r="D53" s="10" t="s">
        <v>44</v>
      </c>
      <c r="E53" s="11" t="s">
        <v>45</v>
      </c>
      <c r="F53" s="12" t="s">
        <v>20</v>
      </c>
      <c r="G53" s="12" t="s">
        <v>21</v>
      </c>
      <c r="H53" s="12" t="s">
        <v>17</v>
      </c>
      <c r="I53" s="26">
        <v>18</v>
      </c>
      <c r="J53" s="13">
        <v>5500</v>
      </c>
      <c r="K53" s="13">
        <v>99000</v>
      </c>
    </row>
    <row r="54" spans="1:11" ht="24.9" customHeight="1" x14ac:dyDescent="0.25">
      <c r="A54" s="9" t="s">
        <v>74</v>
      </c>
      <c r="B54" s="10">
        <v>41410</v>
      </c>
      <c r="C54" s="29">
        <v>5</v>
      </c>
      <c r="D54" s="10" t="s">
        <v>44</v>
      </c>
      <c r="E54" s="11" t="s">
        <v>45</v>
      </c>
      <c r="F54" s="12" t="s">
        <v>40</v>
      </c>
      <c r="G54" s="12" t="s">
        <v>41</v>
      </c>
      <c r="H54" s="12" t="s">
        <v>43</v>
      </c>
      <c r="I54" s="26">
        <v>9</v>
      </c>
      <c r="J54" s="13">
        <v>35000</v>
      </c>
      <c r="K54" s="13">
        <v>315000</v>
      </c>
    </row>
    <row r="55" spans="1:11" ht="24.9" customHeight="1" x14ac:dyDescent="0.25">
      <c r="A55" s="9" t="s">
        <v>75</v>
      </c>
      <c r="B55" s="10">
        <v>41411</v>
      </c>
      <c r="C55" s="29">
        <v>5</v>
      </c>
      <c r="D55" s="10" t="s">
        <v>44</v>
      </c>
      <c r="E55" s="11" t="s">
        <v>45</v>
      </c>
      <c r="F55" s="12" t="s">
        <v>34</v>
      </c>
      <c r="G55" s="12" t="s">
        <v>35</v>
      </c>
      <c r="H55" s="12" t="s">
        <v>43</v>
      </c>
      <c r="I55" s="26">
        <v>4</v>
      </c>
      <c r="J55" s="13">
        <v>5600</v>
      </c>
      <c r="K55" s="13">
        <v>22000</v>
      </c>
    </row>
    <row r="56" spans="1:11" ht="24.9" customHeight="1" x14ac:dyDescent="0.25">
      <c r="A56" s="9" t="s">
        <v>75</v>
      </c>
      <c r="B56" s="10">
        <v>41411</v>
      </c>
      <c r="C56" s="29">
        <v>5</v>
      </c>
      <c r="D56" s="10" t="s">
        <v>44</v>
      </c>
      <c r="E56" s="11" t="s">
        <v>45</v>
      </c>
      <c r="F56" s="12" t="s">
        <v>50</v>
      </c>
      <c r="G56" s="12" t="s">
        <v>51</v>
      </c>
      <c r="H56" s="12" t="s">
        <v>43</v>
      </c>
      <c r="I56" s="26">
        <v>8</v>
      </c>
      <c r="J56" s="13">
        <v>15400</v>
      </c>
      <c r="K56" s="13">
        <v>123000</v>
      </c>
    </row>
    <row r="57" spans="1:11" ht="24.9" customHeight="1" x14ac:dyDescent="0.25">
      <c r="A57" s="9" t="s">
        <v>75</v>
      </c>
      <c r="B57" s="10">
        <v>41411</v>
      </c>
      <c r="C57" s="29">
        <v>5</v>
      </c>
      <c r="D57" s="10" t="s">
        <v>44</v>
      </c>
      <c r="E57" s="11" t="s">
        <v>45</v>
      </c>
      <c r="F57" s="12" t="s">
        <v>55</v>
      </c>
      <c r="G57" s="12" t="s">
        <v>56</v>
      </c>
      <c r="H57" s="12" t="s">
        <v>31</v>
      </c>
      <c r="I57" s="26">
        <v>18</v>
      </c>
      <c r="J57" s="13">
        <v>22000</v>
      </c>
      <c r="K57" s="13">
        <v>396000</v>
      </c>
    </row>
    <row r="58" spans="1:11" ht="24.9" customHeight="1" x14ac:dyDescent="0.25">
      <c r="A58" s="9" t="s">
        <v>75</v>
      </c>
      <c r="B58" s="10">
        <v>41411</v>
      </c>
      <c r="C58" s="29">
        <v>5</v>
      </c>
      <c r="D58" s="10" t="s">
        <v>44</v>
      </c>
      <c r="E58" s="11" t="s">
        <v>45</v>
      </c>
      <c r="F58" s="12" t="s">
        <v>40</v>
      </c>
      <c r="G58" s="12" t="s">
        <v>41</v>
      </c>
      <c r="H58" s="12" t="s">
        <v>43</v>
      </c>
      <c r="I58" s="26">
        <v>6</v>
      </c>
      <c r="J58" s="13">
        <v>35000</v>
      </c>
      <c r="K58" s="13">
        <v>210000</v>
      </c>
    </row>
    <row r="59" spans="1:11" ht="24.9" customHeight="1" x14ac:dyDescent="0.25">
      <c r="A59" s="9" t="s">
        <v>76</v>
      </c>
      <c r="B59" s="10">
        <v>41415</v>
      </c>
      <c r="C59" s="29">
        <v>5</v>
      </c>
      <c r="D59" s="10" t="s">
        <v>46</v>
      </c>
      <c r="E59" s="11" t="s">
        <v>47</v>
      </c>
      <c r="F59" s="12" t="s">
        <v>15</v>
      </c>
      <c r="G59" s="12" t="s">
        <v>16</v>
      </c>
      <c r="H59" s="12" t="s">
        <v>17</v>
      </c>
      <c r="I59" s="26">
        <v>12</v>
      </c>
      <c r="J59" s="13">
        <v>3420</v>
      </c>
      <c r="K59" s="13">
        <v>41040</v>
      </c>
    </row>
    <row r="60" spans="1:11" ht="24.9" customHeight="1" x14ac:dyDescent="0.25">
      <c r="A60" s="9" t="s">
        <v>77</v>
      </c>
      <c r="B60" s="10">
        <v>41416</v>
      </c>
      <c r="C60" s="29">
        <v>5</v>
      </c>
      <c r="D60" s="10" t="s">
        <v>46</v>
      </c>
      <c r="E60" s="11" t="s">
        <v>47</v>
      </c>
      <c r="F60" s="12" t="s">
        <v>20</v>
      </c>
      <c r="G60" s="12" t="s">
        <v>21</v>
      </c>
      <c r="H60" s="12" t="s">
        <v>17</v>
      </c>
      <c r="I60" s="26">
        <v>10</v>
      </c>
      <c r="J60" s="13">
        <v>5000</v>
      </c>
      <c r="K60" s="13">
        <v>50000</v>
      </c>
    </row>
    <row r="61" spans="1:11" ht="24.9" customHeight="1" x14ac:dyDescent="0.25">
      <c r="A61" s="9" t="s">
        <v>77</v>
      </c>
      <c r="B61" s="10">
        <v>41416</v>
      </c>
      <c r="C61" s="29">
        <v>5</v>
      </c>
      <c r="D61" s="10" t="s">
        <v>38</v>
      </c>
      <c r="E61" s="11" t="s">
        <v>39</v>
      </c>
      <c r="F61" s="12" t="s">
        <v>29</v>
      </c>
      <c r="G61" s="12" t="s">
        <v>30</v>
      </c>
      <c r="H61" s="12" t="s">
        <v>31</v>
      </c>
      <c r="I61" s="26">
        <v>20</v>
      </c>
      <c r="J61" s="13">
        <v>15220</v>
      </c>
      <c r="K61" s="13">
        <v>304000</v>
      </c>
    </row>
    <row r="62" spans="1:11" ht="24.9" customHeight="1" x14ac:dyDescent="0.25">
      <c r="A62" s="9" t="s">
        <v>77</v>
      </c>
      <c r="B62" s="10">
        <v>41416</v>
      </c>
      <c r="C62" s="29">
        <v>5</v>
      </c>
      <c r="D62" s="10" t="s">
        <v>38</v>
      </c>
      <c r="E62" s="11" t="s">
        <v>39</v>
      </c>
      <c r="F62" s="12" t="s">
        <v>20</v>
      </c>
      <c r="G62" s="12" t="s">
        <v>21</v>
      </c>
      <c r="H62" s="12" t="s">
        <v>17</v>
      </c>
      <c r="I62" s="26">
        <v>20</v>
      </c>
      <c r="J62" s="13">
        <v>5000</v>
      </c>
      <c r="K62" s="13">
        <v>100000</v>
      </c>
    </row>
    <row r="63" spans="1:11" ht="24.9" customHeight="1" x14ac:dyDescent="0.25">
      <c r="A63" s="9" t="s">
        <v>77</v>
      </c>
      <c r="B63" s="10">
        <v>41416</v>
      </c>
      <c r="C63" s="29">
        <v>5</v>
      </c>
      <c r="D63" s="10" t="s">
        <v>38</v>
      </c>
      <c r="E63" s="11" t="s">
        <v>39</v>
      </c>
      <c r="F63" s="12" t="s">
        <v>36</v>
      </c>
      <c r="G63" s="12" t="s">
        <v>37</v>
      </c>
      <c r="H63" s="12" t="s">
        <v>31</v>
      </c>
      <c r="I63" s="26">
        <v>18</v>
      </c>
      <c r="J63" s="13">
        <v>24930</v>
      </c>
      <c r="K63" s="13">
        <v>449000</v>
      </c>
    </row>
    <row r="64" spans="1:11" ht="24.9" customHeight="1" x14ac:dyDescent="0.25">
      <c r="A64" s="9" t="s">
        <v>78</v>
      </c>
      <c r="B64" s="10">
        <v>41427</v>
      </c>
      <c r="C64" s="29">
        <v>6</v>
      </c>
      <c r="D64" s="10" t="s">
        <v>28</v>
      </c>
      <c r="E64" s="11" t="s">
        <v>33</v>
      </c>
      <c r="F64" s="12" t="s">
        <v>40</v>
      </c>
      <c r="G64" s="12" t="s">
        <v>41</v>
      </c>
      <c r="H64" s="12" t="s">
        <v>43</v>
      </c>
      <c r="I64" s="26">
        <v>5</v>
      </c>
      <c r="J64" s="13">
        <v>35000</v>
      </c>
      <c r="K64" s="13">
        <v>175000</v>
      </c>
    </row>
    <row r="65" spans="1:11" ht="24.9" customHeight="1" x14ac:dyDescent="0.25">
      <c r="A65" s="9" t="s">
        <v>78</v>
      </c>
      <c r="B65" s="10">
        <v>41427</v>
      </c>
      <c r="C65" s="29">
        <v>6</v>
      </c>
      <c r="D65" s="10" t="s">
        <v>28</v>
      </c>
      <c r="E65" s="11" t="s">
        <v>33</v>
      </c>
      <c r="F65" s="12" t="s">
        <v>34</v>
      </c>
      <c r="G65" s="12" t="s">
        <v>35</v>
      </c>
      <c r="H65" s="12" t="s">
        <v>43</v>
      </c>
      <c r="I65" s="26">
        <v>16</v>
      </c>
      <c r="J65" s="13">
        <v>5600</v>
      </c>
      <c r="K65" s="13">
        <v>90000</v>
      </c>
    </row>
    <row r="66" spans="1:11" ht="24.9" customHeight="1" x14ac:dyDescent="0.25">
      <c r="A66" s="9" t="s">
        <v>79</v>
      </c>
      <c r="B66" s="10">
        <v>41436</v>
      </c>
      <c r="C66" s="29">
        <v>6</v>
      </c>
      <c r="D66" s="10" t="s">
        <v>28</v>
      </c>
      <c r="E66" s="11" t="s">
        <v>33</v>
      </c>
      <c r="F66" s="12" t="s">
        <v>50</v>
      </c>
      <c r="G66" s="12" t="s">
        <v>51</v>
      </c>
      <c r="H66" s="12" t="s">
        <v>43</v>
      </c>
      <c r="I66" s="26">
        <v>5</v>
      </c>
      <c r="J66" s="13">
        <v>15400</v>
      </c>
      <c r="K66" s="13">
        <v>77000</v>
      </c>
    </row>
    <row r="67" spans="1:11" ht="24.9" customHeight="1" x14ac:dyDescent="0.25">
      <c r="A67" s="9" t="s">
        <v>79</v>
      </c>
      <c r="B67" s="10">
        <v>41436</v>
      </c>
      <c r="C67" s="29">
        <v>6</v>
      </c>
      <c r="D67" s="10" t="s">
        <v>44</v>
      </c>
      <c r="E67" s="11" t="s">
        <v>45</v>
      </c>
      <c r="F67" s="12" t="s">
        <v>55</v>
      </c>
      <c r="G67" s="12" t="s">
        <v>56</v>
      </c>
      <c r="H67" s="12" t="s">
        <v>31</v>
      </c>
      <c r="I67" s="26">
        <v>10</v>
      </c>
      <c r="J67" s="13">
        <v>22000</v>
      </c>
      <c r="K67" s="13">
        <v>220000</v>
      </c>
    </row>
    <row r="68" spans="1:11" ht="24.9" customHeight="1" x14ac:dyDescent="0.25">
      <c r="A68" s="9" t="s">
        <v>79</v>
      </c>
      <c r="B68" s="10">
        <v>41436</v>
      </c>
      <c r="C68" s="29">
        <v>6</v>
      </c>
      <c r="D68" s="10" t="s">
        <v>44</v>
      </c>
      <c r="E68" s="11" t="s">
        <v>45</v>
      </c>
      <c r="F68" s="12" t="s">
        <v>40</v>
      </c>
      <c r="G68" s="12" t="s">
        <v>41</v>
      </c>
      <c r="H68" s="12" t="s">
        <v>43</v>
      </c>
      <c r="I68" s="26">
        <v>6</v>
      </c>
      <c r="J68" s="13">
        <v>35000</v>
      </c>
      <c r="K68" s="13">
        <v>210000</v>
      </c>
    </row>
    <row r="69" spans="1:11" ht="24.9" customHeight="1" x14ac:dyDescent="0.25">
      <c r="A69" s="9" t="s">
        <v>79</v>
      </c>
      <c r="B69" s="10">
        <v>41436</v>
      </c>
      <c r="C69" s="29">
        <v>6</v>
      </c>
      <c r="D69" s="10" t="s">
        <v>44</v>
      </c>
      <c r="E69" s="11" t="s">
        <v>45</v>
      </c>
      <c r="F69" s="12" t="s">
        <v>15</v>
      </c>
      <c r="G69" s="12" t="s">
        <v>16</v>
      </c>
      <c r="H69" s="12" t="s">
        <v>17</v>
      </c>
      <c r="I69" s="26">
        <v>11</v>
      </c>
      <c r="J69" s="13">
        <v>3900</v>
      </c>
      <c r="K69" s="13">
        <v>43000</v>
      </c>
    </row>
    <row r="70" spans="1:11" ht="24.9" customHeight="1" x14ac:dyDescent="0.25">
      <c r="A70" s="9" t="s">
        <v>79</v>
      </c>
      <c r="B70" s="10">
        <v>41436</v>
      </c>
      <c r="C70" s="29">
        <v>6</v>
      </c>
      <c r="D70" s="10" t="s">
        <v>44</v>
      </c>
      <c r="E70" s="11" t="s">
        <v>45</v>
      </c>
      <c r="F70" s="12" t="s">
        <v>20</v>
      </c>
      <c r="G70" s="12" t="s">
        <v>21</v>
      </c>
      <c r="H70" s="12" t="s">
        <v>17</v>
      </c>
      <c r="I70" s="26">
        <v>12</v>
      </c>
      <c r="J70" s="13">
        <v>5500</v>
      </c>
      <c r="K70" s="13">
        <v>66000</v>
      </c>
    </row>
    <row r="71" spans="1:11" ht="24.9" customHeight="1" x14ac:dyDescent="0.25">
      <c r="A71" s="9" t="s">
        <v>79</v>
      </c>
      <c r="B71" s="10">
        <v>41436</v>
      </c>
      <c r="C71" s="29">
        <v>6</v>
      </c>
      <c r="D71" s="10" t="s">
        <v>44</v>
      </c>
      <c r="E71" s="11" t="s">
        <v>45</v>
      </c>
      <c r="F71" s="12" t="s">
        <v>61</v>
      </c>
      <c r="G71" s="12" t="s">
        <v>62</v>
      </c>
      <c r="H71" s="12" t="s">
        <v>31</v>
      </c>
      <c r="I71" s="26">
        <v>8</v>
      </c>
      <c r="J71" s="13">
        <v>60600</v>
      </c>
      <c r="K71" s="13">
        <v>485000</v>
      </c>
    </row>
    <row r="72" spans="1:11" ht="24.9" customHeight="1" x14ac:dyDescent="0.25">
      <c r="A72" s="9" t="s">
        <v>80</v>
      </c>
      <c r="B72" s="10">
        <v>41459</v>
      </c>
      <c r="C72" s="29">
        <v>7</v>
      </c>
      <c r="D72" s="10" t="s">
        <v>44</v>
      </c>
      <c r="E72" s="11" t="s">
        <v>45</v>
      </c>
      <c r="F72" s="12" t="s">
        <v>57</v>
      </c>
      <c r="G72" s="12" t="s">
        <v>58</v>
      </c>
      <c r="H72" s="12" t="s">
        <v>43</v>
      </c>
      <c r="I72" s="26">
        <v>3</v>
      </c>
      <c r="J72" s="13">
        <v>16500</v>
      </c>
      <c r="K72" s="13">
        <v>50000</v>
      </c>
    </row>
    <row r="73" spans="1:11" ht="24.9" customHeight="1" x14ac:dyDescent="0.25">
      <c r="A73" s="9" t="s">
        <v>80</v>
      </c>
      <c r="B73" s="10">
        <v>41459</v>
      </c>
      <c r="C73" s="29">
        <v>7</v>
      </c>
      <c r="D73" s="10" t="s">
        <v>14</v>
      </c>
      <c r="E73" s="11" t="s">
        <v>32</v>
      </c>
      <c r="F73" s="12" t="s">
        <v>15</v>
      </c>
      <c r="G73" s="12" t="s">
        <v>16</v>
      </c>
      <c r="H73" s="12" t="s">
        <v>17</v>
      </c>
      <c r="I73" s="26">
        <v>1</v>
      </c>
      <c r="J73" s="13">
        <v>3420</v>
      </c>
      <c r="K73" s="13">
        <v>3000</v>
      </c>
    </row>
    <row r="74" spans="1:11" ht="24.9" customHeight="1" x14ac:dyDescent="0.25">
      <c r="A74" s="9" t="s">
        <v>80</v>
      </c>
      <c r="B74" s="10">
        <v>41459</v>
      </c>
      <c r="C74" s="29">
        <v>7</v>
      </c>
      <c r="D74" s="10" t="s">
        <v>14</v>
      </c>
      <c r="E74" s="11" t="s">
        <v>32</v>
      </c>
      <c r="F74" s="12" t="s">
        <v>20</v>
      </c>
      <c r="G74" s="12" t="s">
        <v>21</v>
      </c>
      <c r="H74" s="12" t="s">
        <v>17</v>
      </c>
      <c r="I74" s="26">
        <v>10</v>
      </c>
      <c r="J74" s="13">
        <v>5000</v>
      </c>
      <c r="K74" s="13">
        <v>50000</v>
      </c>
    </row>
    <row r="75" spans="1:11" ht="24.9" customHeight="1" x14ac:dyDescent="0.25">
      <c r="A75" s="9" t="s">
        <v>81</v>
      </c>
      <c r="B75" s="10">
        <v>41464</v>
      </c>
      <c r="C75" s="29">
        <v>7</v>
      </c>
      <c r="D75" s="10" t="s">
        <v>52</v>
      </c>
      <c r="E75" s="11" t="s">
        <v>53</v>
      </c>
      <c r="F75" s="12" t="s">
        <v>40</v>
      </c>
      <c r="G75" s="12" t="s">
        <v>41</v>
      </c>
      <c r="H75" s="12" t="s">
        <v>43</v>
      </c>
      <c r="I75" s="26">
        <v>12</v>
      </c>
      <c r="J75" s="13">
        <v>35000</v>
      </c>
      <c r="K75" s="13">
        <v>420000</v>
      </c>
    </row>
    <row r="76" spans="1:11" ht="24.9" customHeight="1" x14ac:dyDescent="0.25">
      <c r="A76" s="9" t="s">
        <v>81</v>
      </c>
      <c r="B76" s="10">
        <v>41464</v>
      </c>
      <c r="C76" s="29">
        <v>7</v>
      </c>
      <c r="D76" s="10" t="s">
        <v>52</v>
      </c>
      <c r="E76" s="11" t="s">
        <v>53</v>
      </c>
      <c r="F76" s="12" t="s">
        <v>15</v>
      </c>
      <c r="G76" s="12" t="s">
        <v>16</v>
      </c>
      <c r="H76" s="12" t="s">
        <v>17</v>
      </c>
      <c r="I76" s="26">
        <v>4</v>
      </c>
      <c r="J76" s="13">
        <v>3900</v>
      </c>
      <c r="K76" s="13">
        <v>16000</v>
      </c>
    </row>
    <row r="77" spans="1:11" ht="24.9" customHeight="1" x14ac:dyDescent="0.25">
      <c r="A77" s="9" t="s">
        <v>81</v>
      </c>
      <c r="B77" s="10">
        <v>41464</v>
      </c>
      <c r="C77" s="29">
        <v>7</v>
      </c>
      <c r="D77" s="10" t="s">
        <v>52</v>
      </c>
      <c r="E77" s="11" t="s">
        <v>53</v>
      </c>
      <c r="F77" s="12" t="s">
        <v>40</v>
      </c>
      <c r="G77" s="12" t="s">
        <v>41</v>
      </c>
      <c r="H77" s="12" t="s">
        <v>43</v>
      </c>
      <c r="I77" s="26">
        <v>6</v>
      </c>
      <c r="J77" s="13">
        <v>35000</v>
      </c>
      <c r="K77" s="13">
        <v>210000</v>
      </c>
    </row>
    <row r="78" spans="1:11" ht="24.9" customHeight="1" x14ac:dyDescent="0.25">
      <c r="A78" s="9" t="s">
        <v>81</v>
      </c>
      <c r="B78" s="10">
        <v>41464</v>
      </c>
      <c r="C78" s="29">
        <v>7</v>
      </c>
      <c r="D78" s="10" t="s">
        <v>38</v>
      </c>
      <c r="E78" s="11" t="s">
        <v>39</v>
      </c>
      <c r="F78" s="12" t="s">
        <v>20</v>
      </c>
      <c r="G78" s="12" t="s">
        <v>21</v>
      </c>
      <c r="H78" s="12" t="s">
        <v>17</v>
      </c>
      <c r="I78" s="26">
        <v>6</v>
      </c>
      <c r="J78" s="13">
        <v>5000</v>
      </c>
      <c r="K78" s="13">
        <v>30000</v>
      </c>
    </row>
    <row r="79" spans="1:11" ht="24.9" customHeight="1" x14ac:dyDescent="0.25">
      <c r="A79" s="9" t="s">
        <v>82</v>
      </c>
      <c r="B79" s="10">
        <v>41466</v>
      </c>
      <c r="C79" s="29">
        <v>7</v>
      </c>
      <c r="D79" s="10" t="s">
        <v>38</v>
      </c>
      <c r="E79" s="11" t="s">
        <v>39</v>
      </c>
      <c r="F79" s="12" t="s">
        <v>57</v>
      </c>
      <c r="G79" s="12" t="s">
        <v>58</v>
      </c>
      <c r="H79" s="12" t="s">
        <v>43</v>
      </c>
      <c r="I79" s="26">
        <v>11</v>
      </c>
      <c r="J79" s="13">
        <v>15000</v>
      </c>
      <c r="K79" s="13">
        <v>165000</v>
      </c>
    </row>
    <row r="80" spans="1:11" ht="24.9" customHeight="1" x14ac:dyDescent="0.25">
      <c r="A80" s="9" t="s">
        <v>82</v>
      </c>
      <c r="B80" s="10">
        <v>41466</v>
      </c>
      <c r="C80" s="29">
        <v>7</v>
      </c>
      <c r="D80" s="10" t="s">
        <v>44</v>
      </c>
      <c r="E80" s="11" t="s">
        <v>45</v>
      </c>
      <c r="F80" s="12" t="s">
        <v>20</v>
      </c>
      <c r="G80" s="12" t="s">
        <v>21</v>
      </c>
      <c r="H80" s="12" t="s">
        <v>17</v>
      </c>
      <c r="I80" s="26">
        <v>18</v>
      </c>
      <c r="J80" s="13">
        <v>5500</v>
      </c>
      <c r="K80" s="13">
        <v>99000</v>
      </c>
    </row>
    <row r="81" spans="1:11" ht="24.9" customHeight="1" x14ac:dyDescent="0.25">
      <c r="A81" s="9" t="s">
        <v>82</v>
      </c>
      <c r="B81" s="10">
        <v>41466</v>
      </c>
      <c r="C81" s="29">
        <v>7</v>
      </c>
      <c r="D81" s="10" t="s">
        <v>44</v>
      </c>
      <c r="E81" s="11" t="s">
        <v>45</v>
      </c>
      <c r="F81" s="12" t="s">
        <v>40</v>
      </c>
      <c r="G81" s="12" t="s">
        <v>41</v>
      </c>
      <c r="H81" s="12" t="s">
        <v>43</v>
      </c>
      <c r="I81" s="26">
        <v>9</v>
      </c>
      <c r="J81" s="13">
        <v>35000</v>
      </c>
      <c r="K81" s="13">
        <v>315000</v>
      </c>
    </row>
    <row r="82" spans="1:11" ht="24.9" customHeight="1" x14ac:dyDescent="0.25">
      <c r="A82" s="9" t="s">
        <v>82</v>
      </c>
      <c r="B82" s="10">
        <v>41466</v>
      </c>
      <c r="C82" s="29">
        <v>7</v>
      </c>
      <c r="D82" s="10" t="s">
        <v>44</v>
      </c>
      <c r="E82" s="11" t="s">
        <v>45</v>
      </c>
      <c r="F82" s="12" t="s">
        <v>34</v>
      </c>
      <c r="G82" s="12" t="s">
        <v>35</v>
      </c>
      <c r="H82" s="12" t="s">
        <v>43</v>
      </c>
      <c r="I82" s="26">
        <v>4</v>
      </c>
      <c r="J82" s="13">
        <v>5600</v>
      </c>
      <c r="K82" s="13">
        <v>22000</v>
      </c>
    </row>
    <row r="83" spans="1:11" ht="24.9" customHeight="1" x14ac:dyDescent="0.25">
      <c r="A83" s="9" t="s">
        <v>82</v>
      </c>
      <c r="B83" s="10">
        <v>41466</v>
      </c>
      <c r="C83" s="29">
        <v>7</v>
      </c>
      <c r="D83" s="10" t="s">
        <v>44</v>
      </c>
      <c r="E83" s="11" t="s">
        <v>45</v>
      </c>
      <c r="F83" s="12" t="s">
        <v>50</v>
      </c>
      <c r="G83" s="12" t="s">
        <v>51</v>
      </c>
      <c r="H83" s="12" t="s">
        <v>43</v>
      </c>
      <c r="I83" s="26">
        <v>8</v>
      </c>
      <c r="J83" s="13">
        <v>15400</v>
      </c>
      <c r="K83" s="13">
        <v>123000</v>
      </c>
    </row>
    <row r="84" spans="1:11" ht="24.9" customHeight="1" x14ac:dyDescent="0.25">
      <c r="A84" s="9" t="s">
        <v>83</v>
      </c>
      <c r="B84" s="10">
        <v>41471</v>
      </c>
      <c r="C84" s="29">
        <v>7</v>
      </c>
      <c r="D84" s="10" t="s">
        <v>44</v>
      </c>
      <c r="E84" s="11" t="s">
        <v>45</v>
      </c>
      <c r="F84" s="12" t="s">
        <v>55</v>
      </c>
      <c r="G84" s="12" t="s">
        <v>56</v>
      </c>
      <c r="H84" s="12" t="s">
        <v>31</v>
      </c>
      <c r="I84" s="26">
        <v>18</v>
      </c>
      <c r="J84" s="13">
        <v>22000</v>
      </c>
      <c r="K84" s="13">
        <v>396000</v>
      </c>
    </row>
    <row r="85" spans="1:11" ht="24.9" customHeight="1" x14ac:dyDescent="0.25">
      <c r="A85" s="9" t="s">
        <v>83</v>
      </c>
      <c r="B85" s="10">
        <v>41411</v>
      </c>
      <c r="C85" s="29">
        <v>5</v>
      </c>
      <c r="D85" s="10" t="s">
        <v>44</v>
      </c>
      <c r="E85" s="11" t="s">
        <v>45</v>
      </c>
      <c r="F85" s="12" t="s">
        <v>40</v>
      </c>
      <c r="G85" s="12" t="s">
        <v>41</v>
      </c>
      <c r="H85" s="12" t="s">
        <v>43</v>
      </c>
      <c r="I85" s="26">
        <v>6</v>
      </c>
      <c r="J85" s="13">
        <v>35000</v>
      </c>
      <c r="K85" s="13">
        <v>210000</v>
      </c>
    </row>
    <row r="86" spans="1:11" ht="24.9" customHeight="1" x14ac:dyDescent="0.25">
      <c r="A86" s="9" t="s">
        <v>83</v>
      </c>
      <c r="B86" s="10">
        <v>41411</v>
      </c>
      <c r="C86" s="29">
        <v>5</v>
      </c>
      <c r="D86" s="10" t="s">
        <v>46</v>
      </c>
      <c r="E86" s="11" t="s">
        <v>47</v>
      </c>
      <c r="F86" s="12" t="s">
        <v>15</v>
      </c>
      <c r="G86" s="12" t="s">
        <v>16</v>
      </c>
      <c r="H86" s="12" t="s">
        <v>17</v>
      </c>
      <c r="I86" s="26">
        <v>12</v>
      </c>
      <c r="J86" s="13">
        <v>3420</v>
      </c>
      <c r="K86" s="13">
        <v>41040</v>
      </c>
    </row>
    <row r="87" spans="1:11" ht="24.9" customHeight="1" x14ac:dyDescent="0.25">
      <c r="A87" s="9" t="s">
        <v>84</v>
      </c>
      <c r="B87" s="10">
        <v>41474</v>
      </c>
      <c r="C87" s="29">
        <v>7</v>
      </c>
      <c r="D87" s="10" t="s">
        <v>46</v>
      </c>
      <c r="E87" s="11" t="s">
        <v>47</v>
      </c>
      <c r="F87" s="12" t="s">
        <v>20</v>
      </c>
      <c r="G87" s="12" t="s">
        <v>21</v>
      </c>
      <c r="H87" s="12" t="s">
        <v>17</v>
      </c>
      <c r="I87" s="26">
        <v>10</v>
      </c>
      <c r="J87" s="13">
        <v>5000</v>
      </c>
      <c r="K87" s="13">
        <v>50000</v>
      </c>
    </row>
    <row r="88" spans="1:11" ht="24.9" customHeight="1" x14ac:dyDescent="0.25">
      <c r="A88" s="9" t="s">
        <v>84</v>
      </c>
      <c r="B88" s="10">
        <v>41474</v>
      </c>
      <c r="C88" s="29">
        <v>7</v>
      </c>
      <c r="D88" s="10" t="s">
        <v>38</v>
      </c>
      <c r="E88" s="11" t="s">
        <v>39</v>
      </c>
      <c r="F88" s="12" t="s">
        <v>29</v>
      </c>
      <c r="G88" s="12" t="s">
        <v>30</v>
      </c>
      <c r="H88" s="12" t="s">
        <v>31</v>
      </c>
      <c r="I88" s="26">
        <v>20</v>
      </c>
      <c r="J88" s="13">
        <v>15220</v>
      </c>
      <c r="K88" s="13">
        <v>304000</v>
      </c>
    </row>
    <row r="89" spans="1:11" ht="24.9" customHeight="1" x14ac:dyDescent="0.25">
      <c r="A89" s="9" t="s">
        <v>84</v>
      </c>
      <c r="B89" s="10">
        <v>41474</v>
      </c>
      <c r="C89" s="29">
        <v>7</v>
      </c>
      <c r="D89" s="10" t="s">
        <v>38</v>
      </c>
      <c r="E89" s="11" t="s">
        <v>39</v>
      </c>
      <c r="F89" s="12" t="s">
        <v>20</v>
      </c>
      <c r="G89" s="12" t="s">
        <v>21</v>
      </c>
      <c r="H89" s="12" t="s">
        <v>17</v>
      </c>
      <c r="I89" s="26">
        <v>20</v>
      </c>
      <c r="J89" s="13">
        <v>5000</v>
      </c>
      <c r="K89" s="13">
        <v>100000</v>
      </c>
    </row>
    <row r="90" spans="1:11" ht="24.9" customHeight="1" x14ac:dyDescent="0.25">
      <c r="A90" s="9" t="s">
        <v>84</v>
      </c>
      <c r="B90" s="10">
        <v>41474</v>
      </c>
      <c r="C90" s="29">
        <v>7</v>
      </c>
      <c r="D90" s="10" t="s">
        <v>38</v>
      </c>
      <c r="E90" s="11" t="s">
        <v>39</v>
      </c>
      <c r="F90" s="12" t="s">
        <v>36</v>
      </c>
      <c r="G90" s="12" t="s">
        <v>37</v>
      </c>
      <c r="H90" s="12" t="s">
        <v>31</v>
      </c>
      <c r="I90" s="26">
        <v>18</v>
      </c>
      <c r="J90" s="13">
        <v>24930</v>
      </c>
      <c r="K90" s="13">
        <v>449000</v>
      </c>
    </row>
    <row r="91" spans="1:11" ht="24.9" customHeight="1" x14ac:dyDescent="0.25">
      <c r="A91" s="9" t="s">
        <v>84</v>
      </c>
      <c r="B91" s="10">
        <v>41474</v>
      </c>
      <c r="C91" s="29">
        <v>7</v>
      </c>
      <c r="D91" s="10" t="s">
        <v>28</v>
      </c>
      <c r="E91" s="11" t="s">
        <v>33</v>
      </c>
      <c r="F91" s="12" t="s">
        <v>40</v>
      </c>
      <c r="G91" s="12" t="s">
        <v>41</v>
      </c>
      <c r="H91" s="12" t="s">
        <v>43</v>
      </c>
      <c r="I91" s="26">
        <v>5</v>
      </c>
      <c r="J91" s="13">
        <v>35000</v>
      </c>
      <c r="K91" s="13">
        <v>175000</v>
      </c>
    </row>
    <row r="92" spans="1:11" ht="24.9" customHeight="1" x14ac:dyDescent="0.25">
      <c r="A92" s="9" t="s">
        <v>85</v>
      </c>
      <c r="B92" s="10">
        <v>41494</v>
      </c>
      <c r="C92" s="29">
        <v>8</v>
      </c>
      <c r="D92" s="10" t="s">
        <v>28</v>
      </c>
      <c r="E92" s="11" t="s">
        <v>33</v>
      </c>
      <c r="F92" s="12" t="s">
        <v>34</v>
      </c>
      <c r="G92" s="12" t="s">
        <v>35</v>
      </c>
      <c r="H92" s="12" t="s">
        <v>43</v>
      </c>
      <c r="I92" s="26">
        <v>16</v>
      </c>
      <c r="J92" s="13">
        <v>5600</v>
      </c>
      <c r="K92" s="13">
        <v>90000</v>
      </c>
    </row>
    <row r="93" spans="1:11" ht="24.9" customHeight="1" x14ac:dyDescent="0.25">
      <c r="A93" s="9" t="s">
        <v>85</v>
      </c>
      <c r="B93" s="10">
        <v>41494</v>
      </c>
      <c r="C93" s="29">
        <v>8</v>
      </c>
      <c r="D93" s="10" t="s">
        <v>28</v>
      </c>
      <c r="E93" s="11" t="s">
        <v>33</v>
      </c>
      <c r="F93" s="12" t="s">
        <v>50</v>
      </c>
      <c r="G93" s="12" t="s">
        <v>51</v>
      </c>
      <c r="H93" s="12" t="s">
        <v>43</v>
      </c>
      <c r="I93" s="26">
        <v>5</v>
      </c>
      <c r="J93" s="13">
        <v>15400</v>
      </c>
      <c r="K93" s="13">
        <v>77000</v>
      </c>
    </row>
    <row r="94" spans="1:11" ht="24.9" customHeight="1" x14ac:dyDescent="0.25">
      <c r="A94" s="9" t="s">
        <v>85</v>
      </c>
      <c r="B94" s="10">
        <v>41494</v>
      </c>
      <c r="C94" s="29">
        <v>8</v>
      </c>
      <c r="D94" s="10" t="s">
        <v>44</v>
      </c>
      <c r="E94" s="11" t="s">
        <v>45</v>
      </c>
      <c r="F94" s="12" t="s">
        <v>55</v>
      </c>
      <c r="G94" s="12" t="s">
        <v>56</v>
      </c>
      <c r="H94" s="12" t="s">
        <v>31</v>
      </c>
      <c r="I94" s="26">
        <v>10</v>
      </c>
      <c r="J94" s="13">
        <v>22000</v>
      </c>
      <c r="K94" s="13">
        <v>220000</v>
      </c>
    </row>
    <row r="95" spans="1:11" ht="24.9" customHeight="1" x14ac:dyDescent="0.25">
      <c r="A95" s="9" t="s">
        <v>86</v>
      </c>
      <c r="B95" s="10">
        <v>41501</v>
      </c>
      <c r="C95" s="29">
        <v>8</v>
      </c>
      <c r="D95" s="10" t="s">
        <v>44</v>
      </c>
      <c r="E95" s="11" t="s">
        <v>45</v>
      </c>
      <c r="F95" s="12" t="s">
        <v>40</v>
      </c>
      <c r="G95" s="12" t="s">
        <v>41</v>
      </c>
      <c r="H95" s="12" t="s">
        <v>43</v>
      </c>
      <c r="I95" s="26">
        <v>6</v>
      </c>
      <c r="J95" s="13">
        <v>35000</v>
      </c>
      <c r="K95" s="13">
        <v>210000</v>
      </c>
    </row>
    <row r="96" spans="1:11" ht="24.9" customHeight="1" x14ac:dyDescent="0.25">
      <c r="A96" s="9" t="s">
        <v>86</v>
      </c>
      <c r="B96" s="10">
        <v>41501</v>
      </c>
      <c r="C96" s="29">
        <v>8</v>
      </c>
      <c r="D96" s="10" t="s">
        <v>44</v>
      </c>
      <c r="E96" s="11" t="s">
        <v>45</v>
      </c>
      <c r="F96" s="12" t="s">
        <v>15</v>
      </c>
      <c r="G96" s="12" t="s">
        <v>16</v>
      </c>
      <c r="H96" s="12" t="s">
        <v>17</v>
      </c>
      <c r="I96" s="26">
        <v>11</v>
      </c>
      <c r="J96" s="13">
        <v>3900</v>
      </c>
      <c r="K96" s="13">
        <v>43000</v>
      </c>
    </row>
    <row r="97" spans="1:11" ht="24.9" customHeight="1" x14ac:dyDescent="0.25">
      <c r="A97" s="9" t="s">
        <v>86</v>
      </c>
      <c r="B97" s="10">
        <v>41501</v>
      </c>
      <c r="C97" s="29">
        <v>8</v>
      </c>
      <c r="D97" s="10" t="s">
        <v>44</v>
      </c>
      <c r="E97" s="11" t="s">
        <v>45</v>
      </c>
      <c r="F97" s="12" t="s">
        <v>20</v>
      </c>
      <c r="G97" s="12" t="s">
        <v>21</v>
      </c>
      <c r="H97" s="12" t="s">
        <v>17</v>
      </c>
      <c r="I97" s="26">
        <v>12</v>
      </c>
      <c r="J97" s="13">
        <v>5500</v>
      </c>
      <c r="K97" s="13">
        <v>66000</v>
      </c>
    </row>
    <row r="98" spans="1:11" ht="24.9" customHeight="1" x14ac:dyDescent="0.25">
      <c r="A98" s="9" t="s">
        <v>86</v>
      </c>
      <c r="B98" s="10">
        <v>41501</v>
      </c>
      <c r="C98" s="29">
        <v>8</v>
      </c>
      <c r="D98" s="10" t="s">
        <v>44</v>
      </c>
      <c r="E98" s="11" t="s">
        <v>45</v>
      </c>
      <c r="F98" s="12" t="s">
        <v>61</v>
      </c>
      <c r="G98" s="12" t="s">
        <v>62</v>
      </c>
      <c r="H98" s="12" t="s">
        <v>31</v>
      </c>
      <c r="I98" s="26">
        <v>8</v>
      </c>
      <c r="J98" s="13">
        <v>60600</v>
      </c>
      <c r="K98" s="13">
        <v>485000</v>
      </c>
    </row>
    <row r="99" spans="1:11" ht="24.9" customHeight="1" x14ac:dyDescent="0.25">
      <c r="A99" s="9" t="s">
        <v>87</v>
      </c>
      <c r="B99" s="10">
        <v>41501</v>
      </c>
      <c r="C99" s="29">
        <v>8</v>
      </c>
      <c r="D99" s="10" t="s">
        <v>44</v>
      </c>
      <c r="E99" s="11" t="s">
        <v>45</v>
      </c>
      <c r="F99" s="12" t="s">
        <v>57</v>
      </c>
      <c r="G99" s="12" t="s">
        <v>58</v>
      </c>
      <c r="H99" s="12" t="s">
        <v>43</v>
      </c>
      <c r="I99" s="26">
        <v>3</v>
      </c>
      <c r="J99" s="13">
        <v>16500</v>
      </c>
      <c r="K99" s="13">
        <v>50000</v>
      </c>
    </row>
    <row r="100" spans="1:11" ht="24.9" customHeight="1" x14ac:dyDescent="0.25">
      <c r="A100" s="9" t="s">
        <v>88</v>
      </c>
      <c r="B100" s="10">
        <v>41502</v>
      </c>
      <c r="C100" s="29">
        <v>8</v>
      </c>
      <c r="D100" s="10" t="s">
        <v>14</v>
      </c>
      <c r="E100" s="11" t="s">
        <v>32</v>
      </c>
      <c r="F100" s="12" t="s">
        <v>15</v>
      </c>
      <c r="G100" s="12" t="s">
        <v>16</v>
      </c>
      <c r="H100" s="12" t="s">
        <v>17</v>
      </c>
      <c r="I100" s="26">
        <v>1</v>
      </c>
      <c r="J100" s="13">
        <v>3420</v>
      </c>
      <c r="K100" s="13">
        <v>3000</v>
      </c>
    </row>
  </sheetData>
  <mergeCells count="1">
    <mergeCell ref="A2:J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"/>
  <sheetViews>
    <sheetView showGridLines="0" topLeftCell="B12" zoomScale="87" zoomScaleNormal="87" zoomScalePageLayoutView="55" workbookViewId="0">
      <selection activeCell="B4" sqref="B4:K100"/>
    </sheetView>
  </sheetViews>
  <sheetFormatPr defaultColWidth="8.88671875" defaultRowHeight="13.8" x14ac:dyDescent="0.25"/>
  <cols>
    <col min="1" max="1" width="8.44140625" style="2" customWidth="1"/>
    <col min="2" max="2" width="12.88671875" style="2" customWidth="1"/>
    <col min="3" max="3" width="9.6640625" style="28" customWidth="1"/>
    <col min="4" max="4" width="9.44140625" style="28" customWidth="1"/>
    <col min="5" max="5" width="19.33203125" style="2" customWidth="1"/>
    <col min="6" max="6" width="12.109375" style="2" customWidth="1"/>
    <col min="7" max="7" width="21.6640625" style="2" customWidth="1"/>
    <col min="8" max="8" width="20.33203125" style="2" customWidth="1"/>
    <col min="9" max="9" width="11" style="2" customWidth="1"/>
    <col min="10" max="10" width="11.88671875" style="2" customWidth="1"/>
    <col min="11" max="11" width="12.6640625" style="2" customWidth="1"/>
    <col min="12" max="12" width="9.6640625" style="2" customWidth="1"/>
    <col min="13" max="16384" width="8.88671875" style="2"/>
  </cols>
  <sheetData>
    <row r="1" spans="1:11" ht="15" x14ac:dyDescent="0.3">
      <c r="A1" s="1" t="s">
        <v>0</v>
      </c>
    </row>
    <row r="2" spans="1:11" ht="24.6" x14ac:dyDescent="0.4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20.399999999999999" customHeight="1" x14ac:dyDescent="0.25">
      <c r="D3" s="30"/>
      <c r="E3" s="5"/>
      <c r="F3" s="5"/>
      <c r="I3" s="71" t="s">
        <v>2</v>
      </c>
      <c r="J3" s="71"/>
      <c r="K3" s="6">
        <v>0.1</v>
      </c>
    </row>
    <row r="4" spans="1:11" s="8" customFormat="1" ht="36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103</v>
      </c>
      <c r="K4" s="7" t="s">
        <v>12</v>
      </c>
    </row>
    <row r="5" spans="1:11" s="8" customFormat="1" ht="23.4" customHeight="1" x14ac:dyDescent="0.25">
      <c r="A5" s="9" t="s">
        <v>13</v>
      </c>
      <c r="B5" s="10">
        <v>41275</v>
      </c>
      <c r="C5" s="29">
        <v>1</v>
      </c>
      <c r="D5" s="31" t="s">
        <v>14</v>
      </c>
      <c r="E5" s="11" t="s">
        <v>32</v>
      </c>
      <c r="F5" s="12" t="s">
        <v>15</v>
      </c>
      <c r="G5" s="12" t="s">
        <v>16</v>
      </c>
      <c r="H5" s="12" t="s">
        <v>17</v>
      </c>
      <c r="I5" s="9">
        <v>10</v>
      </c>
      <c r="J5" s="13">
        <v>3420</v>
      </c>
      <c r="K5" s="13">
        <v>34200</v>
      </c>
    </row>
    <row r="6" spans="1:11" s="8" customFormat="1" ht="30.6" customHeight="1" x14ac:dyDescent="0.25">
      <c r="A6" s="9" t="s">
        <v>13</v>
      </c>
      <c r="B6" s="10">
        <v>41275</v>
      </c>
      <c r="C6" s="29">
        <v>1</v>
      </c>
      <c r="D6" s="31" t="s">
        <v>14</v>
      </c>
      <c r="E6" s="11" t="s">
        <v>32</v>
      </c>
      <c r="F6" s="12" t="s">
        <v>20</v>
      </c>
      <c r="G6" s="12" t="s">
        <v>21</v>
      </c>
      <c r="H6" s="12" t="s">
        <v>17</v>
      </c>
      <c r="I6" s="9">
        <v>2</v>
      </c>
      <c r="J6" s="13">
        <v>5000</v>
      </c>
      <c r="K6" s="13">
        <v>10000</v>
      </c>
    </row>
    <row r="7" spans="1:11" s="8" customFormat="1" ht="23.4" customHeight="1" x14ac:dyDescent="0.25">
      <c r="A7" s="9" t="s">
        <v>27</v>
      </c>
      <c r="B7" s="10">
        <v>41282</v>
      </c>
      <c r="C7" s="29">
        <v>1</v>
      </c>
      <c r="D7" s="31" t="s">
        <v>28</v>
      </c>
      <c r="E7" s="11" t="s">
        <v>33</v>
      </c>
      <c r="F7" s="12" t="s">
        <v>29</v>
      </c>
      <c r="G7" s="12" t="s">
        <v>30</v>
      </c>
      <c r="H7" s="12" t="s">
        <v>31</v>
      </c>
      <c r="I7" s="9">
        <v>5</v>
      </c>
      <c r="J7" s="13">
        <v>16500</v>
      </c>
      <c r="K7" s="13">
        <v>82500</v>
      </c>
    </row>
    <row r="8" spans="1:11" s="8" customFormat="1" ht="23.4" customHeight="1" x14ac:dyDescent="0.25">
      <c r="A8" s="9" t="s">
        <v>27</v>
      </c>
      <c r="B8" s="10">
        <v>41282</v>
      </c>
      <c r="C8" s="29">
        <v>1</v>
      </c>
      <c r="D8" s="31" t="s">
        <v>28</v>
      </c>
      <c r="E8" s="11" t="s">
        <v>33</v>
      </c>
      <c r="F8" s="12" t="s">
        <v>20</v>
      </c>
      <c r="G8" s="12" t="s">
        <v>21</v>
      </c>
      <c r="H8" s="12" t="s">
        <v>17</v>
      </c>
      <c r="I8" s="9">
        <v>10</v>
      </c>
      <c r="J8" s="13">
        <v>5500</v>
      </c>
      <c r="K8" s="13">
        <v>55000</v>
      </c>
    </row>
    <row r="9" spans="1:11" s="8" customFormat="1" ht="23.4" customHeight="1" x14ac:dyDescent="0.25">
      <c r="A9" s="9" t="s">
        <v>27</v>
      </c>
      <c r="B9" s="10">
        <v>41282</v>
      </c>
      <c r="C9" s="29">
        <v>1</v>
      </c>
      <c r="D9" s="31" t="s">
        <v>28</v>
      </c>
      <c r="E9" s="11" t="s">
        <v>33</v>
      </c>
      <c r="F9" s="12" t="s">
        <v>36</v>
      </c>
      <c r="G9" s="12" t="s">
        <v>37</v>
      </c>
      <c r="H9" s="12" t="s">
        <v>31</v>
      </c>
      <c r="I9" s="9">
        <v>2</v>
      </c>
      <c r="J9" s="13">
        <v>27500</v>
      </c>
      <c r="K9" s="13">
        <v>55000</v>
      </c>
    </row>
    <row r="10" spans="1:11" s="8" customFormat="1" ht="23.4" customHeight="1" x14ac:dyDescent="0.25">
      <c r="A10" s="9" t="s">
        <v>42</v>
      </c>
      <c r="B10" s="10">
        <v>41285</v>
      </c>
      <c r="C10" s="29">
        <v>1</v>
      </c>
      <c r="D10" s="31" t="s">
        <v>38</v>
      </c>
      <c r="E10" s="11" t="s">
        <v>39</v>
      </c>
      <c r="F10" s="12" t="s">
        <v>40</v>
      </c>
      <c r="G10" s="12" t="s">
        <v>41</v>
      </c>
      <c r="H10" s="12" t="s">
        <v>43</v>
      </c>
      <c r="I10" s="9">
        <v>5</v>
      </c>
      <c r="J10" s="13">
        <v>31750</v>
      </c>
      <c r="K10" s="13">
        <v>158750</v>
      </c>
    </row>
    <row r="11" spans="1:11" s="8" customFormat="1" ht="23.4" customHeight="1" x14ac:dyDescent="0.25">
      <c r="A11" s="9" t="s">
        <v>42</v>
      </c>
      <c r="B11" s="10">
        <v>41285</v>
      </c>
      <c r="C11" s="29">
        <v>1</v>
      </c>
      <c r="D11" s="31" t="s">
        <v>38</v>
      </c>
      <c r="E11" s="11" t="s">
        <v>39</v>
      </c>
      <c r="F11" s="12" t="s">
        <v>34</v>
      </c>
      <c r="G11" s="12" t="s">
        <v>35</v>
      </c>
      <c r="H11" s="12" t="s">
        <v>43</v>
      </c>
      <c r="I11" s="9">
        <v>15</v>
      </c>
      <c r="J11" s="13">
        <v>5120</v>
      </c>
      <c r="K11" s="13">
        <v>76800</v>
      </c>
    </row>
    <row r="12" spans="1:11" s="8" customFormat="1" ht="23.4" customHeight="1" x14ac:dyDescent="0.25">
      <c r="A12" s="9" t="s">
        <v>42</v>
      </c>
      <c r="B12" s="10">
        <v>41285</v>
      </c>
      <c r="C12" s="29">
        <v>1</v>
      </c>
      <c r="D12" s="31" t="s">
        <v>38</v>
      </c>
      <c r="E12" s="11" t="s">
        <v>39</v>
      </c>
      <c r="F12" s="12" t="s">
        <v>50</v>
      </c>
      <c r="G12" s="12" t="s">
        <v>51</v>
      </c>
      <c r="H12" s="12" t="s">
        <v>43</v>
      </c>
      <c r="I12" s="9">
        <v>10</v>
      </c>
      <c r="J12" s="13">
        <v>14110</v>
      </c>
      <c r="K12" s="13">
        <v>141100</v>
      </c>
    </row>
    <row r="13" spans="1:11" s="8" customFormat="1" ht="23.4" customHeight="1" x14ac:dyDescent="0.25">
      <c r="A13" s="9" t="s">
        <v>54</v>
      </c>
      <c r="B13" s="10">
        <v>41302</v>
      </c>
      <c r="C13" s="29">
        <v>1</v>
      </c>
      <c r="D13" s="31" t="s">
        <v>44</v>
      </c>
      <c r="E13" s="11" t="s">
        <v>45</v>
      </c>
      <c r="F13" s="12" t="s">
        <v>55</v>
      </c>
      <c r="G13" s="12" t="s">
        <v>56</v>
      </c>
      <c r="H13" s="12" t="s">
        <v>31</v>
      </c>
      <c r="I13" s="9">
        <v>5</v>
      </c>
      <c r="J13" s="13">
        <v>22000</v>
      </c>
      <c r="K13" s="13">
        <v>110000</v>
      </c>
    </row>
    <row r="14" spans="1:11" s="8" customFormat="1" ht="23.4" customHeight="1" x14ac:dyDescent="0.25">
      <c r="A14" s="9" t="s">
        <v>54</v>
      </c>
      <c r="B14" s="10">
        <v>41302</v>
      </c>
      <c r="C14" s="29">
        <v>1</v>
      </c>
      <c r="D14" s="31" t="s">
        <v>44</v>
      </c>
      <c r="E14" s="11" t="s">
        <v>45</v>
      </c>
      <c r="F14" s="12" t="s">
        <v>40</v>
      </c>
      <c r="G14" s="12" t="s">
        <v>41</v>
      </c>
      <c r="H14" s="12" t="s">
        <v>43</v>
      </c>
      <c r="I14" s="9">
        <v>2</v>
      </c>
      <c r="J14" s="13">
        <v>35000</v>
      </c>
      <c r="K14" s="13">
        <v>70000</v>
      </c>
    </row>
    <row r="15" spans="1:11" s="8" customFormat="1" ht="23.4" customHeight="1" x14ac:dyDescent="0.25">
      <c r="A15" s="9" t="s">
        <v>54</v>
      </c>
      <c r="B15" s="10">
        <v>41302</v>
      </c>
      <c r="C15" s="29">
        <v>1</v>
      </c>
      <c r="D15" s="31" t="s">
        <v>44</v>
      </c>
      <c r="E15" s="11" t="s">
        <v>45</v>
      </c>
      <c r="F15" s="12" t="s">
        <v>15</v>
      </c>
      <c r="G15" s="12" t="s">
        <v>16</v>
      </c>
      <c r="H15" s="12" t="s">
        <v>17</v>
      </c>
      <c r="I15" s="9">
        <v>5</v>
      </c>
      <c r="J15" s="13">
        <v>3900</v>
      </c>
      <c r="K15" s="13">
        <v>19500</v>
      </c>
    </row>
    <row r="16" spans="1:11" s="8" customFormat="1" ht="23.4" customHeight="1" x14ac:dyDescent="0.25">
      <c r="A16" s="9" t="s">
        <v>54</v>
      </c>
      <c r="B16" s="10">
        <v>41302</v>
      </c>
      <c r="C16" s="29">
        <v>1</v>
      </c>
      <c r="D16" s="31" t="s">
        <v>44</v>
      </c>
      <c r="E16" s="11" t="s">
        <v>45</v>
      </c>
      <c r="F16" s="12" t="s">
        <v>20</v>
      </c>
      <c r="G16" s="12" t="s">
        <v>21</v>
      </c>
      <c r="H16" s="12" t="s">
        <v>17</v>
      </c>
      <c r="I16" s="9">
        <v>15</v>
      </c>
      <c r="J16" s="13">
        <v>5500</v>
      </c>
      <c r="K16" s="13">
        <v>82500</v>
      </c>
    </row>
    <row r="17" spans="1:11" s="8" customFormat="1" ht="23.4" customHeight="1" x14ac:dyDescent="0.25">
      <c r="A17" s="9" t="s">
        <v>54</v>
      </c>
      <c r="B17" s="10">
        <v>41302</v>
      </c>
      <c r="C17" s="29">
        <v>1</v>
      </c>
      <c r="D17" s="31" t="s">
        <v>44</v>
      </c>
      <c r="E17" s="11" t="s">
        <v>45</v>
      </c>
      <c r="F17" s="12" t="s">
        <v>61</v>
      </c>
      <c r="G17" s="12" t="s">
        <v>62</v>
      </c>
      <c r="H17" s="12" t="s">
        <v>31</v>
      </c>
      <c r="I17" s="9">
        <v>1</v>
      </c>
      <c r="J17" s="13">
        <v>60600</v>
      </c>
      <c r="K17" s="13">
        <v>60600</v>
      </c>
    </row>
    <row r="18" spans="1:11" s="8" customFormat="1" ht="23.4" customHeight="1" x14ac:dyDescent="0.25">
      <c r="A18" s="9" t="s">
        <v>54</v>
      </c>
      <c r="B18" s="10">
        <v>41302</v>
      </c>
      <c r="C18" s="29">
        <v>1</v>
      </c>
      <c r="D18" s="31" t="s">
        <v>44</v>
      </c>
      <c r="E18" s="11" t="s">
        <v>45</v>
      </c>
      <c r="F18" s="12" t="s">
        <v>57</v>
      </c>
      <c r="G18" s="12" t="s">
        <v>58</v>
      </c>
      <c r="H18" s="12" t="s">
        <v>43</v>
      </c>
      <c r="I18" s="9">
        <v>8</v>
      </c>
      <c r="J18" s="13">
        <v>16500</v>
      </c>
      <c r="K18" s="13">
        <v>132000</v>
      </c>
    </row>
    <row r="19" spans="1:11" s="8" customFormat="1" ht="23.4" customHeight="1" x14ac:dyDescent="0.25">
      <c r="A19" s="9" t="s">
        <v>63</v>
      </c>
      <c r="B19" s="10">
        <v>41304</v>
      </c>
      <c r="C19" s="29">
        <v>1</v>
      </c>
      <c r="D19" s="31" t="s">
        <v>46</v>
      </c>
      <c r="E19" s="11" t="s">
        <v>47</v>
      </c>
      <c r="F19" s="12" t="s">
        <v>15</v>
      </c>
      <c r="G19" s="12" t="s">
        <v>16</v>
      </c>
      <c r="H19" s="12" t="s">
        <v>17</v>
      </c>
      <c r="I19" s="9">
        <v>20</v>
      </c>
      <c r="J19" s="13">
        <v>3420</v>
      </c>
      <c r="K19" s="13">
        <v>68400</v>
      </c>
    </row>
    <row r="20" spans="1:11" s="8" customFormat="1" ht="23.4" customHeight="1" x14ac:dyDescent="0.25">
      <c r="A20" s="9" t="s">
        <v>63</v>
      </c>
      <c r="B20" s="10">
        <v>41304</v>
      </c>
      <c r="C20" s="29">
        <v>1</v>
      </c>
      <c r="D20" s="31" t="s">
        <v>46</v>
      </c>
      <c r="E20" s="11" t="s">
        <v>47</v>
      </c>
      <c r="F20" s="12" t="s">
        <v>20</v>
      </c>
      <c r="G20" s="12" t="s">
        <v>21</v>
      </c>
      <c r="H20" s="12" t="s">
        <v>17</v>
      </c>
      <c r="I20" s="9">
        <v>15</v>
      </c>
      <c r="J20" s="13">
        <v>5000</v>
      </c>
      <c r="K20" s="13">
        <v>75000</v>
      </c>
    </row>
    <row r="21" spans="1:11" s="8" customFormat="1" ht="23.4" customHeight="1" x14ac:dyDescent="0.25">
      <c r="A21" s="9" t="s">
        <v>64</v>
      </c>
      <c r="B21" s="10">
        <v>41304</v>
      </c>
      <c r="C21" s="29">
        <v>1</v>
      </c>
      <c r="D21" s="31" t="s">
        <v>52</v>
      </c>
      <c r="E21" s="11" t="s">
        <v>53</v>
      </c>
      <c r="F21" s="12" t="s">
        <v>40</v>
      </c>
      <c r="G21" s="12" t="s">
        <v>41</v>
      </c>
      <c r="H21" s="12" t="s">
        <v>43</v>
      </c>
      <c r="I21" s="9">
        <v>2</v>
      </c>
      <c r="J21" s="13">
        <v>35000</v>
      </c>
      <c r="K21" s="13">
        <v>70000</v>
      </c>
    </row>
    <row r="22" spans="1:11" ht="22.2" customHeight="1" x14ac:dyDescent="0.25">
      <c r="A22" s="9" t="s">
        <v>65</v>
      </c>
      <c r="B22" s="10">
        <v>41306</v>
      </c>
      <c r="C22" s="29">
        <v>2</v>
      </c>
      <c r="D22" s="31" t="s">
        <v>52</v>
      </c>
      <c r="E22" s="11" t="s">
        <v>53</v>
      </c>
      <c r="F22" s="12" t="s">
        <v>15</v>
      </c>
      <c r="G22" s="12" t="s">
        <v>16</v>
      </c>
      <c r="H22" s="12" t="s">
        <v>17</v>
      </c>
      <c r="I22" s="9">
        <v>10</v>
      </c>
      <c r="J22" s="13">
        <v>3900</v>
      </c>
      <c r="K22" s="13">
        <v>39000</v>
      </c>
    </row>
    <row r="23" spans="1:11" ht="21" customHeight="1" x14ac:dyDescent="0.25">
      <c r="A23" s="9" t="s">
        <v>65</v>
      </c>
      <c r="B23" s="10">
        <v>41306</v>
      </c>
      <c r="C23" s="29">
        <v>2</v>
      </c>
      <c r="D23" s="31" t="s">
        <v>52</v>
      </c>
      <c r="E23" s="11" t="s">
        <v>53</v>
      </c>
      <c r="F23" s="12" t="s">
        <v>40</v>
      </c>
      <c r="G23" s="12" t="s">
        <v>41</v>
      </c>
      <c r="H23" s="12" t="s">
        <v>43</v>
      </c>
      <c r="I23" s="9">
        <v>4</v>
      </c>
      <c r="J23" s="13">
        <v>35000</v>
      </c>
      <c r="K23" s="13">
        <v>140000</v>
      </c>
    </row>
    <row r="24" spans="1:11" ht="21" customHeight="1" x14ac:dyDescent="0.25">
      <c r="A24" s="9" t="s">
        <v>66</v>
      </c>
      <c r="B24" s="10">
        <v>41306</v>
      </c>
      <c r="C24" s="29">
        <v>2</v>
      </c>
      <c r="D24" s="31" t="s">
        <v>38</v>
      </c>
      <c r="E24" s="11" t="s">
        <v>39</v>
      </c>
      <c r="F24" s="12" t="s">
        <v>20</v>
      </c>
      <c r="G24" s="12" t="s">
        <v>21</v>
      </c>
      <c r="H24" s="12" t="s">
        <v>17</v>
      </c>
      <c r="I24" s="9">
        <v>7</v>
      </c>
      <c r="J24" s="13">
        <v>5000</v>
      </c>
      <c r="K24" s="13">
        <v>35000</v>
      </c>
    </row>
    <row r="25" spans="1:11" ht="21" customHeight="1" x14ac:dyDescent="0.25">
      <c r="A25" s="9" t="s">
        <v>66</v>
      </c>
      <c r="B25" s="10">
        <v>41306</v>
      </c>
      <c r="C25" s="29">
        <v>2</v>
      </c>
      <c r="D25" s="31" t="s">
        <v>38</v>
      </c>
      <c r="E25" s="11" t="s">
        <v>39</v>
      </c>
      <c r="F25" s="12" t="s">
        <v>57</v>
      </c>
      <c r="G25" s="12" t="s">
        <v>58</v>
      </c>
      <c r="H25" s="12" t="s">
        <v>43</v>
      </c>
      <c r="I25" s="9">
        <v>18</v>
      </c>
      <c r="J25" s="13">
        <v>15000</v>
      </c>
      <c r="K25" s="13">
        <v>270000</v>
      </c>
    </row>
    <row r="26" spans="1:11" ht="21" customHeight="1" x14ac:dyDescent="0.25">
      <c r="A26" s="9" t="s">
        <v>67</v>
      </c>
      <c r="B26" s="10">
        <v>41308</v>
      </c>
      <c r="C26" s="29">
        <v>2</v>
      </c>
      <c r="D26" s="31" t="s">
        <v>28</v>
      </c>
      <c r="E26" s="11" t="s">
        <v>33</v>
      </c>
      <c r="F26" s="12" t="s">
        <v>20</v>
      </c>
      <c r="G26" s="12" t="s">
        <v>21</v>
      </c>
      <c r="H26" s="12" t="s">
        <v>17</v>
      </c>
      <c r="I26" s="9">
        <v>20</v>
      </c>
      <c r="J26" s="13">
        <v>5500</v>
      </c>
      <c r="K26" s="13">
        <v>110000</v>
      </c>
    </row>
    <row r="27" spans="1:11" ht="21" customHeight="1" x14ac:dyDescent="0.25">
      <c r="A27" s="9" t="s">
        <v>67</v>
      </c>
      <c r="B27" s="10">
        <v>41308</v>
      </c>
      <c r="C27" s="29">
        <v>2</v>
      </c>
      <c r="D27" s="31" t="s">
        <v>28</v>
      </c>
      <c r="E27" s="11" t="s">
        <v>33</v>
      </c>
      <c r="F27" s="12" t="s">
        <v>40</v>
      </c>
      <c r="G27" s="12" t="s">
        <v>41</v>
      </c>
      <c r="H27" s="12" t="s">
        <v>43</v>
      </c>
      <c r="I27" s="9">
        <v>5</v>
      </c>
      <c r="J27" s="13">
        <v>35000</v>
      </c>
      <c r="K27" s="13">
        <v>175000</v>
      </c>
    </row>
    <row r="28" spans="1:11" ht="21" customHeight="1" x14ac:dyDescent="0.25">
      <c r="A28" s="9" t="s">
        <v>67</v>
      </c>
      <c r="B28" s="10">
        <v>41308</v>
      </c>
      <c r="C28" s="29">
        <v>2</v>
      </c>
      <c r="D28" s="31" t="s">
        <v>28</v>
      </c>
      <c r="E28" s="11" t="s">
        <v>33</v>
      </c>
      <c r="F28" s="12" t="s">
        <v>34</v>
      </c>
      <c r="G28" s="12" t="s">
        <v>35</v>
      </c>
      <c r="H28" s="12" t="s">
        <v>43</v>
      </c>
      <c r="I28" s="9">
        <v>15</v>
      </c>
      <c r="J28" s="13">
        <v>5600</v>
      </c>
      <c r="K28" s="13">
        <v>84000</v>
      </c>
    </row>
    <row r="29" spans="1:11" ht="21" customHeight="1" x14ac:dyDescent="0.25">
      <c r="A29" s="9" t="s">
        <v>67</v>
      </c>
      <c r="B29" s="10">
        <v>41308</v>
      </c>
      <c r="C29" s="29">
        <v>2</v>
      </c>
      <c r="D29" s="31" t="s">
        <v>28</v>
      </c>
      <c r="E29" s="11" t="s">
        <v>33</v>
      </c>
      <c r="F29" s="12" t="s">
        <v>50</v>
      </c>
      <c r="G29" s="12" t="s">
        <v>51</v>
      </c>
      <c r="H29" s="12" t="s">
        <v>43</v>
      </c>
      <c r="I29" s="9">
        <v>18</v>
      </c>
      <c r="J29" s="13">
        <v>15400</v>
      </c>
      <c r="K29" s="13">
        <v>277200</v>
      </c>
    </row>
    <row r="30" spans="1:11" ht="21" customHeight="1" x14ac:dyDescent="0.25">
      <c r="A30" s="9" t="s">
        <v>68</v>
      </c>
      <c r="B30" s="10">
        <v>41313</v>
      </c>
      <c r="C30" s="29">
        <v>2</v>
      </c>
      <c r="D30" s="31" t="s">
        <v>44</v>
      </c>
      <c r="E30" s="11" t="s">
        <v>45</v>
      </c>
      <c r="F30" s="12" t="s">
        <v>55</v>
      </c>
      <c r="G30" s="12" t="s">
        <v>56</v>
      </c>
      <c r="H30" s="12" t="s">
        <v>31</v>
      </c>
      <c r="I30" s="9">
        <v>25</v>
      </c>
      <c r="J30" s="13">
        <v>22000</v>
      </c>
      <c r="K30" s="13">
        <v>550000</v>
      </c>
    </row>
    <row r="31" spans="1:11" ht="21" customHeight="1" x14ac:dyDescent="0.25">
      <c r="A31" s="9" t="s">
        <v>68</v>
      </c>
      <c r="B31" s="10">
        <v>41313</v>
      </c>
      <c r="C31" s="29">
        <v>2</v>
      </c>
      <c r="D31" s="31" t="s">
        <v>44</v>
      </c>
      <c r="E31" s="11" t="s">
        <v>45</v>
      </c>
      <c r="F31" s="12" t="s">
        <v>40</v>
      </c>
      <c r="G31" s="12" t="s">
        <v>41</v>
      </c>
      <c r="H31" s="12" t="s">
        <v>43</v>
      </c>
      <c r="I31" s="9">
        <v>26</v>
      </c>
      <c r="J31" s="13">
        <v>35000</v>
      </c>
      <c r="K31" s="13">
        <v>910000</v>
      </c>
    </row>
    <row r="32" spans="1:11" ht="25.2" customHeight="1" x14ac:dyDescent="0.25">
      <c r="A32" s="9" t="s">
        <v>69</v>
      </c>
      <c r="B32" s="10">
        <v>41334</v>
      </c>
      <c r="C32" s="29">
        <v>3</v>
      </c>
      <c r="D32" s="31" t="s">
        <v>14</v>
      </c>
      <c r="E32" s="11" t="s">
        <v>32</v>
      </c>
      <c r="F32" s="12" t="s">
        <v>15</v>
      </c>
      <c r="G32" s="12" t="s">
        <v>16</v>
      </c>
      <c r="H32" s="12" t="s">
        <v>17</v>
      </c>
      <c r="I32" s="9">
        <v>21</v>
      </c>
      <c r="J32" s="13">
        <v>3420</v>
      </c>
      <c r="K32" s="13">
        <v>71820</v>
      </c>
    </row>
    <row r="33" spans="1:11" ht="25.2" customHeight="1" x14ac:dyDescent="0.25">
      <c r="A33" s="9" t="s">
        <v>69</v>
      </c>
      <c r="B33" s="10">
        <v>41334</v>
      </c>
      <c r="C33" s="29">
        <v>3</v>
      </c>
      <c r="D33" s="31" t="s">
        <v>14</v>
      </c>
      <c r="E33" s="11" t="s">
        <v>32</v>
      </c>
      <c r="F33" s="12" t="s">
        <v>20</v>
      </c>
      <c r="G33" s="12" t="s">
        <v>21</v>
      </c>
      <c r="H33" s="12" t="s">
        <v>17</v>
      </c>
      <c r="I33" s="9">
        <v>22</v>
      </c>
      <c r="J33" s="13">
        <v>5000</v>
      </c>
      <c r="K33" s="13">
        <v>110000</v>
      </c>
    </row>
    <row r="34" spans="1:11" ht="22.2" customHeight="1" x14ac:dyDescent="0.25">
      <c r="A34" s="9" t="s">
        <v>69</v>
      </c>
      <c r="B34" s="10">
        <v>41334</v>
      </c>
      <c r="C34" s="29">
        <v>3</v>
      </c>
      <c r="D34" s="31" t="s">
        <v>14</v>
      </c>
      <c r="E34" s="11" t="s">
        <v>32</v>
      </c>
      <c r="F34" s="12" t="s">
        <v>34</v>
      </c>
      <c r="G34" s="12" t="s">
        <v>35</v>
      </c>
      <c r="H34" s="12" t="s">
        <v>43</v>
      </c>
      <c r="I34" s="9">
        <v>25</v>
      </c>
      <c r="J34" s="13">
        <v>5120</v>
      </c>
      <c r="K34" s="13">
        <v>128000</v>
      </c>
    </row>
    <row r="35" spans="1:11" ht="22.2" customHeight="1" x14ac:dyDescent="0.25">
      <c r="A35" s="9" t="s">
        <v>69</v>
      </c>
      <c r="B35" s="10">
        <v>41334</v>
      </c>
      <c r="C35" s="29">
        <v>3</v>
      </c>
      <c r="D35" s="31" t="s">
        <v>14</v>
      </c>
      <c r="E35" s="11" t="s">
        <v>32</v>
      </c>
      <c r="F35" s="12" t="s">
        <v>55</v>
      </c>
      <c r="G35" s="12" t="s">
        <v>56</v>
      </c>
      <c r="H35" s="12" t="s">
        <v>31</v>
      </c>
      <c r="I35" s="9">
        <v>22</v>
      </c>
      <c r="J35" s="13">
        <v>20010</v>
      </c>
      <c r="K35" s="13">
        <v>440220</v>
      </c>
    </row>
    <row r="36" spans="1:11" ht="21" customHeight="1" x14ac:dyDescent="0.25">
      <c r="A36" s="9" t="s">
        <v>70</v>
      </c>
      <c r="B36" s="10">
        <v>41365</v>
      </c>
      <c r="C36" s="29">
        <v>4</v>
      </c>
      <c r="D36" s="31" t="s">
        <v>38</v>
      </c>
      <c r="E36" s="11" t="s">
        <v>39</v>
      </c>
      <c r="F36" s="12" t="s">
        <v>20</v>
      </c>
      <c r="G36" s="12" t="s">
        <v>21</v>
      </c>
      <c r="H36" s="12" t="s">
        <v>17</v>
      </c>
      <c r="I36" s="9">
        <v>22</v>
      </c>
      <c r="J36" s="13">
        <v>5000</v>
      </c>
      <c r="K36" s="13">
        <v>110000</v>
      </c>
    </row>
    <row r="37" spans="1:11" ht="26.4" customHeight="1" x14ac:dyDescent="0.25">
      <c r="A37" s="9" t="s">
        <v>70</v>
      </c>
      <c r="B37" s="10">
        <v>41365</v>
      </c>
      <c r="C37" s="29">
        <v>4</v>
      </c>
      <c r="D37" s="31" t="s">
        <v>38</v>
      </c>
      <c r="E37" s="11" t="s">
        <v>39</v>
      </c>
      <c r="F37" s="12" t="s">
        <v>57</v>
      </c>
      <c r="G37" s="12" t="s">
        <v>58</v>
      </c>
      <c r="H37" s="12" t="s">
        <v>43</v>
      </c>
      <c r="I37" s="9">
        <v>17</v>
      </c>
      <c r="J37" s="13">
        <v>15000</v>
      </c>
      <c r="K37" s="13">
        <v>255000</v>
      </c>
    </row>
    <row r="38" spans="1:11" ht="20.399999999999999" customHeight="1" x14ac:dyDescent="0.25">
      <c r="A38" s="9" t="s">
        <v>70</v>
      </c>
      <c r="B38" s="10">
        <v>41365</v>
      </c>
      <c r="C38" s="29">
        <v>4</v>
      </c>
      <c r="D38" s="31" t="s">
        <v>38</v>
      </c>
      <c r="E38" s="11" t="s">
        <v>39</v>
      </c>
      <c r="F38" s="12" t="s">
        <v>40</v>
      </c>
      <c r="G38" s="12" t="s">
        <v>41</v>
      </c>
      <c r="H38" s="12" t="s">
        <v>43</v>
      </c>
      <c r="I38" s="9">
        <v>21</v>
      </c>
      <c r="J38" s="13">
        <v>31750</v>
      </c>
      <c r="K38" s="13">
        <v>666750</v>
      </c>
    </row>
    <row r="39" spans="1:11" ht="22.95" customHeight="1" x14ac:dyDescent="0.25">
      <c r="A39" s="9" t="s">
        <v>70</v>
      </c>
      <c r="B39" s="10">
        <v>41365</v>
      </c>
      <c r="C39" s="29">
        <v>4</v>
      </c>
      <c r="D39" s="31" t="s">
        <v>38</v>
      </c>
      <c r="E39" s="11" t="s">
        <v>39</v>
      </c>
      <c r="F39" s="12" t="s">
        <v>15</v>
      </c>
      <c r="G39" s="12" t="s">
        <v>16</v>
      </c>
      <c r="H39" s="12" t="s">
        <v>17</v>
      </c>
      <c r="I39" s="9">
        <v>29</v>
      </c>
      <c r="J39" s="13">
        <v>3420</v>
      </c>
      <c r="K39" s="13">
        <v>99180</v>
      </c>
    </row>
    <row r="40" spans="1:11" ht="25.2" customHeight="1" x14ac:dyDescent="0.25">
      <c r="A40" s="9" t="s">
        <v>71</v>
      </c>
      <c r="B40" s="10">
        <v>41366</v>
      </c>
      <c r="C40" s="29">
        <v>4</v>
      </c>
      <c r="D40" s="31" t="s">
        <v>14</v>
      </c>
      <c r="E40" s="11" t="s">
        <v>32</v>
      </c>
      <c r="F40" s="12" t="s">
        <v>15</v>
      </c>
      <c r="G40" s="12" t="s">
        <v>16</v>
      </c>
      <c r="H40" s="12" t="s">
        <v>17</v>
      </c>
      <c r="I40" s="9">
        <v>10</v>
      </c>
      <c r="J40" s="13">
        <v>3420</v>
      </c>
      <c r="K40" s="13">
        <v>34200</v>
      </c>
    </row>
    <row r="41" spans="1:11" ht="19.95" customHeight="1" x14ac:dyDescent="0.25">
      <c r="A41" s="9" t="s">
        <v>71</v>
      </c>
      <c r="B41" s="10">
        <v>41366</v>
      </c>
      <c r="C41" s="29">
        <v>4</v>
      </c>
      <c r="D41" s="31" t="s">
        <v>14</v>
      </c>
      <c r="E41" s="11" t="s">
        <v>32</v>
      </c>
      <c r="F41" s="12" t="s">
        <v>20</v>
      </c>
      <c r="G41" s="12" t="s">
        <v>21</v>
      </c>
      <c r="H41" s="12" t="s">
        <v>17</v>
      </c>
      <c r="I41" s="9">
        <v>7</v>
      </c>
      <c r="J41" s="13">
        <v>5000</v>
      </c>
      <c r="K41" s="13">
        <v>35000</v>
      </c>
    </row>
    <row r="42" spans="1:11" ht="19.95" customHeight="1" x14ac:dyDescent="0.25">
      <c r="A42" s="9" t="s">
        <v>71</v>
      </c>
      <c r="B42" s="10">
        <v>41366</v>
      </c>
      <c r="C42" s="29">
        <v>4</v>
      </c>
      <c r="D42" s="31" t="s">
        <v>14</v>
      </c>
      <c r="E42" s="11" t="s">
        <v>32</v>
      </c>
      <c r="F42" s="12" t="s">
        <v>29</v>
      </c>
      <c r="G42" s="12" t="s">
        <v>30</v>
      </c>
      <c r="H42" s="12" t="s">
        <v>31</v>
      </c>
      <c r="I42" s="9">
        <v>11</v>
      </c>
      <c r="J42" s="13">
        <v>15220</v>
      </c>
      <c r="K42" s="13">
        <v>167420</v>
      </c>
    </row>
    <row r="43" spans="1:11" ht="19.95" customHeight="1" x14ac:dyDescent="0.25">
      <c r="A43" s="9" t="s">
        <v>71</v>
      </c>
      <c r="B43" s="10">
        <v>41366</v>
      </c>
      <c r="C43" s="29">
        <v>4</v>
      </c>
      <c r="D43" s="31" t="s">
        <v>14</v>
      </c>
      <c r="E43" s="11" t="s">
        <v>32</v>
      </c>
      <c r="F43" s="12" t="s">
        <v>34</v>
      </c>
      <c r="G43" s="12" t="s">
        <v>35</v>
      </c>
      <c r="H43" s="12" t="s">
        <v>43</v>
      </c>
      <c r="I43" s="9">
        <v>27</v>
      </c>
      <c r="J43" s="13">
        <v>5120</v>
      </c>
      <c r="K43" s="13">
        <v>138240</v>
      </c>
    </row>
    <row r="44" spans="1:11" ht="19.95" customHeight="1" x14ac:dyDescent="0.25">
      <c r="A44" s="9" t="s">
        <v>71</v>
      </c>
      <c r="B44" s="10">
        <v>41366</v>
      </c>
      <c r="C44" s="29">
        <v>4</v>
      </c>
      <c r="D44" s="31" t="s">
        <v>14</v>
      </c>
      <c r="E44" s="11" t="s">
        <v>32</v>
      </c>
      <c r="F44" s="12" t="s">
        <v>36</v>
      </c>
      <c r="G44" s="12" t="s">
        <v>37</v>
      </c>
      <c r="H44" s="12" t="s">
        <v>31</v>
      </c>
      <c r="I44" s="9">
        <v>26</v>
      </c>
      <c r="J44" s="13">
        <v>24930</v>
      </c>
      <c r="K44" s="13">
        <v>648180</v>
      </c>
    </row>
    <row r="45" spans="1:11" ht="19.95" customHeight="1" x14ac:dyDescent="0.25">
      <c r="A45" s="9" t="s">
        <v>71</v>
      </c>
      <c r="B45" s="10">
        <v>41366</v>
      </c>
      <c r="C45" s="29">
        <v>4</v>
      </c>
      <c r="D45" s="31" t="s">
        <v>14</v>
      </c>
      <c r="E45" s="11" t="s">
        <v>32</v>
      </c>
      <c r="F45" s="12" t="s">
        <v>40</v>
      </c>
      <c r="G45" s="12" t="s">
        <v>41</v>
      </c>
      <c r="H45" s="12" t="s">
        <v>43</v>
      </c>
      <c r="I45" s="9">
        <v>22</v>
      </c>
      <c r="J45" s="13">
        <v>31750</v>
      </c>
      <c r="K45" s="13">
        <v>698500</v>
      </c>
    </row>
    <row r="46" spans="1:11" ht="19.95" customHeight="1" x14ac:dyDescent="0.25">
      <c r="A46" s="9" t="s">
        <v>71</v>
      </c>
      <c r="B46" s="10">
        <v>41366</v>
      </c>
      <c r="C46" s="29">
        <v>4</v>
      </c>
      <c r="D46" s="31" t="s">
        <v>14</v>
      </c>
      <c r="E46" s="11" t="s">
        <v>32</v>
      </c>
      <c r="F46" s="12" t="s">
        <v>50</v>
      </c>
      <c r="G46" s="12" t="s">
        <v>51</v>
      </c>
      <c r="H46" s="12" t="s">
        <v>43</v>
      </c>
      <c r="I46" s="9">
        <v>25</v>
      </c>
      <c r="J46" s="13">
        <v>14110</v>
      </c>
      <c r="K46" s="13">
        <v>352750</v>
      </c>
    </row>
    <row r="47" spans="1:11" ht="19.95" customHeight="1" x14ac:dyDescent="0.25">
      <c r="A47" s="9" t="s">
        <v>72</v>
      </c>
      <c r="B47" s="10">
        <v>41373</v>
      </c>
      <c r="C47" s="29">
        <v>4</v>
      </c>
      <c r="D47" s="31" t="s">
        <v>38</v>
      </c>
      <c r="E47" s="11" t="s">
        <v>39</v>
      </c>
      <c r="F47" s="12" t="s">
        <v>50</v>
      </c>
      <c r="G47" s="12" t="s">
        <v>51</v>
      </c>
      <c r="H47" s="12" t="s">
        <v>43</v>
      </c>
      <c r="I47" s="9">
        <v>10</v>
      </c>
      <c r="J47" s="13">
        <v>14110</v>
      </c>
      <c r="K47" s="13">
        <v>141100</v>
      </c>
    </row>
    <row r="48" spans="1:11" ht="19.95" customHeight="1" x14ac:dyDescent="0.25">
      <c r="A48" s="9" t="s">
        <v>72</v>
      </c>
      <c r="B48" s="10">
        <v>41373</v>
      </c>
      <c r="C48" s="29">
        <v>4</v>
      </c>
      <c r="D48" s="31" t="s">
        <v>38</v>
      </c>
      <c r="E48" s="11" t="s">
        <v>39</v>
      </c>
      <c r="F48" s="12" t="s">
        <v>55</v>
      </c>
      <c r="G48" s="12" t="s">
        <v>56</v>
      </c>
      <c r="H48" s="12" t="s">
        <v>31</v>
      </c>
      <c r="I48" s="9">
        <v>9</v>
      </c>
      <c r="J48" s="13">
        <v>20010</v>
      </c>
      <c r="K48" s="13">
        <v>180090</v>
      </c>
    </row>
    <row r="49" spans="1:11" ht="19.95" customHeight="1" x14ac:dyDescent="0.25">
      <c r="A49" s="9" t="s">
        <v>72</v>
      </c>
      <c r="B49" s="10">
        <v>41373</v>
      </c>
      <c r="C49" s="29">
        <v>4</v>
      </c>
      <c r="D49" s="31" t="s">
        <v>38</v>
      </c>
      <c r="E49" s="11" t="s">
        <v>39</v>
      </c>
      <c r="F49" s="12" t="s">
        <v>40</v>
      </c>
      <c r="G49" s="12" t="s">
        <v>41</v>
      </c>
      <c r="H49" s="12" t="s">
        <v>43</v>
      </c>
      <c r="I49" s="9">
        <v>11</v>
      </c>
      <c r="J49" s="13">
        <v>31750</v>
      </c>
      <c r="K49" s="13">
        <v>349250</v>
      </c>
    </row>
    <row r="50" spans="1:11" ht="19.95" customHeight="1" x14ac:dyDescent="0.25">
      <c r="A50" s="9" t="s">
        <v>73</v>
      </c>
      <c r="B50" s="10">
        <v>41376</v>
      </c>
      <c r="C50" s="29">
        <v>4</v>
      </c>
      <c r="D50" s="31" t="s">
        <v>44</v>
      </c>
      <c r="E50" s="11" t="s">
        <v>45</v>
      </c>
      <c r="F50" s="12" t="s">
        <v>15</v>
      </c>
      <c r="G50" s="12" t="s">
        <v>16</v>
      </c>
      <c r="H50" s="12" t="s">
        <v>17</v>
      </c>
      <c r="I50" s="9">
        <v>12</v>
      </c>
      <c r="J50" s="13">
        <v>3900</v>
      </c>
      <c r="K50" s="13">
        <v>46800</v>
      </c>
    </row>
    <row r="51" spans="1:11" ht="19.95" customHeight="1" x14ac:dyDescent="0.25">
      <c r="A51" s="9" t="s">
        <v>73</v>
      </c>
      <c r="B51" s="10">
        <v>41376</v>
      </c>
      <c r="C51" s="29">
        <v>4</v>
      </c>
      <c r="D51" s="31" t="s">
        <v>44</v>
      </c>
      <c r="E51" s="11" t="s">
        <v>45</v>
      </c>
      <c r="F51" s="12" t="s">
        <v>20</v>
      </c>
      <c r="G51" s="12" t="s">
        <v>21</v>
      </c>
      <c r="H51" s="12" t="s">
        <v>17</v>
      </c>
      <c r="I51" s="9">
        <v>25</v>
      </c>
      <c r="J51" s="13">
        <v>5500</v>
      </c>
      <c r="K51" s="13">
        <v>137500</v>
      </c>
    </row>
    <row r="52" spans="1:11" ht="19.95" customHeight="1" x14ac:dyDescent="0.25">
      <c r="A52" s="9" t="s">
        <v>73</v>
      </c>
      <c r="B52" s="10">
        <v>41376</v>
      </c>
      <c r="C52" s="29">
        <v>4</v>
      </c>
      <c r="D52" s="31" t="s">
        <v>44</v>
      </c>
      <c r="E52" s="11" t="s">
        <v>45</v>
      </c>
      <c r="F52" s="12" t="s">
        <v>61</v>
      </c>
      <c r="G52" s="12" t="s">
        <v>62</v>
      </c>
      <c r="H52" s="12" t="s">
        <v>31</v>
      </c>
      <c r="I52" s="9">
        <v>16</v>
      </c>
      <c r="J52" s="13">
        <v>60600</v>
      </c>
      <c r="K52" s="13">
        <v>969600</v>
      </c>
    </row>
    <row r="53" spans="1:11" ht="19.95" customHeight="1" x14ac:dyDescent="0.25">
      <c r="A53" s="9" t="s">
        <v>73</v>
      </c>
      <c r="B53" s="10">
        <v>41376</v>
      </c>
      <c r="C53" s="29">
        <v>4</v>
      </c>
      <c r="D53" s="31" t="s">
        <v>44</v>
      </c>
      <c r="E53" s="11" t="s">
        <v>45</v>
      </c>
      <c r="F53" s="12" t="s">
        <v>57</v>
      </c>
      <c r="G53" s="12" t="s">
        <v>58</v>
      </c>
      <c r="H53" s="12" t="s">
        <v>43</v>
      </c>
      <c r="I53" s="9">
        <v>28</v>
      </c>
      <c r="J53" s="13">
        <v>16500</v>
      </c>
      <c r="K53" s="13">
        <v>462000</v>
      </c>
    </row>
    <row r="54" spans="1:11" ht="19.95" customHeight="1" x14ac:dyDescent="0.25">
      <c r="A54" s="9" t="s">
        <v>74</v>
      </c>
      <c r="B54" s="10">
        <v>41410</v>
      </c>
      <c r="C54" s="29">
        <v>5</v>
      </c>
      <c r="D54" s="31" t="s">
        <v>46</v>
      </c>
      <c r="E54" s="11" t="s">
        <v>47</v>
      </c>
      <c r="F54" s="12" t="s">
        <v>15</v>
      </c>
      <c r="G54" s="12" t="s">
        <v>16</v>
      </c>
      <c r="H54" s="12" t="s">
        <v>17</v>
      </c>
      <c r="I54" s="9">
        <v>18</v>
      </c>
      <c r="J54" s="13">
        <v>3420</v>
      </c>
      <c r="K54" s="13">
        <v>61560</v>
      </c>
    </row>
    <row r="55" spans="1:11" ht="19.95" customHeight="1" x14ac:dyDescent="0.25">
      <c r="A55" s="9" t="s">
        <v>75</v>
      </c>
      <c r="B55" s="10">
        <v>41411</v>
      </c>
      <c r="C55" s="29">
        <v>5</v>
      </c>
      <c r="D55" s="31" t="s">
        <v>46</v>
      </c>
      <c r="E55" s="11" t="s">
        <v>47</v>
      </c>
      <c r="F55" s="12" t="s">
        <v>20</v>
      </c>
      <c r="G55" s="12" t="s">
        <v>21</v>
      </c>
      <c r="H55" s="12" t="s">
        <v>17</v>
      </c>
      <c r="I55" s="9">
        <v>17</v>
      </c>
      <c r="J55" s="13">
        <v>5000</v>
      </c>
      <c r="K55" s="13">
        <v>85000</v>
      </c>
    </row>
    <row r="56" spans="1:11" ht="19.95" customHeight="1" x14ac:dyDescent="0.25">
      <c r="A56" s="9" t="s">
        <v>75</v>
      </c>
      <c r="B56" s="10">
        <v>41411</v>
      </c>
      <c r="C56" s="29">
        <v>5</v>
      </c>
      <c r="D56" s="31" t="s">
        <v>46</v>
      </c>
      <c r="E56" s="11" t="s">
        <v>47</v>
      </c>
      <c r="F56" s="12" t="s">
        <v>40</v>
      </c>
      <c r="G56" s="12" t="s">
        <v>41</v>
      </c>
      <c r="H56" s="12" t="s">
        <v>43</v>
      </c>
      <c r="I56" s="9">
        <v>21</v>
      </c>
      <c r="J56" s="13">
        <v>31750</v>
      </c>
      <c r="K56" s="13">
        <v>666750</v>
      </c>
    </row>
    <row r="57" spans="1:11" ht="19.95" customHeight="1" x14ac:dyDescent="0.25">
      <c r="A57" s="9" t="s">
        <v>75</v>
      </c>
      <c r="B57" s="10">
        <v>41411</v>
      </c>
      <c r="C57" s="29">
        <v>5</v>
      </c>
      <c r="D57" s="31" t="s">
        <v>46</v>
      </c>
      <c r="E57" s="11" t="s">
        <v>47</v>
      </c>
      <c r="F57" s="12" t="s">
        <v>15</v>
      </c>
      <c r="G57" s="12" t="s">
        <v>16</v>
      </c>
      <c r="H57" s="12" t="s">
        <v>17</v>
      </c>
      <c r="I57" s="9">
        <v>8</v>
      </c>
      <c r="J57" s="13">
        <v>3420</v>
      </c>
      <c r="K57" s="13">
        <v>27360</v>
      </c>
    </row>
    <row r="58" spans="1:11" ht="19.95" customHeight="1" x14ac:dyDescent="0.25">
      <c r="A58" s="9" t="s">
        <v>75</v>
      </c>
      <c r="B58" s="10">
        <v>41411</v>
      </c>
      <c r="C58" s="29">
        <v>5</v>
      </c>
      <c r="D58" s="31" t="s">
        <v>46</v>
      </c>
      <c r="E58" s="11" t="s">
        <v>47</v>
      </c>
      <c r="F58" s="12" t="s">
        <v>57</v>
      </c>
      <c r="G58" s="12" t="s">
        <v>58</v>
      </c>
      <c r="H58" s="12" t="s">
        <v>43</v>
      </c>
      <c r="I58" s="9">
        <v>6</v>
      </c>
      <c r="J58" s="13">
        <v>15000</v>
      </c>
      <c r="K58" s="13">
        <v>90000</v>
      </c>
    </row>
    <row r="59" spans="1:11" ht="19.95" customHeight="1" x14ac:dyDescent="0.25">
      <c r="A59" s="9" t="s">
        <v>76</v>
      </c>
      <c r="B59" s="10">
        <v>41415</v>
      </c>
      <c r="C59" s="29">
        <v>5</v>
      </c>
      <c r="D59" s="31" t="s">
        <v>38</v>
      </c>
      <c r="E59" s="11" t="s">
        <v>39</v>
      </c>
      <c r="F59" s="12" t="s">
        <v>20</v>
      </c>
      <c r="G59" s="12" t="s">
        <v>21</v>
      </c>
      <c r="H59" s="12" t="s">
        <v>17</v>
      </c>
      <c r="I59" s="9">
        <v>14</v>
      </c>
      <c r="J59" s="13">
        <v>5000</v>
      </c>
      <c r="K59" s="13">
        <v>70000</v>
      </c>
    </row>
    <row r="60" spans="1:11" ht="19.95" customHeight="1" x14ac:dyDescent="0.25">
      <c r="A60" s="9" t="s">
        <v>77</v>
      </c>
      <c r="B60" s="10">
        <v>41416</v>
      </c>
      <c r="C60" s="29">
        <v>5</v>
      </c>
      <c r="D60" s="31" t="s">
        <v>38</v>
      </c>
      <c r="E60" s="11" t="s">
        <v>39</v>
      </c>
      <c r="F60" s="12" t="s">
        <v>57</v>
      </c>
      <c r="G60" s="12" t="s">
        <v>58</v>
      </c>
      <c r="H60" s="12" t="s">
        <v>43</v>
      </c>
      <c r="I60" s="9">
        <v>24</v>
      </c>
      <c r="J60" s="13">
        <v>15000</v>
      </c>
      <c r="K60" s="13">
        <v>360000</v>
      </c>
    </row>
    <row r="61" spans="1:11" ht="19.95" customHeight="1" x14ac:dyDescent="0.25">
      <c r="A61" s="9" t="s">
        <v>77</v>
      </c>
      <c r="B61" s="10">
        <v>41416</v>
      </c>
      <c r="C61" s="29">
        <v>5</v>
      </c>
      <c r="D61" s="31" t="s">
        <v>38</v>
      </c>
      <c r="E61" s="11" t="s">
        <v>39</v>
      </c>
      <c r="F61" s="12" t="s">
        <v>20</v>
      </c>
      <c r="G61" s="12" t="s">
        <v>21</v>
      </c>
      <c r="H61" s="12" t="s">
        <v>17</v>
      </c>
      <c r="I61" s="9">
        <v>18</v>
      </c>
      <c r="J61" s="13">
        <v>5000</v>
      </c>
      <c r="K61" s="13">
        <v>90000</v>
      </c>
    </row>
    <row r="62" spans="1:11" ht="19.95" customHeight="1" x14ac:dyDescent="0.25">
      <c r="A62" s="9" t="s">
        <v>77</v>
      </c>
      <c r="B62" s="10">
        <v>41416</v>
      </c>
      <c r="C62" s="29">
        <v>5</v>
      </c>
      <c r="D62" s="31" t="s">
        <v>38</v>
      </c>
      <c r="E62" s="11" t="s">
        <v>39</v>
      </c>
      <c r="F62" s="12" t="s">
        <v>40</v>
      </c>
      <c r="G62" s="12" t="s">
        <v>41</v>
      </c>
      <c r="H62" s="12" t="s">
        <v>43</v>
      </c>
      <c r="I62" s="9">
        <v>28</v>
      </c>
      <c r="J62" s="13">
        <v>31750</v>
      </c>
      <c r="K62" s="13">
        <v>889000</v>
      </c>
    </row>
    <row r="63" spans="1:11" ht="19.95" customHeight="1" x14ac:dyDescent="0.25">
      <c r="A63" s="9" t="s">
        <v>77</v>
      </c>
      <c r="B63" s="10">
        <v>41416</v>
      </c>
      <c r="C63" s="29">
        <v>5</v>
      </c>
      <c r="D63" s="31" t="s">
        <v>38</v>
      </c>
      <c r="E63" s="11" t="s">
        <v>39</v>
      </c>
      <c r="F63" s="12" t="s">
        <v>34</v>
      </c>
      <c r="G63" s="12" t="s">
        <v>35</v>
      </c>
      <c r="H63" s="12" t="s">
        <v>43</v>
      </c>
      <c r="I63" s="9">
        <v>16</v>
      </c>
      <c r="J63" s="13">
        <v>5120</v>
      </c>
      <c r="K63" s="13">
        <v>81920</v>
      </c>
    </row>
    <row r="64" spans="1:11" ht="19.95" customHeight="1" x14ac:dyDescent="0.25">
      <c r="A64" s="9" t="s">
        <v>78</v>
      </c>
      <c r="B64" s="10">
        <v>41427</v>
      </c>
      <c r="C64" s="29">
        <v>6</v>
      </c>
      <c r="D64" s="31" t="s">
        <v>28</v>
      </c>
      <c r="E64" s="11" t="s">
        <v>33</v>
      </c>
      <c r="F64" s="12" t="s">
        <v>50</v>
      </c>
      <c r="G64" s="12" t="s">
        <v>51</v>
      </c>
      <c r="H64" s="12" t="s">
        <v>43</v>
      </c>
      <c r="I64" s="9">
        <v>13</v>
      </c>
      <c r="J64" s="13">
        <v>15400</v>
      </c>
      <c r="K64" s="13">
        <v>200200</v>
      </c>
    </row>
    <row r="65" spans="1:11" ht="19.95" customHeight="1" x14ac:dyDescent="0.25">
      <c r="A65" s="9" t="s">
        <v>78</v>
      </c>
      <c r="B65" s="10">
        <v>41427</v>
      </c>
      <c r="C65" s="29">
        <v>6</v>
      </c>
      <c r="D65" s="31" t="s">
        <v>28</v>
      </c>
      <c r="E65" s="11" t="s">
        <v>33</v>
      </c>
      <c r="F65" s="12" t="s">
        <v>55</v>
      </c>
      <c r="G65" s="12" t="s">
        <v>56</v>
      </c>
      <c r="H65" s="12" t="s">
        <v>31</v>
      </c>
      <c r="I65" s="9">
        <v>13</v>
      </c>
      <c r="J65" s="13">
        <v>22000</v>
      </c>
      <c r="K65" s="13">
        <v>286000</v>
      </c>
    </row>
    <row r="66" spans="1:11" ht="19.95" customHeight="1" x14ac:dyDescent="0.25">
      <c r="A66" s="9" t="s">
        <v>79</v>
      </c>
      <c r="B66" s="10">
        <v>41436</v>
      </c>
      <c r="C66" s="29">
        <v>6</v>
      </c>
      <c r="D66" s="31" t="s">
        <v>44</v>
      </c>
      <c r="E66" s="11" t="s">
        <v>45</v>
      </c>
      <c r="F66" s="12" t="s">
        <v>40</v>
      </c>
      <c r="G66" s="12" t="s">
        <v>41</v>
      </c>
      <c r="H66" s="12" t="s">
        <v>43</v>
      </c>
      <c r="I66" s="9">
        <v>19</v>
      </c>
      <c r="J66" s="13">
        <v>35000</v>
      </c>
      <c r="K66" s="13">
        <v>665000</v>
      </c>
    </row>
    <row r="67" spans="1:11" ht="19.95" customHeight="1" x14ac:dyDescent="0.25">
      <c r="A67" s="9" t="s">
        <v>79</v>
      </c>
      <c r="B67" s="10">
        <v>41436</v>
      </c>
      <c r="C67" s="29">
        <v>6</v>
      </c>
      <c r="D67" s="31" t="s">
        <v>44</v>
      </c>
      <c r="E67" s="11" t="s">
        <v>45</v>
      </c>
      <c r="F67" s="12" t="s">
        <v>15</v>
      </c>
      <c r="G67" s="12" t="s">
        <v>16</v>
      </c>
      <c r="H67" s="12" t="s">
        <v>17</v>
      </c>
      <c r="I67" s="9">
        <v>16</v>
      </c>
      <c r="J67" s="13">
        <v>3900</v>
      </c>
      <c r="K67" s="13">
        <v>62400</v>
      </c>
    </row>
    <row r="68" spans="1:11" ht="19.95" customHeight="1" x14ac:dyDescent="0.25">
      <c r="A68" s="9" t="s">
        <v>79</v>
      </c>
      <c r="B68" s="10">
        <v>41436</v>
      </c>
      <c r="C68" s="29">
        <v>6</v>
      </c>
      <c r="D68" s="31" t="s">
        <v>44</v>
      </c>
      <c r="E68" s="11" t="s">
        <v>45</v>
      </c>
      <c r="F68" s="12" t="s">
        <v>20</v>
      </c>
      <c r="G68" s="12" t="s">
        <v>21</v>
      </c>
      <c r="H68" s="12" t="s">
        <v>17</v>
      </c>
      <c r="I68" s="9">
        <v>25</v>
      </c>
      <c r="J68" s="13">
        <v>5500</v>
      </c>
      <c r="K68" s="13">
        <v>137500</v>
      </c>
    </row>
    <row r="69" spans="1:11" ht="19.95" customHeight="1" x14ac:dyDescent="0.25">
      <c r="A69" s="9" t="s">
        <v>79</v>
      </c>
      <c r="B69" s="10">
        <v>41436</v>
      </c>
      <c r="C69" s="29">
        <v>6</v>
      </c>
      <c r="D69" s="31" t="s">
        <v>44</v>
      </c>
      <c r="E69" s="11" t="s">
        <v>45</v>
      </c>
      <c r="F69" s="12" t="s">
        <v>34</v>
      </c>
      <c r="G69" s="12" t="s">
        <v>35</v>
      </c>
      <c r="H69" s="12" t="s">
        <v>43</v>
      </c>
      <c r="I69" s="9">
        <v>6</v>
      </c>
      <c r="J69" s="13">
        <v>5600</v>
      </c>
      <c r="K69" s="13">
        <v>33600</v>
      </c>
    </row>
    <row r="70" spans="1:11" ht="19.95" customHeight="1" x14ac:dyDescent="0.25">
      <c r="A70" s="9" t="s">
        <v>79</v>
      </c>
      <c r="B70" s="10">
        <v>41436</v>
      </c>
      <c r="C70" s="29">
        <v>6</v>
      </c>
      <c r="D70" s="31" t="s">
        <v>44</v>
      </c>
      <c r="E70" s="11" t="s">
        <v>45</v>
      </c>
      <c r="F70" s="12" t="s">
        <v>55</v>
      </c>
      <c r="G70" s="12" t="s">
        <v>56</v>
      </c>
      <c r="H70" s="12" t="s">
        <v>31</v>
      </c>
      <c r="I70" s="9">
        <v>24</v>
      </c>
      <c r="J70" s="13">
        <v>22000</v>
      </c>
      <c r="K70" s="13">
        <v>528000</v>
      </c>
    </row>
    <row r="71" spans="1:11" ht="19.95" customHeight="1" x14ac:dyDescent="0.25">
      <c r="A71" s="9" t="s">
        <v>79</v>
      </c>
      <c r="B71" s="10">
        <v>41436</v>
      </c>
      <c r="C71" s="29">
        <v>6</v>
      </c>
      <c r="D71" s="31" t="s">
        <v>44</v>
      </c>
      <c r="E71" s="11" t="s">
        <v>45</v>
      </c>
      <c r="F71" s="12" t="s">
        <v>20</v>
      </c>
      <c r="G71" s="12" t="s">
        <v>21</v>
      </c>
      <c r="H71" s="12" t="s">
        <v>17</v>
      </c>
      <c r="I71" s="9">
        <v>19</v>
      </c>
      <c r="J71" s="13">
        <v>5500</v>
      </c>
      <c r="K71" s="13">
        <v>104500</v>
      </c>
    </row>
    <row r="72" spans="1:11" ht="19.95" customHeight="1" x14ac:dyDescent="0.25">
      <c r="A72" s="9" t="s">
        <v>80</v>
      </c>
      <c r="B72" s="10">
        <v>41459</v>
      </c>
      <c r="C72" s="29">
        <v>7</v>
      </c>
      <c r="D72" s="31" t="s">
        <v>38</v>
      </c>
      <c r="E72" s="11" t="s">
        <v>39</v>
      </c>
      <c r="F72" s="12" t="s">
        <v>57</v>
      </c>
      <c r="G72" s="12" t="s">
        <v>58</v>
      </c>
      <c r="H72" s="12" t="s">
        <v>43</v>
      </c>
      <c r="I72" s="9">
        <v>29</v>
      </c>
      <c r="J72" s="13">
        <v>15000</v>
      </c>
      <c r="K72" s="13">
        <v>435000</v>
      </c>
    </row>
    <row r="73" spans="1:11" ht="19.95" customHeight="1" x14ac:dyDescent="0.25">
      <c r="A73" s="9" t="s">
        <v>80</v>
      </c>
      <c r="B73" s="10">
        <v>41459</v>
      </c>
      <c r="C73" s="29">
        <v>7</v>
      </c>
      <c r="D73" s="31" t="s">
        <v>38</v>
      </c>
      <c r="E73" s="11" t="s">
        <v>39</v>
      </c>
      <c r="F73" s="12" t="s">
        <v>40</v>
      </c>
      <c r="G73" s="12" t="s">
        <v>41</v>
      </c>
      <c r="H73" s="12" t="s">
        <v>43</v>
      </c>
      <c r="I73" s="9">
        <v>27</v>
      </c>
      <c r="J73" s="13">
        <v>31750</v>
      </c>
      <c r="K73" s="13">
        <v>857250</v>
      </c>
    </row>
    <row r="74" spans="1:11" ht="19.95" customHeight="1" x14ac:dyDescent="0.25">
      <c r="A74" s="9" t="s">
        <v>80</v>
      </c>
      <c r="B74" s="10">
        <v>41459</v>
      </c>
      <c r="C74" s="29">
        <v>7</v>
      </c>
      <c r="D74" s="31" t="s">
        <v>38</v>
      </c>
      <c r="E74" s="11" t="s">
        <v>39</v>
      </c>
      <c r="F74" s="12" t="s">
        <v>15</v>
      </c>
      <c r="G74" s="12" t="s">
        <v>16</v>
      </c>
      <c r="H74" s="12" t="s">
        <v>17</v>
      </c>
      <c r="I74" s="9">
        <v>13</v>
      </c>
      <c r="J74" s="13">
        <v>3420</v>
      </c>
      <c r="K74" s="13">
        <v>44460</v>
      </c>
    </row>
    <row r="75" spans="1:11" ht="19.95" customHeight="1" x14ac:dyDescent="0.25">
      <c r="A75" s="9" t="s">
        <v>81</v>
      </c>
      <c r="B75" s="10">
        <v>41464</v>
      </c>
      <c r="C75" s="29">
        <v>7</v>
      </c>
      <c r="D75" s="31" t="s">
        <v>14</v>
      </c>
      <c r="E75" s="11" t="s">
        <v>32</v>
      </c>
      <c r="F75" s="12" t="s">
        <v>15</v>
      </c>
      <c r="G75" s="12" t="s">
        <v>16</v>
      </c>
      <c r="H75" s="12" t="s">
        <v>17</v>
      </c>
      <c r="I75" s="9">
        <v>18</v>
      </c>
      <c r="J75" s="13">
        <v>3420</v>
      </c>
      <c r="K75" s="13">
        <v>61560</v>
      </c>
    </row>
    <row r="76" spans="1:11" ht="19.95" customHeight="1" x14ac:dyDescent="0.25">
      <c r="A76" s="9" t="s">
        <v>81</v>
      </c>
      <c r="B76" s="10">
        <v>41464</v>
      </c>
      <c r="C76" s="29">
        <v>7</v>
      </c>
      <c r="D76" s="31" t="s">
        <v>14</v>
      </c>
      <c r="E76" s="11" t="s">
        <v>32</v>
      </c>
      <c r="F76" s="12" t="s">
        <v>20</v>
      </c>
      <c r="G76" s="12" t="s">
        <v>21</v>
      </c>
      <c r="H76" s="12" t="s">
        <v>17</v>
      </c>
      <c r="I76" s="9">
        <v>16</v>
      </c>
      <c r="J76" s="13">
        <v>5000</v>
      </c>
      <c r="K76" s="13">
        <v>80000</v>
      </c>
    </row>
    <row r="77" spans="1:11" ht="19.95" customHeight="1" x14ac:dyDescent="0.25">
      <c r="A77" s="9" t="s">
        <v>81</v>
      </c>
      <c r="B77" s="10">
        <v>41464</v>
      </c>
      <c r="C77" s="29">
        <v>7</v>
      </c>
      <c r="D77" s="31" t="s">
        <v>14</v>
      </c>
      <c r="E77" s="11" t="s">
        <v>32</v>
      </c>
      <c r="F77" s="12" t="s">
        <v>29</v>
      </c>
      <c r="G77" s="12" t="s">
        <v>30</v>
      </c>
      <c r="H77" s="12" t="s">
        <v>31</v>
      </c>
      <c r="I77" s="9">
        <v>10</v>
      </c>
      <c r="J77" s="13">
        <v>15220</v>
      </c>
      <c r="K77" s="13">
        <v>152200</v>
      </c>
    </row>
    <row r="78" spans="1:11" ht="19.95" customHeight="1" x14ac:dyDescent="0.25">
      <c r="A78" s="9" t="s">
        <v>81</v>
      </c>
      <c r="B78" s="10">
        <v>41464</v>
      </c>
      <c r="C78" s="29">
        <v>7</v>
      </c>
      <c r="D78" s="31" t="s">
        <v>14</v>
      </c>
      <c r="E78" s="11" t="s">
        <v>32</v>
      </c>
      <c r="F78" s="12" t="s">
        <v>40</v>
      </c>
      <c r="G78" s="12" t="s">
        <v>41</v>
      </c>
      <c r="H78" s="12" t="s">
        <v>43</v>
      </c>
      <c r="I78" s="9">
        <v>15</v>
      </c>
      <c r="J78" s="13">
        <v>31750</v>
      </c>
      <c r="K78" s="13">
        <v>476250</v>
      </c>
    </row>
    <row r="79" spans="1:11" ht="19.95" customHeight="1" x14ac:dyDescent="0.25">
      <c r="A79" s="9" t="s">
        <v>82</v>
      </c>
      <c r="B79" s="10">
        <v>41466</v>
      </c>
      <c r="C79" s="29">
        <v>7</v>
      </c>
      <c r="D79" s="31" t="s">
        <v>28</v>
      </c>
      <c r="E79" s="11" t="s">
        <v>33</v>
      </c>
      <c r="F79" s="12" t="s">
        <v>36</v>
      </c>
      <c r="G79" s="12" t="s">
        <v>37</v>
      </c>
      <c r="H79" s="12" t="s">
        <v>31</v>
      </c>
      <c r="I79" s="9">
        <v>10</v>
      </c>
      <c r="J79" s="13">
        <v>27500</v>
      </c>
      <c r="K79" s="13">
        <v>275000</v>
      </c>
    </row>
    <row r="80" spans="1:11" ht="19.95" customHeight="1" x14ac:dyDescent="0.25">
      <c r="A80" s="9" t="s">
        <v>82</v>
      </c>
      <c r="B80" s="10">
        <v>41466</v>
      </c>
      <c r="C80" s="29">
        <v>7</v>
      </c>
      <c r="D80" s="31" t="s">
        <v>28</v>
      </c>
      <c r="E80" s="11" t="s">
        <v>33</v>
      </c>
      <c r="F80" s="12" t="s">
        <v>40</v>
      </c>
      <c r="G80" s="12" t="s">
        <v>41</v>
      </c>
      <c r="H80" s="12" t="s">
        <v>43</v>
      </c>
      <c r="I80" s="9">
        <v>14</v>
      </c>
      <c r="J80" s="13">
        <v>35000</v>
      </c>
      <c r="K80" s="13">
        <v>490000</v>
      </c>
    </row>
    <row r="81" spans="1:11" ht="19.95" customHeight="1" x14ac:dyDescent="0.25">
      <c r="A81" s="9" t="s">
        <v>82</v>
      </c>
      <c r="B81" s="10">
        <v>41466</v>
      </c>
      <c r="C81" s="29">
        <v>7</v>
      </c>
      <c r="D81" s="31" t="s">
        <v>28</v>
      </c>
      <c r="E81" s="11" t="s">
        <v>33</v>
      </c>
      <c r="F81" s="12" t="s">
        <v>34</v>
      </c>
      <c r="G81" s="12" t="s">
        <v>35</v>
      </c>
      <c r="H81" s="12" t="s">
        <v>43</v>
      </c>
      <c r="I81" s="9">
        <v>13</v>
      </c>
      <c r="J81" s="13">
        <v>5600</v>
      </c>
      <c r="K81" s="13">
        <v>72800</v>
      </c>
    </row>
    <row r="82" spans="1:11" ht="19.95" customHeight="1" x14ac:dyDescent="0.25">
      <c r="A82" s="9" t="s">
        <v>82</v>
      </c>
      <c r="B82" s="10">
        <v>41466</v>
      </c>
      <c r="C82" s="29">
        <v>7</v>
      </c>
      <c r="D82" s="31" t="s">
        <v>28</v>
      </c>
      <c r="E82" s="11" t="s">
        <v>33</v>
      </c>
      <c r="F82" s="12" t="s">
        <v>50</v>
      </c>
      <c r="G82" s="12" t="s">
        <v>51</v>
      </c>
      <c r="H82" s="12" t="s">
        <v>43</v>
      </c>
      <c r="I82" s="9">
        <v>8</v>
      </c>
      <c r="J82" s="13">
        <v>15400</v>
      </c>
      <c r="K82" s="13">
        <v>123200</v>
      </c>
    </row>
    <row r="83" spans="1:11" ht="19.95" customHeight="1" x14ac:dyDescent="0.25">
      <c r="A83" s="9" t="s">
        <v>82</v>
      </c>
      <c r="B83" s="10">
        <v>41466</v>
      </c>
      <c r="C83" s="29">
        <v>7</v>
      </c>
      <c r="D83" s="31" t="s">
        <v>28</v>
      </c>
      <c r="E83" s="11" t="s">
        <v>33</v>
      </c>
      <c r="F83" s="12" t="s">
        <v>55</v>
      </c>
      <c r="G83" s="12" t="s">
        <v>56</v>
      </c>
      <c r="H83" s="12" t="s">
        <v>31</v>
      </c>
      <c r="I83" s="9">
        <v>16</v>
      </c>
      <c r="J83" s="13">
        <v>22000</v>
      </c>
      <c r="K83" s="13">
        <v>352000</v>
      </c>
    </row>
    <row r="84" spans="1:11" ht="19.95" customHeight="1" x14ac:dyDescent="0.25">
      <c r="A84" s="9" t="s">
        <v>83</v>
      </c>
      <c r="B84" s="10">
        <v>41471</v>
      </c>
      <c r="C84" s="29">
        <v>7</v>
      </c>
      <c r="D84" s="31" t="s">
        <v>28</v>
      </c>
      <c r="E84" s="11" t="s">
        <v>33</v>
      </c>
      <c r="F84" s="12" t="s">
        <v>40</v>
      </c>
      <c r="G84" s="12" t="s">
        <v>41</v>
      </c>
      <c r="H84" s="12" t="s">
        <v>43</v>
      </c>
      <c r="I84" s="9">
        <v>23</v>
      </c>
      <c r="J84" s="13">
        <v>35000</v>
      </c>
      <c r="K84" s="13">
        <v>805000</v>
      </c>
    </row>
    <row r="85" spans="1:11" ht="19.95" customHeight="1" x14ac:dyDescent="0.25">
      <c r="A85" s="9" t="s">
        <v>83</v>
      </c>
      <c r="B85" s="10">
        <v>41411</v>
      </c>
      <c r="C85" s="29">
        <v>5</v>
      </c>
      <c r="D85" s="31" t="s">
        <v>28</v>
      </c>
      <c r="E85" s="11" t="s">
        <v>33</v>
      </c>
      <c r="F85" s="12" t="s">
        <v>15</v>
      </c>
      <c r="G85" s="12" t="s">
        <v>16</v>
      </c>
      <c r="H85" s="12" t="s">
        <v>17</v>
      </c>
      <c r="I85" s="9">
        <v>30</v>
      </c>
      <c r="J85" s="13">
        <v>3900</v>
      </c>
      <c r="K85" s="13">
        <v>117000</v>
      </c>
    </row>
    <row r="86" spans="1:11" ht="19.95" customHeight="1" x14ac:dyDescent="0.25">
      <c r="A86" s="9" t="s">
        <v>83</v>
      </c>
      <c r="B86" s="10">
        <v>41411</v>
      </c>
      <c r="C86" s="29">
        <v>5</v>
      </c>
      <c r="D86" s="31" t="s">
        <v>28</v>
      </c>
      <c r="E86" s="11" t="s">
        <v>33</v>
      </c>
      <c r="F86" s="12" t="s">
        <v>20</v>
      </c>
      <c r="G86" s="12" t="s">
        <v>21</v>
      </c>
      <c r="H86" s="12" t="s">
        <v>17</v>
      </c>
      <c r="I86" s="9">
        <v>30</v>
      </c>
      <c r="J86" s="13">
        <v>5500</v>
      </c>
      <c r="K86" s="13">
        <v>165000</v>
      </c>
    </row>
    <row r="87" spans="1:11" ht="19.95" customHeight="1" x14ac:dyDescent="0.25">
      <c r="A87" s="9" t="s">
        <v>84</v>
      </c>
      <c r="B87" s="10">
        <v>41474</v>
      </c>
      <c r="C87" s="29">
        <v>7</v>
      </c>
      <c r="D87" s="31" t="s">
        <v>38</v>
      </c>
      <c r="E87" s="11" t="s">
        <v>39</v>
      </c>
      <c r="F87" s="12" t="s">
        <v>61</v>
      </c>
      <c r="G87" s="12" t="s">
        <v>62</v>
      </c>
      <c r="H87" s="12" t="s">
        <v>31</v>
      </c>
      <c r="I87" s="9">
        <v>23</v>
      </c>
      <c r="J87" s="13">
        <v>55100</v>
      </c>
      <c r="K87" s="13">
        <v>1267300</v>
      </c>
    </row>
    <row r="88" spans="1:11" ht="19.95" customHeight="1" x14ac:dyDescent="0.25">
      <c r="A88" s="9" t="s">
        <v>84</v>
      </c>
      <c r="B88" s="10">
        <v>41474</v>
      </c>
      <c r="C88" s="29">
        <v>7</v>
      </c>
      <c r="D88" s="31" t="s">
        <v>38</v>
      </c>
      <c r="E88" s="11" t="s">
        <v>39</v>
      </c>
      <c r="F88" s="12" t="s">
        <v>57</v>
      </c>
      <c r="G88" s="12" t="s">
        <v>58</v>
      </c>
      <c r="H88" s="12" t="s">
        <v>43</v>
      </c>
      <c r="I88" s="9">
        <v>20</v>
      </c>
      <c r="J88" s="13">
        <v>15000</v>
      </c>
      <c r="K88" s="13">
        <v>300000</v>
      </c>
    </row>
    <row r="89" spans="1:11" ht="19.95" customHeight="1" x14ac:dyDescent="0.25">
      <c r="A89" s="9" t="s">
        <v>84</v>
      </c>
      <c r="B89" s="10">
        <v>41474</v>
      </c>
      <c r="C89" s="29">
        <v>7</v>
      </c>
      <c r="D89" s="31" t="s">
        <v>38</v>
      </c>
      <c r="E89" s="11" t="s">
        <v>39</v>
      </c>
      <c r="F89" s="12" t="s">
        <v>15</v>
      </c>
      <c r="G89" s="12" t="s">
        <v>16</v>
      </c>
      <c r="H89" s="12" t="s">
        <v>17</v>
      </c>
      <c r="I89" s="9">
        <v>22</v>
      </c>
      <c r="J89" s="13">
        <v>3420</v>
      </c>
      <c r="K89" s="13">
        <v>75240</v>
      </c>
    </row>
    <row r="90" spans="1:11" ht="19.95" customHeight="1" x14ac:dyDescent="0.25">
      <c r="A90" s="9" t="s">
        <v>84</v>
      </c>
      <c r="B90" s="10">
        <v>41474</v>
      </c>
      <c r="C90" s="29">
        <v>7</v>
      </c>
      <c r="D90" s="31" t="s">
        <v>38</v>
      </c>
      <c r="E90" s="11" t="s">
        <v>39</v>
      </c>
      <c r="F90" s="12" t="s">
        <v>20</v>
      </c>
      <c r="G90" s="12" t="s">
        <v>21</v>
      </c>
      <c r="H90" s="12" t="s">
        <v>17</v>
      </c>
      <c r="I90" s="9">
        <v>14</v>
      </c>
      <c r="J90" s="13">
        <v>5000</v>
      </c>
      <c r="K90" s="13">
        <v>70000</v>
      </c>
    </row>
    <row r="91" spans="1:11" ht="19.95" customHeight="1" x14ac:dyDescent="0.25">
      <c r="A91" s="9" t="s">
        <v>84</v>
      </c>
      <c r="B91" s="10">
        <v>41474</v>
      </c>
      <c r="C91" s="29">
        <v>7</v>
      </c>
      <c r="D91" s="31" t="s">
        <v>38</v>
      </c>
      <c r="E91" s="11" t="s">
        <v>39</v>
      </c>
      <c r="F91" s="12" t="s">
        <v>40</v>
      </c>
      <c r="G91" s="12" t="s">
        <v>41</v>
      </c>
      <c r="H91" s="12" t="s">
        <v>43</v>
      </c>
      <c r="I91" s="9">
        <v>30</v>
      </c>
      <c r="J91" s="13">
        <v>31750</v>
      </c>
      <c r="K91" s="13">
        <v>952500</v>
      </c>
    </row>
    <row r="92" spans="1:11" ht="19.95" customHeight="1" x14ac:dyDescent="0.25">
      <c r="A92" s="9" t="s">
        <v>85</v>
      </c>
      <c r="B92" s="10">
        <v>41494</v>
      </c>
      <c r="C92" s="29">
        <v>8</v>
      </c>
      <c r="D92" s="31" t="s">
        <v>28</v>
      </c>
      <c r="E92" s="11" t="s">
        <v>33</v>
      </c>
      <c r="F92" s="12" t="s">
        <v>15</v>
      </c>
      <c r="G92" s="12" t="s">
        <v>16</v>
      </c>
      <c r="H92" s="12" t="s">
        <v>17</v>
      </c>
      <c r="I92" s="9">
        <v>5</v>
      </c>
      <c r="J92" s="13">
        <v>3900</v>
      </c>
      <c r="K92" s="13">
        <v>19500</v>
      </c>
    </row>
    <row r="93" spans="1:11" ht="19.95" customHeight="1" x14ac:dyDescent="0.25">
      <c r="A93" s="9" t="s">
        <v>85</v>
      </c>
      <c r="B93" s="10">
        <v>41494</v>
      </c>
      <c r="C93" s="29">
        <v>8</v>
      </c>
      <c r="D93" s="31" t="s">
        <v>28</v>
      </c>
      <c r="E93" s="11" t="s">
        <v>33</v>
      </c>
      <c r="F93" s="12" t="s">
        <v>40</v>
      </c>
      <c r="G93" s="12" t="s">
        <v>41</v>
      </c>
      <c r="H93" s="12" t="s">
        <v>43</v>
      </c>
      <c r="I93" s="9">
        <v>5</v>
      </c>
      <c r="J93" s="13">
        <v>35000</v>
      </c>
      <c r="K93" s="13">
        <v>175000</v>
      </c>
    </row>
    <row r="94" spans="1:11" ht="19.95" customHeight="1" x14ac:dyDescent="0.25">
      <c r="A94" s="9" t="s">
        <v>85</v>
      </c>
      <c r="B94" s="10">
        <v>41494</v>
      </c>
      <c r="C94" s="29">
        <v>8</v>
      </c>
      <c r="D94" s="31" t="s">
        <v>28</v>
      </c>
      <c r="E94" s="11" t="s">
        <v>33</v>
      </c>
      <c r="F94" s="12" t="s">
        <v>20</v>
      </c>
      <c r="G94" s="12" t="s">
        <v>21</v>
      </c>
      <c r="H94" s="12" t="s">
        <v>17</v>
      </c>
      <c r="I94" s="9">
        <v>26</v>
      </c>
      <c r="J94" s="13">
        <v>5500</v>
      </c>
      <c r="K94" s="13">
        <v>143000</v>
      </c>
    </row>
    <row r="95" spans="1:11" ht="19.95" customHeight="1" x14ac:dyDescent="0.25">
      <c r="A95" s="9" t="s">
        <v>86</v>
      </c>
      <c r="B95" s="10">
        <v>41501</v>
      </c>
      <c r="C95" s="29">
        <v>8</v>
      </c>
      <c r="D95" s="31" t="s">
        <v>38</v>
      </c>
      <c r="E95" s="11" t="s">
        <v>39</v>
      </c>
      <c r="F95" s="12" t="s">
        <v>57</v>
      </c>
      <c r="G95" s="12" t="s">
        <v>58</v>
      </c>
      <c r="H95" s="12" t="s">
        <v>43</v>
      </c>
      <c r="I95" s="9">
        <v>22</v>
      </c>
      <c r="J95" s="13">
        <v>15000</v>
      </c>
      <c r="K95" s="13">
        <v>330000</v>
      </c>
    </row>
    <row r="96" spans="1:11" ht="19.95" customHeight="1" x14ac:dyDescent="0.25">
      <c r="A96" s="9" t="s">
        <v>86</v>
      </c>
      <c r="B96" s="10">
        <v>41501</v>
      </c>
      <c r="C96" s="29">
        <v>8</v>
      </c>
      <c r="D96" s="31" t="s">
        <v>38</v>
      </c>
      <c r="E96" s="11" t="s">
        <v>39</v>
      </c>
      <c r="F96" s="12" t="s">
        <v>20</v>
      </c>
      <c r="G96" s="12" t="s">
        <v>21</v>
      </c>
      <c r="H96" s="12" t="s">
        <v>17</v>
      </c>
      <c r="I96" s="9">
        <v>26</v>
      </c>
      <c r="J96" s="13">
        <v>5000</v>
      </c>
      <c r="K96" s="13">
        <v>130000</v>
      </c>
    </row>
    <row r="97" spans="1:11" ht="19.95" customHeight="1" x14ac:dyDescent="0.25">
      <c r="A97" s="9" t="s">
        <v>86</v>
      </c>
      <c r="B97" s="10">
        <v>41501</v>
      </c>
      <c r="C97" s="29">
        <v>8</v>
      </c>
      <c r="D97" s="31" t="s">
        <v>38</v>
      </c>
      <c r="E97" s="11" t="s">
        <v>39</v>
      </c>
      <c r="F97" s="12" t="s">
        <v>40</v>
      </c>
      <c r="G97" s="12" t="s">
        <v>41</v>
      </c>
      <c r="H97" s="12" t="s">
        <v>43</v>
      </c>
      <c r="I97" s="9">
        <v>17</v>
      </c>
      <c r="J97" s="13">
        <v>31750</v>
      </c>
      <c r="K97" s="13">
        <v>539750</v>
      </c>
    </row>
    <row r="98" spans="1:11" ht="19.95" customHeight="1" x14ac:dyDescent="0.25">
      <c r="A98" s="9" t="s">
        <v>86</v>
      </c>
      <c r="B98" s="10">
        <v>41501</v>
      </c>
      <c r="C98" s="29">
        <v>8</v>
      </c>
      <c r="D98" s="31" t="s">
        <v>38</v>
      </c>
      <c r="E98" s="11" t="s">
        <v>39</v>
      </c>
      <c r="F98" s="12" t="s">
        <v>34</v>
      </c>
      <c r="G98" s="12" t="s">
        <v>35</v>
      </c>
      <c r="H98" s="12" t="s">
        <v>43</v>
      </c>
      <c r="I98" s="9">
        <v>18</v>
      </c>
      <c r="J98" s="13">
        <v>5120</v>
      </c>
      <c r="K98" s="13">
        <v>92160</v>
      </c>
    </row>
    <row r="99" spans="1:11" ht="19.95" customHeight="1" x14ac:dyDescent="0.25">
      <c r="A99" s="9" t="s">
        <v>87</v>
      </c>
      <c r="B99" s="10">
        <v>41501</v>
      </c>
      <c r="C99" s="29">
        <v>8</v>
      </c>
      <c r="D99" s="31" t="s">
        <v>28</v>
      </c>
      <c r="E99" s="11" t="s">
        <v>33</v>
      </c>
      <c r="F99" s="12" t="s">
        <v>50</v>
      </c>
      <c r="G99" s="12" t="s">
        <v>51</v>
      </c>
      <c r="H99" s="12" t="s">
        <v>43</v>
      </c>
      <c r="I99" s="9">
        <v>14</v>
      </c>
      <c r="J99" s="13">
        <v>15400</v>
      </c>
      <c r="K99" s="13">
        <v>215600</v>
      </c>
    </row>
    <row r="100" spans="1:11" ht="19.95" customHeight="1" x14ac:dyDescent="0.25">
      <c r="A100" s="9" t="s">
        <v>88</v>
      </c>
      <c r="B100" s="10">
        <v>41502</v>
      </c>
      <c r="C100" s="29">
        <v>8</v>
      </c>
      <c r="D100" s="31" t="s">
        <v>28</v>
      </c>
      <c r="E100" s="11" t="s">
        <v>33</v>
      </c>
      <c r="F100" s="12" t="s">
        <v>55</v>
      </c>
      <c r="G100" s="12" t="s">
        <v>56</v>
      </c>
      <c r="H100" s="12" t="s">
        <v>31</v>
      </c>
      <c r="I100" s="9">
        <v>24</v>
      </c>
      <c r="J100" s="13">
        <v>22000</v>
      </c>
      <c r="K100" s="13">
        <v>528000</v>
      </c>
    </row>
  </sheetData>
  <dataConsolidate/>
  <mergeCells count="2">
    <mergeCell ref="A2:K2"/>
    <mergeCell ref="I3:J3"/>
  </mergeCells>
  <printOptions horizontalCentered="1"/>
  <pageMargins left="0.75" right="0.75" top="0.75" bottom="0.75" header="0.3" footer="0.3"/>
  <pageSetup fitToWidth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0509-22A7-43A5-A64F-606C1B1B0D57}">
  <dimension ref="A3:D13"/>
  <sheetViews>
    <sheetView topLeftCell="A10" workbookViewId="0">
      <selection activeCell="G23" sqref="G23"/>
    </sheetView>
  </sheetViews>
  <sheetFormatPr defaultRowHeight="13.8" x14ac:dyDescent="0.25"/>
  <cols>
    <col min="1" max="1" width="15" bestFit="1" customWidth="1"/>
    <col min="2" max="3" width="13.109375" bestFit="1" customWidth="1"/>
    <col min="4" max="4" width="16.109375" bestFit="1" customWidth="1"/>
    <col min="5" max="5" width="16.6640625" bestFit="1" customWidth="1"/>
    <col min="6" max="6" width="16" bestFit="1" customWidth="1"/>
    <col min="7" max="7" width="16.6640625" bestFit="1" customWidth="1"/>
    <col min="8" max="9" width="8" bestFit="1" customWidth="1"/>
    <col min="10" max="10" width="11.6640625" bestFit="1" customWidth="1"/>
  </cols>
  <sheetData>
    <row r="3" spans="1:4" x14ac:dyDescent="0.25">
      <c r="A3" s="92" t="s">
        <v>122</v>
      </c>
      <c r="B3" s="92" t="s">
        <v>118</v>
      </c>
    </row>
    <row r="4" spans="1:4" x14ac:dyDescent="0.25">
      <c r="A4" s="92" t="s">
        <v>108</v>
      </c>
      <c r="B4" t="s">
        <v>31</v>
      </c>
      <c r="C4" t="s">
        <v>17</v>
      </c>
      <c r="D4" t="s">
        <v>43</v>
      </c>
    </row>
    <row r="5" spans="1:4" x14ac:dyDescent="0.25">
      <c r="A5" s="93">
        <v>1</v>
      </c>
      <c r="B5" s="94">
        <v>308100</v>
      </c>
      <c r="C5" s="94">
        <v>344600</v>
      </c>
      <c r="D5" s="94">
        <v>648650</v>
      </c>
    </row>
    <row r="6" spans="1:4" x14ac:dyDescent="0.25">
      <c r="A6" s="93"/>
      <c r="B6" s="94"/>
      <c r="C6" s="94"/>
      <c r="D6" s="94"/>
    </row>
    <row r="7" spans="1:4" x14ac:dyDescent="0.25">
      <c r="A7" s="93">
        <v>2</v>
      </c>
      <c r="B7" s="94">
        <v>550000</v>
      </c>
      <c r="C7" s="94">
        <v>184000</v>
      </c>
      <c r="D7" s="94">
        <v>1856200</v>
      </c>
    </row>
    <row r="8" spans="1:4" x14ac:dyDescent="0.25">
      <c r="A8" s="93"/>
      <c r="B8" s="94"/>
      <c r="C8" s="94"/>
      <c r="D8" s="94"/>
    </row>
    <row r="9" spans="1:4" x14ac:dyDescent="0.25">
      <c r="A9" s="93">
        <v>3</v>
      </c>
      <c r="B9" s="94">
        <v>440220</v>
      </c>
      <c r="C9" s="94">
        <v>181820</v>
      </c>
      <c r="D9" s="94">
        <v>128000</v>
      </c>
    </row>
    <row r="10" spans="1:4" x14ac:dyDescent="0.25">
      <c r="A10" s="93"/>
      <c r="B10" s="94"/>
      <c r="C10" s="94"/>
      <c r="D10" s="94"/>
    </row>
    <row r="11" spans="1:4" x14ac:dyDescent="0.25">
      <c r="A11" s="93">
        <v>4</v>
      </c>
      <c r="B11" s="94">
        <v>1965290</v>
      </c>
      <c r="C11" s="94">
        <v>462680</v>
      </c>
      <c r="D11" s="94">
        <v>3063590</v>
      </c>
    </row>
    <row r="12" spans="1:4" x14ac:dyDescent="0.25">
      <c r="A12" s="93"/>
      <c r="B12" s="94"/>
      <c r="C12" s="94"/>
      <c r="D12" s="94"/>
    </row>
    <row r="13" spans="1:4" ht="15" customHeight="1" x14ac:dyDescent="0.25">
      <c r="A13" s="93" t="s">
        <v>123</v>
      </c>
      <c r="B13" s="94">
        <v>3263610</v>
      </c>
      <c r="C13" s="94">
        <v>1173100</v>
      </c>
      <c r="D13" s="94">
        <v>5696440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4336D1F-BF8E-44D9-AE70-5993B5BF20E1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Sheet1!B13:D13</xm:f>
              <xm:sqref>E13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4"/>
  <sheetViews>
    <sheetView zoomScaleNormal="100" workbookViewId="0">
      <selection activeCell="F54" sqref="F54"/>
    </sheetView>
  </sheetViews>
  <sheetFormatPr defaultRowHeight="13.8" outlineLevelRow="1" x14ac:dyDescent="0.25"/>
  <cols>
    <col min="1" max="1" width="22.44140625" customWidth="1"/>
    <col min="2" max="2" width="13.109375" customWidth="1"/>
    <col min="3" max="3" width="15.21875" customWidth="1"/>
  </cols>
  <sheetData>
    <row r="1" spans="1:3" ht="27" customHeight="1" x14ac:dyDescent="0.25">
      <c r="A1" t="s">
        <v>9</v>
      </c>
      <c r="B1" t="s">
        <v>11</v>
      </c>
      <c r="C1" t="s">
        <v>12</v>
      </c>
    </row>
    <row r="2" spans="1:3" hidden="1" outlineLevel="1" x14ac:dyDescent="0.25">
      <c r="B2">
        <f>'2012'!$I$5</f>
        <v>12</v>
      </c>
      <c r="C2" s="94">
        <f>'2012'!$K$5</f>
        <v>41040</v>
      </c>
    </row>
    <row r="3" spans="1:3" hidden="1" outlineLevel="1" collapsed="1" x14ac:dyDescent="0.25">
      <c r="B3">
        <f>'2012'!$I$15</f>
        <v>11</v>
      </c>
      <c r="C3" s="94">
        <f>'2012'!$K$15</f>
        <v>43000</v>
      </c>
    </row>
    <row r="4" spans="1:3" hidden="1" outlineLevel="1" collapsed="1" x14ac:dyDescent="0.25">
      <c r="B4">
        <f>'2012'!$I$19</f>
        <v>1</v>
      </c>
      <c r="C4" s="94">
        <f>'2012'!$K$19</f>
        <v>3000</v>
      </c>
    </row>
    <row r="5" spans="1:3" hidden="1" outlineLevel="1" collapsed="1" x14ac:dyDescent="0.25">
      <c r="B5">
        <f>'2012'!$I$22</f>
        <v>4</v>
      </c>
      <c r="C5" s="94">
        <f>'2012'!$K$22</f>
        <v>16000</v>
      </c>
    </row>
    <row r="6" spans="1:3" hidden="1" outlineLevel="1" collapsed="1" x14ac:dyDescent="0.25">
      <c r="B6">
        <f>'2013'!$I$5</f>
        <v>10</v>
      </c>
      <c r="C6" s="94">
        <f>'2013'!$K$5</f>
        <v>34200</v>
      </c>
    </row>
    <row r="7" spans="1:3" hidden="1" outlineLevel="1" collapsed="1" x14ac:dyDescent="0.25">
      <c r="B7">
        <f>'2013'!$I$15</f>
        <v>5</v>
      </c>
      <c r="C7" s="94">
        <f>'2013'!$K$15</f>
        <v>19500</v>
      </c>
    </row>
    <row r="8" spans="1:3" hidden="1" outlineLevel="1" collapsed="1" x14ac:dyDescent="0.25">
      <c r="B8">
        <f>'2013'!$I$19</f>
        <v>20</v>
      </c>
      <c r="C8" s="94">
        <f>'2013'!$K$19</f>
        <v>68400</v>
      </c>
    </row>
    <row r="9" spans="1:3" hidden="1" outlineLevel="1" collapsed="1" x14ac:dyDescent="0.25">
      <c r="B9">
        <f>'2013'!$I$22</f>
        <v>10</v>
      </c>
      <c r="C9" s="94">
        <f>'2013'!$K$22</f>
        <v>39000</v>
      </c>
    </row>
    <row r="10" spans="1:3" hidden="1" outlineLevel="1" collapsed="1" x14ac:dyDescent="0.25">
      <c r="B10">
        <f>'2013'!$I$32</f>
        <v>21</v>
      </c>
      <c r="C10" s="94">
        <f>'2013'!$K$32</f>
        <v>71820</v>
      </c>
    </row>
    <row r="11" spans="1:3" hidden="1" outlineLevel="1" collapsed="1" x14ac:dyDescent="0.25">
      <c r="B11">
        <f>'2013'!$I$39</f>
        <v>29</v>
      </c>
      <c r="C11" s="94">
        <f>'2013'!$K$39</f>
        <v>99180</v>
      </c>
    </row>
    <row r="12" spans="1:3" hidden="1" outlineLevel="1" collapsed="1" x14ac:dyDescent="0.25">
      <c r="B12">
        <f>'2013'!$I$40</f>
        <v>10</v>
      </c>
      <c r="C12" s="94">
        <f>'2013'!$K$40</f>
        <v>34200</v>
      </c>
    </row>
    <row r="13" spans="1:3" hidden="1" outlineLevel="1" collapsed="1" x14ac:dyDescent="0.25">
      <c r="B13">
        <f>'2013'!$I$50</f>
        <v>12</v>
      </c>
      <c r="C13" s="94">
        <f>'2013'!$K$50</f>
        <v>46800</v>
      </c>
    </row>
    <row r="14" spans="1:3" hidden="1" outlineLevel="1" collapsed="1" x14ac:dyDescent="0.25">
      <c r="B14">
        <f>'2013'!$I$54</f>
        <v>18</v>
      </c>
      <c r="C14" s="94">
        <f>'2013'!$K$54</f>
        <v>61560</v>
      </c>
    </row>
    <row r="15" spans="1:3" hidden="1" outlineLevel="1" collapsed="1" x14ac:dyDescent="0.25">
      <c r="B15">
        <f>'2013'!$I$57</f>
        <v>8</v>
      </c>
      <c r="C15" s="94">
        <f>'2013'!$K$57</f>
        <v>27360</v>
      </c>
    </row>
    <row r="16" spans="1:3" hidden="1" outlineLevel="1" collapsed="1" x14ac:dyDescent="0.25">
      <c r="B16">
        <f>'2013'!$I$67</f>
        <v>16</v>
      </c>
      <c r="C16" s="94">
        <f>'2013'!$K$67</f>
        <v>62400</v>
      </c>
    </row>
    <row r="17" spans="1:3" hidden="1" outlineLevel="1" collapsed="1" x14ac:dyDescent="0.25">
      <c r="B17">
        <f>'2013'!$I$74</f>
        <v>13</v>
      </c>
      <c r="C17" s="94">
        <f>'2013'!$K$74</f>
        <v>44460</v>
      </c>
    </row>
    <row r="18" spans="1:3" hidden="1" outlineLevel="1" collapsed="1" x14ac:dyDescent="0.25">
      <c r="B18">
        <f>'2013'!$I$75</f>
        <v>18</v>
      </c>
      <c r="C18" s="94">
        <f>'2013'!$K$75</f>
        <v>61560</v>
      </c>
    </row>
    <row r="19" spans="1:3" hidden="1" outlineLevel="1" collapsed="1" x14ac:dyDescent="0.25">
      <c r="B19">
        <f>'2013'!$I$85</f>
        <v>30</v>
      </c>
      <c r="C19" s="94">
        <f>'2013'!$K$85</f>
        <v>117000</v>
      </c>
    </row>
    <row r="20" spans="1:3" hidden="1" outlineLevel="1" collapsed="1" x14ac:dyDescent="0.25">
      <c r="B20">
        <f>'2013'!$I$89</f>
        <v>22</v>
      </c>
      <c r="C20" s="94">
        <f>'2013'!$K$89</f>
        <v>75240</v>
      </c>
    </row>
    <row r="21" spans="1:3" hidden="1" outlineLevel="1" collapsed="1" x14ac:dyDescent="0.25">
      <c r="B21">
        <f>'2013'!$I$92</f>
        <v>5</v>
      </c>
      <c r="C21" s="94">
        <f>'2013'!$K$92</f>
        <v>19500</v>
      </c>
    </row>
    <row r="22" spans="1:3" ht="22.8" customHeight="1" collapsed="1" x14ac:dyDescent="0.25">
      <c r="A22" t="s">
        <v>16</v>
      </c>
      <c r="B22">
        <f>SUM(B2:B21)</f>
        <v>275</v>
      </c>
      <c r="C22" s="94">
        <f>SUM(C2:C21)</f>
        <v>985220</v>
      </c>
    </row>
    <row r="23" spans="1:3" hidden="1" outlineLevel="1" x14ac:dyDescent="0.25">
      <c r="B23">
        <f>'2012'!$I$6</f>
        <v>10</v>
      </c>
      <c r="C23" s="94">
        <f>'2012'!$K$6</f>
        <v>50000</v>
      </c>
    </row>
    <row r="24" spans="1:3" hidden="1" outlineLevel="1" collapsed="1" x14ac:dyDescent="0.25">
      <c r="B24">
        <f>'2012'!$I$8</f>
        <v>20</v>
      </c>
      <c r="C24" s="94">
        <f>'2012'!$K$8</f>
        <v>100000</v>
      </c>
    </row>
    <row r="25" spans="1:3" hidden="1" outlineLevel="1" collapsed="1" x14ac:dyDescent="0.25">
      <c r="B25">
        <f>'2012'!$I$16</f>
        <v>12</v>
      </c>
      <c r="C25" s="94">
        <f>'2012'!$K$16</f>
        <v>66000</v>
      </c>
    </row>
    <row r="26" spans="1:3" hidden="1" outlineLevel="1" collapsed="1" x14ac:dyDescent="0.25">
      <c r="B26">
        <f>'2012'!$I$20</f>
        <v>10</v>
      </c>
      <c r="C26" s="94">
        <f>'2012'!$K$20</f>
        <v>50000</v>
      </c>
    </row>
    <row r="27" spans="1:3" hidden="1" outlineLevel="1" collapsed="1" x14ac:dyDescent="0.25">
      <c r="B27">
        <f>'2012'!$I$24</f>
        <v>6</v>
      </c>
      <c r="C27" s="94">
        <f>'2012'!$K$24</f>
        <v>30000</v>
      </c>
    </row>
    <row r="28" spans="1:3" hidden="1" outlineLevel="1" collapsed="1" x14ac:dyDescent="0.25">
      <c r="B28">
        <f>'2012'!$I$26</f>
        <v>18</v>
      </c>
      <c r="C28" s="94">
        <f>'2012'!$K$26</f>
        <v>99000</v>
      </c>
    </row>
    <row r="29" spans="1:3" hidden="1" outlineLevel="1" collapsed="1" x14ac:dyDescent="0.25">
      <c r="B29">
        <f>'2013'!$I$6</f>
        <v>2</v>
      </c>
      <c r="C29" s="94">
        <f>'2013'!$K$6</f>
        <v>10000</v>
      </c>
    </row>
    <row r="30" spans="1:3" hidden="1" outlineLevel="1" collapsed="1" x14ac:dyDescent="0.25">
      <c r="B30">
        <f>'2013'!$I$8</f>
        <v>10</v>
      </c>
      <c r="C30" s="94">
        <f>'2013'!$K$8</f>
        <v>55000</v>
      </c>
    </row>
    <row r="31" spans="1:3" hidden="1" outlineLevel="1" collapsed="1" x14ac:dyDescent="0.25">
      <c r="B31">
        <f>'2013'!$I$16</f>
        <v>15</v>
      </c>
      <c r="C31" s="94">
        <f>'2013'!$K$16</f>
        <v>82500</v>
      </c>
    </row>
    <row r="32" spans="1:3" hidden="1" outlineLevel="1" collapsed="1" x14ac:dyDescent="0.25">
      <c r="B32">
        <f>'2013'!$I$20</f>
        <v>15</v>
      </c>
      <c r="C32" s="94">
        <f>'2013'!$K$20</f>
        <v>75000</v>
      </c>
    </row>
    <row r="33" spans="2:3" hidden="1" outlineLevel="1" collapsed="1" x14ac:dyDescent="0.25">
      <c r="B33">
        <f>'2013'!$I$24</f>
        <v>7</v>
      </c>
      <c r="C33" s="94">
        <f>'2013'!$K$24</f>
        <v>35000</v>
      </c>
    </row>
    <row r="34" spans="2:3" hidden="1" outlineLevel="1" collapsed="1" x14ac:dyDescent="0.25">
      <c r="B34">
        <f>'2013'!$I$26</f>
        <v>20</v>
      </c>
      <c r="C34" s="94">
        <f>'2013'!$K$26</f>
        <v>110000</v>
      </c>
    </row>
    <row r="35" spans="2:3" hidden="1" outlineLevel="1" collapsed="1" x14ac:dyDescent="0.25">
      <c r="B35">
        <f>'2013'!$I$33</f>
        <v>22</v>
      </c>
      <c r="C35" s="94">
        <f>'2013'!$K$33</f>
        <v>110000</v>
      </c>
    </row>
    <row r="36" spans="2:3" hidden="1" outlineLevel="1" collapsed="1" x14ac:dyDescent="0.25">
      <c r="B36">
        <f>'2013'!$I$36</f>
        <v>22</v>
      </c>
      <c r="C36" s="94">
        <f>'2013'!$K$36</f>
        <v>110000</v>
      </c>
    </row>
    <row r="37" spans="2:3" hidden="1" outlineLevel="1" collapsed="1" x14ac:dyDescent="0.25">
      <c r="B37">
        <f>'2013'!$I$41</f>
        <v>7</v>
      </c>
      <c r="C37" s="94">
        <f>'2013'!$K$41</f>
        <v>35000</v>
      </c>
    </row>
    <row r="38" spans="2:3" hidden="1" outlineLevel="1" collapsed="1" x14ac:dyDescent="0.25">
      <c r="B38">
        <f>'2013'!$I$51</f>
        <v>25</v>
      </c>
      <c r="C38" s="94">
        <f>'2013'!$K$51</f>
        <v>137500</v>
      </c>
    </row>
    <row r="39" spans="2:3" hidden="1" outlineLevel="1" collapsed="1" x14ac:dyDescent="0.25">
      <c r="B39">
        <f>'2013'!$I$55</f>
        <v>17</v>
      </c>
      <c r="C39" s="94">
        <f>'2013'!$K$55</f>
        <v>85000</v>
      </c>
    </row>
    <row r="40" spans="2:3" hidden="1" outlineLevel="1" collapsed="1" x14ac:dyDescent="0.25">
      <c r="B40">
        <f>'2013'!$I$59</f>
        <v>14</v>
      </c>
      <c r="C40" s="94">
        <f>'2013'!$K$59</f>
        <v>70000</v>
      </c>
    </row>
    <row r="41" spans="2:3" hidden="1" outlineLevel="1" collapsed="1" x14ac:dyDescent="0.25">
      <c r="B41">
        <f>'2013'!$I$61</f>
        <v>18</v>
      </c>
      <c r="C41" s="94">
        <f>'2013'!$K$61</f>
        <v>90000</v>
      </c>
    </row>
    <row r="42" spans="2:3" hidden="1" outlineLevel="1" collapsed="1" x14ac:dyDescent="0.25">
      <c r="B42">
        <f>'2013'!$I$68</f>
        <v>25</v>
      </c>
      <c r="C42" s="94">
        <f>'2013'!$K$68</f>
        <v>137500</v>
      </c>
    </row>
    <row r="43" spans="2:3" hidden="1" outlineLevel="1" collapsed="1" x14ac:dyDescent="0.25">
      <c r="B43">
        <f>'2013'!$I$71</f>
        <v>19</v>
      </c>
      <c r="C43" s="94">
        <f>'2013'!$K$71</f>
        <v>104500</v>
      </c>
    </row>
    <row r="44" spans="2:3" hidden="1" outlineLevel="1" collapsed="1" x14ac:dyDescent="0.25">
      <c r="B44">
        <f>'2013'!$I$76</f>
        <v>16</v>
      </c>
      <c r="C44" s="94">
        <f>'2013'!$K$76</f>
        <v>80000</v>
      </c>
    </row>
    <row r="45" spans="2:3" hidden="1" outlineLevel="1" collapsed="1" x14ac:dyDescent="0.25">
      <c r="B45">
        <f>'2013'!$I$86</f>
        <v>30</v>
      </c>
      <c r="C45" s="94">
        <f>'2013'!$K$86</f>
        <v>165000</v>
      </c>
    </row>
    <row r="46" spans="2:3" hidden="1" outlineLevel="1" collapsed="1" x14ac:dyDescent="0.25">
      <c r="B46">
        <f>'2013'!$I$90</f>
        <v>14</v>
      </c>
      <c r="C46" s="94">
        <f>'2013'!$K$90</f>
        <v>70000</v>
      </c>
    </row>
    <row r="47" spans="2:3" hidden="1" outlineLevel="1" collapsed="1" x14ac:dyDescent="0.25">
      <c r="B47">
        <f>'2013'!$I$94</f>
        <v>26</v>
      </c>
      <c r="C47" s="94">
        <f>'2013'!$K$94</f>
        <v>143000</v>
      </c>
    </row>
    <row r="48" spans="2:3" hidden="1" outlineLevel="1" collapsed="1" x14ac:dyDescent="0.25">
      <c r="B48">
        <f>'2013'!$I$96</f>
        <v>26</v>
      </c>
      <c r="C48" s="94">
        <f>'2013'!$K$96</f>
        <v>130000</v>
      </c>
    </row>
    <row r="49" spans="1:3" ht="22.2" customHeight="1" collapsed="1" x14ac:dyDescent="0.25">
      <c r="A49" t="s">
        <v>21</v>
      </c>
      <c r="B49">
        <f>SUM(B23:B48)</f>
        <v>426</v>
      </c>
      <c r="C49" s="94">
        <f>SUM(C23:C48)</f>
        <v>2230000</v>
      </c>
    </row>
    <row r="50" spans="1:3" hidden="1" outlineLevel="1" x14ac:dyDescent="0.25">
      <c r="B50">
        <f>'2012'!$I$7</f>
        <v>20</v>
      </c>
      <c r="C50" s="94">
        <f>'2012'!$K$7</f>
        <v>304000</v>
      </c>
    </row>
    <row r="51" spans="1:3" hidden="1" outlineLevel="1" collapsed="1" x14ac:dyDescent="0.25">
      <c r="B51">
        <f>'2013'!$I$7</f>
        <v>5</v>
      </c>
      <c r="C51" s="94">
        <f>'2013'!$K$7</f>
        <v>82500</v>
      </c>
    </row>
    <row r="52" spans="1:3" hidden="1" outlineLevel="1" collapsed="1" x14ac:dyDescent="0.25">
      <c r="B52">
        <f>'2013'!$I$42</f>
        <v>11</v>
      </c>
      <c r="C52" s="94">
        <f>'2013'!$K$42</f>
        <v>167420</v>
      </c>
    </row>
    <row r="53" spans="1:3" hidden="1" outlineLevel="1" collapsed="1" x14ac:dyDescent="0.25">
      <c r="B53">
        <f>'2013'!$I$77</f>
        <v>10</v>
      </c>
      <c r="C53" s="94">
        <f>'2013'!$K$77</f>
        <v>152200</v>
      </c>
    </row>
    <row r="54" spans="1:3" ht="22.8" customHeight="1" collapsed="1" x14ac:dyDescent="0.25">
      <c r="A54" t="s">
        <v>30</v>
      </c>
      <c r="B54">
        <f>SUM(B50:B53)</f>
        <v>46</v>
      </c>
      <c r="C54" s="94">
        <f>SUM(C50:C53)</f>
        <v>706120</v>
      </c>
    </row>
    <row r="55" spans="1:3" hidden="1" outlineLevel="1" x14ac:dyDescent="0.25">
      <c r="B55">
        <f>'2012'!$I$9</f>
        <v>18</v>
      </c>
      <c r="C55" s="94">
        <f>'2012'!$K$9</f>
        <v>449000</v>
      </c>
    </row>
    <row r="56" spans="1:3" hidden="1" outlineLevel="1" collapsed="1" x14ac:dyDescent="0.25">
      <c r="B56">
        <f>'2013'!$I$9</f>
        <v>2</v>
      </c>
      <c r="C56" s="94">
        <f>'2013'!$K$9</f>
        <v>55000</v>
      </c>
    </row>
    <row r="57" spans="1:3" hidden="1" outlineLevel="1" collapsed="1" x14ac:dyDescent="0.25">
      <c r="B57">
        <f>'2013'!$I$44</f>
        <v>26</v>
      </c>
      <c r="C57" s="94">
        <f>'2013'!$K$44</f>
        <v>648180</v>
      </c>
    </row>
    <row r="58" spans="1:3" hidden="1" outlineLevel="1" collapsed="1" x14ac:dyDescent="0.25">
      <c r="B58">
        <f>'2013'!$I$79</f>
        <v>10</v>
      </c>
      <c r="C58" s="94">
        <f>'2013'!$K$79</f>
        <v>275000</v>
      </c>
    </row>
    <row r="59" spans="1:3" ht="22.8" customHeight="1" collapsed="1" x14ac:dyDescent="0.25">
      <c r="A59" t="s">
        <v>37</v>
      </c>
      <c r="B59">
        <f>SUM(B55:B58)</f>
        <v>56</v>
      </c>
      <c r="C59" s="94">
        <f>SUM(C55:C58)</f>
        <v>1427180</v>
      </c>
    </row>
    <row r="60" spans="1:3" hidden="1" outlineLevel="1" x14ac:dyDescent="0.25">
      <c r="B60">
        <f>'2012'!$I$10</f>
        <v>5</v>
      </c>
      <c r="C60" s="94">
        <f>'2012'!$K$10</f>
        <v>175000</v>
      </c>
    </row>
    <row r="61" spans="1:3" hidden="1" outlineLevel="1" collapsed="1" x14ac:dyDescent="0.25">
      <c r="B61">
        <f>'2012'!$I$14</f>
        <v>6</v>
      </c>
      <c r="C61" s="94">
        <f>'2012'!$K$14</f>
        <v>210000</v>
      </c>
    </row>
    <row r="62" spans="1:3" hidden="1" outlineLevel="1" collapsed="1" x14ac:dyDescent="0.25">
      <c r="B62">
        <f>'2012'!$I$21</f>
        <v>12</v>
      </c>
      <c r="C62" s="94">
        <f>'2012'!$K$21</f>
        <v>420000</v>
      </c>
    </row>
    <row r="63" spans="1:3" hidden="1" outlineLevel="1" collapsed="1" x14ac:dyDescent="0.25">
      <c r="B63">
        <f>'2012'!$I$23</f>
        <v>6</v>
      </c>
      <c r="C63" s="94">
        <f>'2012'!$K$23</f>
        <v>210000</v>
      </c>
    </row>
    <row r="64" spans="1:3" hidden="1" outlineLevel="1" collapsed="1" x14ac:dyDescent="0.25">
      <c r="B64">
        <f>'2012'!$I$27</f>
        <v>9</v>
      </c>
      <c r="C64" s="94">
        <f>'2012'!$K$27</f>
        <v>315000</v>
      </c>
    </row>
    <row r="65" spans="2:3" hidden="1" outlineLevel="1" collapsed="1" x14ac:dyDescent="0.25">
      <c r="B65">
        <f>'2012'!$I$31</f>
        <v>6</v>
      </c>
      <c r="C65" s="94">
        <f>'2012'!$K$31</f>
        <v>210000</v>
      </c>
    </row>
    <row r="66" spans="2:3" hidden="1" outlineLevel="1" collapsed="1" x14ac:dyDescent="0.25">
      <c r="B66">
        <f>'2013'!$I$10</f>
        <v>5</v>
      </c>
      <c r="C66" s="94">
        <f>'2013'!$K$10</f>
        <v>158750</v>
      </c>
    </row>
    <row r="67" spans="2:3" hidden="1" outlineLevel="1" collapsed="1" x14ac:dyDescent="0.25">
      <c r="B67">
        <f>'2013'!$I$14</f>
        <v>2</v>
      </c>
      <c r="C67" s="94">
        <f>'2013'!$K$14</f>
        <v>70000</v>
      </c>
    </row>
    <row r="68" spans="2:3" hidden="1" outlineLevel="1" collapsed="1" x14ac:dyDescent="0.25">
      <c r="B68">
        <f>'2013'!$I$21</f>
        <v>2</v>
      </c>
      <c r="C68" s="94">
        <f>'2013'!$K$21</f>
        <v>70000</v>
      </c>
    </row>
    <row r="69" spans="2:3" hidden="1" outlineLevel="1" collapsed="1" x14ac:dyDescent="0.25">
      <c r="B69">
        <f>'2013'!$I$23</f>
        <v>4</v>
      </c>
      <c r="C69" s="94">
        <f>'2013'!$K$23</f>
        <v>140000</v>
      </c>
    </row>
    <row r="70" spans="2:3" hidden="1" outlineLevel="1" collapsed="1" x14ac:dyDescent="0.25">
      <c r="B70">
        <f>'2013'!$I$27</f>
        <v>5</v>
      </c>
      <c r="C70" s="94">
        <f>'2013'!$K$27</f>
        <v>175000</v>
      </c>
    </row>
    <row r="71" spans="2:3" hidden="1" outlineLevel="1" collapsed="1" x14ac:dyDescent="0.25">
      <c r="B71">
        <f>'2013'!$I$31</f>
        <v>26</v>
      </c>
      <c r="C71" s="94">
        <f>'2013'!$K$31</f>
        <v>910000</v>
      </c>
    </row>
    <row r="72" spans="2:3" hidden="1" outlineLevel="1" collapsed="1" x14ac:dyDescent="0.25">
      <c r="B72">
        <f>'2013'!$I$38</f>
        <v>21</v>
      </c>
      <c r="C72" s="94">
        <f>'2013'!$K$38</f>
        <v>666750</v>
      </c>
    </row>
    <row r="73" spans="2:3" hidden="1" outlineLevel="1" collapsed="1" x14ac:dyDescent="0.25">
      <c r="B73">
        <f>'2013'!$I$45</f>
        <v>22</v>
      </c>
      <c r="C73" s="94">
        <f>'2013'!$K$45</f>
        <v>698500</v>
      </c>
    </row>
    <row r="74" spans="2:3" hidden="1" outlineLevel="1" collapsed="1" x14ac:dyDescent="0.25">
      <c r="B74">
        <f>'2013'!$I$49</f>
        <v>11</v>
      </c>
      <c r="C74" s="94">
        <f>'2013'!$K$49</f>
        <v>349250</v>
      </c>
    </row>
    <row r="75" spans="2:3" hidden="1" outlineLevel="1" collapsed="1" x14ac:dyDescent="0.25">
      <c r="B75">
        <f>'2013'!$I$56</f>
        <v>21</v>
      </c>
      <c r="C75" s="94">
        <f>'2013'!$K$56</f>
        <v>666750</v>
      </c>
    </row>
    <row r="76" spans="2:3" hidden="1" outlineLevel="1" collapsed="1" x14ac:dyDescent="0.25">
      <c r="B76">
        <f>'2013'!$I$62</f>
        <v>28</v>
      </c>
      <c r="C76" s="94">
        <f>'2013'!$K$62</f>
        <v>889000</v>
      </c>
    </row>
    <row r="77" spans="2:3" hidden="1" outlineLevel="1" collapsed="1" x14ac:dyDescent="0.25">
      <c r="B77">
        <f>'2013'!$I$66</f>
        <v>19</v>
      </c>
      <c r="C77" s="94">
        <f>'2013'!$K$66</f>
        <v>665000</v>
      </c>
    </row>
    <row r="78" spans="2:3" hidden="1" outlineLevel="1" collapsed="1" x14ac:dyDescent="0.25">
      <c r="B78">
        <f>'2013'!$I$73</f>
        <v>27</v>
      </c>
      <c r="C78" s="94">
        <f>'2013'!$K$73</f>
        <v>857250</v>
      </c>
    </row>
    <row r="79" spans="2:3" hidden="1" outlineLevel="1" collapsed="1" x14ac:dyDescent="0.25">
      <c r="B79">
        <f>'2013'!$I$78</f>
        <v>15</v>
      </c>
      <c r="C79" s="94">
        <f>'2013'!$K$78</f>
        <v>476250</v>
      </c>
    </row>
    <row r="80" spans="2:3" hidden="1" outlineLevel="1" collapsed="1" x14ac:dyDescent="0.25">
      <c r="B80">
        <f>'2013'!$I$80</f>
        <v>14</v>
      </c>
      <c r="C80" s="94">
        <f>'2013'!$K$80</f>
        <v>490000</v>
      </c>
    </row>
    <row r="81" spans="1:3" hidden="1" outlineLevel="1" collapsed="1" x14ac:dyDescent="0.25">
      <c r="B81">
        <f>'2013'!$I$84</f>
        <v>23</v>
      </c>
      <c r="C81" s="94">
        <f>'2013'!$K$84</f>
        <v>805000</v>
      </c>
    </row>
    <row r="82" spans="1:3" hidden="1" outlineLevel="1" collapsed="1" x14ac:dyDescent="0.25">
      <c r="B82">
        <f>'2013'!$I$91</f>
        <v>30</v>
      </c>
      <c r="C82" s="94">
        <f>'2013'!$K$91</f>
        <v>952500</v>
      </c>
    </row>
    <row r="83" spans="1:3" hidden="1" outlineLevel="1" collapsed="1" x14ac:dyDescent="0.25">
      <c r="B83">
        <f>'2013'!$I$93</f>
        <v>5</v>
      </c>
      <c r="C83" s="94">
        <f>'2013'!$K$93</f>
        <v>175000</v>
      </c>
    </row>
    <row r="84" spans="1:3" hidden="1" outlineLevel="1" collapsed="1" x14ac:dyDescent="0.25">
      <c r="B84">
        <f>'2013'!$I$97</f>
        <v>17</v>
      </c>
      <c r="C84" s="94">
        <f>'2013'!$K$97</f>
        <v>539750</v>
      </c>
    </row>
    <row r="85" spans="1:3" ht="22.8" customHeight="1" collapsed="1" x14ac:dyDescent="0.25">
      <c r="A85" t="s">
        <v>41</v>
      </c>
      <c r="B85">
        <f>SUM(B60:B84)</f>
        <v>341</v>
      </c>
      <c r="C85" s="94">
        <f>SUM(C60:C84)</f>
        <v>11294750</v>
      </c>
    </row>
    <row r="86" spans="1:3" hidden="1" outlineLevel="1" x14ac:dyDescent="0.25">
      <c r="B86">
        <f>'2012'!$I$11</f>
        <v>16</v>
      </c>
      <c r="C86" s="94">
        <f>'2012'!$K$11</f>
        <v>90000</v>
      </c>
    </row>
    <row r="87" spans="1:3" hidden="1" outlineLevel="1" collapsed="1" x14ac:dyDescent="0.25">
      <c r="B87">
        <f>'2012'!$I$28</f>
        <v>4</v>
      </c>
      <c r="C87" s="94">
        <f>'2012'!$K$28</f>
        <v>22000</v>
      </c>
    </row>
    <row r="88" spans="1:3" hidden="1" outlineLevel="1" collapsed="1" x14ac:dyDescent="0.25">
      <c r="B88">
        <f>'2013'!$I$11</f>
        <v>15</v>
      </c>
      <c r="C88" s="94">
        <f>'2013'!$K$11</f>
        <v>76800</v>
      </c>
    </row>
    <row r="89" spans="1:3" hidden="1" outlineLevel="1" collapsed="1" x14ac:dyDescent="0.25">
      <c r="B89">
        <f>'2013'!$I$28</f>
        <v>15</v>
      </c>
      <c r="C89" s="94">
        <f>'2013'!$K$28</f>
        <v>84000</v>
      </c>
    </row>
    <row r="90" spans="1:3" hidden="1" outlineLevel="1" collapsed="1" x14ac:dyDescent="0.25">
      <c r="B90">
        <f>'2013'!$I$34</f>
        <v>25</v>
      </c>
      <c r="C90" s="94">
        <f>'2013'!$K$34</f>
        <v>128000</v>
      </c>
    </row>
    <row r="91" spans="1:3" hidden="1" outlineLevel="1" collapsed="1" x14ac:dyDescent="0.25">
      <c r="B91">
        <f>'2013'!$I$43</f>
        <v>27</v>
      </c>
      <c r="C91" s="94">
        <f>'2013'!$K$43</f>
        <v>138240</v>
      </c>
    </row>
    <row r="92" spans="1:3" hidden="1" outlineLevel="1" collapsed="1" x14ac:dyDescent="0.25">
      <c r="B92">
        <f>'2013'!$I$63</f>
        <v>16</v>
      </c>
      <c r="C92" s="94">
        <f>'2013'!$K$63</f>
        <v>81920</v>
      </c>
    </row>
    <row r="93" spans="1:3" hidden="1" outlineLevel="1" collapsed="1" x14ac:dyDescent="0.25">
      <c r="B93">
        <f>'2013'!$I$69</f>
        <v>6</v>
      </c>
      <c r="C93" s="94">
        <f>'2013'!$K$69</f>
        <v>33600</v>
      </c>
    </row>
    <row r="94" spans="1:3" hidden="1" outlineLevel="1" collapsed="1" x14ac:dyDescent="0.25">
      <c r="B94">
        <f>'2013'!$I$81</f>
        <v>13</v>
      </c>
      <c r="C94" s="94">
        <f>'2013'!$K$81</f>
        <v>72800</v>
      </c>
    </row>
    <row r="95" spans="1:3" hidden="1" outlineLevel="1" collapsed="1" x14ac:dyDescent="0.25">
      <c r="B95">
        <f>'2013'!$I$98</f>
        <v>18</v>
      </c>
      <c r="C95" s="94">
        <f>'2013'!$K$98</f>
        <v>92160</v>
      </c>
    </row>
    <row r="96" spans="1:3" ht="22.8" customHeight="1" collapsed="1" x14ac:dyDescent="0.25">
      <c r="A96" t="s">
        <v>35</v>
      </c>
      <c r="B96">
        <f>SUM(B86:B95)</f>
        <v>155</v>
      </c>
      <c r="C96" s="94">
        <f>SUM(C86:C95)</f>
        <v>819520</v>
      </c>
    </row>
    <row r="97" spans="1:3" hidden="1" outlineLevel="1" x14ac:dyDescent="0.25">
      <c r="B97">
        <f>'2012'!$I$12</f>
        <v>5</v>
      </c>
      <c r="C97" s="94">
        <f>'2012'!$K$12</f>
        <v>77000</v>
      </c>
    </row>
    <row r="98" spans="1:3" hidden="1" outlineLevel="1" collapsed="1" x14ac:dyDescent="0.25">
      <c r="B98">
        <f>'2012'!$I$29</f>
        <v>8</v>
      </c>
      <c r="C98" s="94">
        <f>'2012'!$K$29</f>
        <v>123000</v>
      </c>
    </row>
    <row r="99" spans="1:3" hidden="1" outlineLevel="1" collapsed="1" x14ac:dyDescent="0.25">
      <c r="B99">
        <f>'2013'!$I$12</f>
        <v>10</v>
      </c>
      <c r="C99" s="94">
        <f>'2013'!$K$12</f>
        <v>141100</v>
      </c>
    </row>
    <row r="100" spans="1:3" hidden="1" outlineLevel="1" collapsed="1" x14ac:dyDescent="0.25">
      <c r="B100">
        <f>'2013'!$I$29</f>
        <v>18</v>
      </c>
      <c r="C100" s="94">
        <f>'2013'!$K$29</f>
        <v>277200</v>
      </c>
    </row>
    <row r="101" spans="1:3" hidden="1" outlineLevel="1" collapsed="1" x14ac:dyDescent="0.25">
      <c r="B101">
        <f>'2013'!$I$46</f>
        <v>25</v>
      </c>
      <c r="C101" s="94">
        <f>'2013'!$K$46</f>
        <v>352750</v>
      </c>
    </row>
    <row r="102" spans="1:3" hidden="1" outlineLevel="1" collapsed="1" x14ac:dyDescent="0.25">
      <c r="B102">
        <f>'2013'!$I$47</f>
        <v>10</v>
      </c>
      <c r="C102" s="94">
        <f>'2013'!$K$47</f>
        <v>141100</v>
      </c>
    </row>
    <row r="103" spans="1:3" hidden="1" outlineLevel="1" collapsed="1" x14ac:dyDescent="0.25">
      <c r="B103">
        <f>'2013'!$I$64</f>
        <v>13</v>
      </c>
      <c r="C103" s="94">
        <f>'2013'!$K$64</f>
        <v>200200</v>
      </c>
    </row>
    <row r="104" spans="1:3" hidden="1" outlineLevel="1" collapsed="1" x14ac:dyDescent="0.25">
      <c r="B104">
        <f>'2013'!$I$82</f>
        <v>8</v>
      </c>
      <c r="C104" s="94">
        <f>'2013'!$K$82</f>
        <v>123200</v>
      </c>
    </row>
    <row r="105" spans="1:3" hidden="1" outlineLevel="1" collapsed="1" x14ac:dyDescent="0.25">
      <c r="B105">
        <f>'2013'!$I$99</f>
        <v>14</v>
      </c>
      <c r="C105" s="94">
        <f>'2013'!$K$99</f>
        <v>215600</v>
      </c>
    </row>
    <row r="106" spans="1:3" ht="22.8" customHeight="1" collapsed="1" x14ac:dyDescent="0.25">
      <c r="A106" t="s">
        <v>51</v>
      </c>
      <c r="B106">
        <f>SUM(B97:B105)</f>
        <v>111</v>
      </c>
      <c r="C106" s="94">
        <f>SUM(C97:C105)</f>
        <v>1651150</v>
      </c>
    </row>
    <row r="107" spans="1:3" hidden="1" outlineLevel="1" x14ac:dyDescent="0.25">
      <c r="B107">
        <f>'2012'!$I$13</f>
        <v>10</v>
      </c>
      <c r="C107" s="94">
        <f>'2012'!$K$13</f>
        <v>220000</v>
      </c>
    </row>
    <row r="108" spans="1:3" hidden="1" outlineLevel="1" collapsed="1" x14ac:dyDescent="0.25">
      <c r="B108">
        <f>'2012'!$I$30</f>
        <v>18</v>
      </c>
      <c r="C108" s="94">
        <f>'2012'!$K$30</f>
        <v>396000</v>
      </c>
    </row>
    <row r="109" spans="1:3" hidden="1" outlineLevel="1" collapsed="1" x14ac:dyDescent="0.25">
      <c r="B109">
        <f>'2013'!$I$13</f>
        <v>5</v>
      </c>
      <c r="C109" s="94">
        <f>'2013'!$K$13</f>
        <v>110000</v>
      </c>
    </row>
    <row r="110" spans="1:3" hidden="1" outlineLevel="1" collapsed="1" x14ac:dyDescent="0.25">
      <c r="B110">
        <f>'2013'!$I$30</f>
        <v>25</v>
      </c>
      <c r="C110" s="94">
        <f>'2013'!$K$30</f>
        <v>550000</v>
      </c>
    </row>
    <row r="111" spans="1:3" hidden="1" outlineLevel="1" collapsed="1" x14ac:dyDescent="0.25">
      <c r="B111">
        <f>'2013'!$I$35</f>
        <v>22</v>
      </c>
      <c r="C111" s="94">
        <f>'2013'!$K$35</f>
        <v>440220</v>
      </c>
    </row>
    <row r="112" spans="1:3" hidden="1" outlineLevel="1" collapsed="1" x14ac:dyDescent="0.25">
      <c r="B112">
        <f>'2013'!$I$48</f>
        <v>9</v>
      </c>
      <c r="C112" s="94">
        <f>'2013'!$K$48</f>
        <v>180090</v>
      </c>
    </row>
    <row r="113" spans="1:3" hidden="1" outlineLevel="1" collapsed="1" x14ac:dyDescent="0.25">
      <c r="B113">
        <f>'2013'!$I$65</f>
        <v>13</v>
      </c>
      <c r="C113" s="94">
        <f>'2013'!$K$65</f>
        <v>286000</v>
      </c>
    </row>
    <row r="114" spans="1:3" hidden="1" outlineLevel="1" collapsed="1" x14ac:dyDescent="0.25">
      <c r="B114">
        <f>'2013'!$I$70</f>
        <v>24</v>
      </c>
      <c r="C114" s="94">
        <f>'2013'!$K$70</f>
        <v>528000</v>
      </c>
    </row>
    <row r="115" spans="1:3" hidden="1" outlineLevel="1" collapsed="1" x14ac:dyDescent="0.25">
      <c r="B115">
        <f>'2013'!$I$83</f>
        <v>16</v>
      </c>
      <c r="C115" s="94">
        <f>'2013'!$K$83</f>
        <v>352000</v>
      </c>
    </row>
    <row r="116" spans="1:3" hidden="1" outlineLevel="1" collapsed="1" x14ac:dyDescent="0.25">
      <c r="B116">
        <f>'2013'!$I$100</f>
        <v>24</v>
      </c>
      <c r="C116" s="94">
        <f>'2013'!$K$100</f>
        <v>528000</v>
      </c>
    </row>
    <row r="117" spans="1:3" ht="22.8" customHeight="1" collapsed="1" x14ac:dyDescent="0.25">
      <c r="A117" t="s">
        <v>56</v>
      </c>
      <c r="B117">
        <f>SUM(B107:B116)</f>
        <v>166</v>
      </c>
      <c r="C117" s="94">
        <f>SUM(C107:C116)</f>
        <v>3590310</v>
      </c>
    </row>
    <row r="118" spans="1:3" hidden="1" outlineLevel="1" x14ac:dyDescent="0.25">
      <c r="B118">
        <f>'2012'!$I$17</f>
        <v>8</v>
      </c>
      <c r="C118" s="94">
        <f>'2012'!$K$17</f>
        <v>485000</v>
      </c>
    </row>
    <row r="119" spans="1:3" hidden="1" outlineLevel="1" collapsed="1" x14ac:dyDescent="0.25">
      <c r="B119">
        <f>'2013'!$I$17</f>
        <v>1</v>
      </c>
      <c r="C119" s="94">
        <f>'2013'!$K$17</f>
        <v>60600</v>
      </c>
    </row>
    <row r="120" spans="1:3" hidden="1" outlineLevel="1" collapsed="1" x14ac:dyDescent="0.25">
      <c r="B120">
        <f>'2013'!$I$52</f>
        <v>16</v>
      </c>
      <c r="C120" s="94">
        <f>'2013'!$K$52</f>
        <v>969600</v>
      </c>
    </row>
    <row r="121" spans="1:3" hidden="1" outlineLevel="1" collapsed="1" x14ac:dyDescent="0.25">
      <c r="B121">
        <f>'2013'!$I$87</f>
        <v>23</v>
      </c>
      <c r="C121" s="94">
        <f>'2013'!$K$87</f>
        <v>1267300</v>
      </c>
    </row>
    <row r="122" spans="1:3" ht="22.8" customHeight="1" collapsed="1" x14ac:dyDescent="0.25">
      <c r="A122" t="s">
        <v>62</v>
      </c>
      <c r="B122">
        <f>SUM(B118:B121)</f>
        <v>48</v>
      </c>
      <c r="C122" s="94">
        <f>SUM(C118:C121)</f>
        <v>2782500</v>
      </c>
    </row>
    <row r="123" spans="1:3" hidden="1" outlineLevel="1" x14ac:dyDescent="0.25">
      <c r="B123">
        <f>'2012'!$I$18</f>
        <v>3</v>
      </c>
      <c r="C123" s="94">
        <f>'2012'!$K$18</f>
        <v>50000</v>
      </c>
    </row>
    <row r="124" spans="1:3" hidden="1" outlineLevel="1" collapsed="1" x14ac:dyDescent="0.25">
      <c r="B124">
        <f>'2012'!$I$25</f>
        <v>11</v>
      </c>
      <c r="C124" s="94">
        <f>'2012'!$K$25</f>
        <v>165000</v>
      </c>
    </row>
    <row r="125" spans="1:3" hidden="1" outlineLevel="1" collapsed="1" x14ac:dyDescent="0.25">
      <c r="B125">
        <f>'2013'!$I$18</f>
        <v>8</v>
      </c>
      <c r="C125" s="94">
        <f>'2013'!$K$18</f>
        <v>132000</v>
      </c>
    </row>
    <row r="126" spans="1:3" hidden="1" outlineLevel="1" collapsed="1" x14ac:dyDescent="0.25">
      <c r="B126">
        <f>'2013'!$I$25</f>
        <v>18</v>
      </c>
      <c r="C126" s="94">
        <f>'2013'!$K$25</f>
        <v>270000</v>
      </c>
    </row>
    <row r="127" spans="1:3" hidden="1" outlineLevel="1" collapsed="1" x14ac:dyDescent="0.25">
      <c r="B127">
        <f>'2013'!$I$37</f>
        <v>17</v>
      </c>
      <c r="C127" s="94">
        <f>'2013'!$K$37</f>
        <v>255000</v>
      </c>
    </row>
    <row r="128" spans="1:3" hidden="1" outlineLevel="1" collapsed="1" x14ac:dyDescent="0.25">
      <c r="B128">
        <f>'2013'!$I$53</f>
        <v>28</v>
      </c>
      <c r="C128" s="94">
        <f>'2013'!$K$53</f>
        <v>462000</v>
      </c>
    </row>
    <row r="129" spans="1:3" hidden="1" outlineLevel="1" collapsed="1" x14ac:dyDescent="0.25">
      <c r="B129">
        <f>'2013'!$I$58</f>
        <v>6</v>
      </c>
      <c r="C129" s="94">
        <f>'2013'!$K$58</f>
        <v>90000</v>
      </c>
    </row>
    <row r="130" spans="1:3" hidden="1" outlineLevel="1" collapsed="1" x14ac:dyDescent="0.25">
      <c r="B130">
        <f>'2013'!$I$60</f>
        <v>24</v>
      </c>
      <c r="C130" s="94">
        <f>'2013'!$K$60</f>
        <v>360000</v>
      </c>
    </row>
    <row r="131" spans="1:3" hidden="1" outlineLevel="1" collapsed="1" x14ac:dyDescent="0.25">
      <c r="B131">
        <f>'2013'!$I$72</f>
        <v>29</v>
      </c>
      <c r="C131" s="94">
        <f>'2013'!$K$72</f>
        <v>435000</v>
      </c>
    </row>
    <row r="132" spans="1:3" hidden="1" outlineLevel="1" collapsed="1" x14ac:dyDescent="0.25">
      <c r="B132">
        <f>'2013'!$I$88</f>
        <v>20</v>
      </c>
      <c r="C132" s="94">
        <f>'2013'!$K$88</f>
        <v>300000</v>
      </c>
    </row>
    <row r="133" spans="1:3" hidden="1" outlineLevel="1" collapsed="1" x14ac:dyDescent="0.25">
      <c r="B133">
        <f>'2013'!$I$95</f>
        <v>22</v>
      </c>
      <c r="C133" s="94">
        <f>'2013'!$K$95</f>
        <v>330000</v>
      </c>
    </row>
    <row r="134" spans="1:3" ht="22.8" customHeight="1" collapsed="1" x14ac:dyDescent="0.25">
      <c r="A134" t="s">
        <v>58</v>
      </c>
      <c r="B134">
        <f>SUM(B123:B133)</f>
        <v>186</v>
      </c>
      <c r="C134" s="94">
        <f>SUM(C123:C133)</f>
        <v>2849000</v>
      </c>
    </row>
  </sheetData>
  <dataConsolidate leftLabels="1" topLabels="1" link="1">
    <dataRefs count="2">
      <dataRef ref="G4:K31" sheet="2012"/>
      <dataRef ref="G4:K100" sheet="2013"/>
    </dataRefs>
  </dataConsolid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Câu 1</vt:lpstr>
      <vt:lpstr>Câu 2 - Câu 3</vt:lpstr>
      <vt:lpstr>Câu 4</vt:lpstr>
      <vt:lpstr>Câu 5</vt:lpstr>
      <vt:lpstr>Câu 6</vt:lpstr>
      <vt:lpstr>Câu 7</vt:lpstr>
      <vt:lpstr>Câu 8</vt:lpstr>
      <vt:lpstr>Sheet1</vt:lpstr>
      <vt:lpstr>Câu 9</vt:lpstr>
      <vt:lpstr>2012</vt:lpstr>
      <vt:lpstr>2013</vt:lpstr>
      <vt:lpstr>Câu 10</vt:lpstr>
      <vt:lpstr>'Câu 6'!Print_Area</vt:lpstr>
      <vt:lpstr>'Câu 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KhanhDT</dc:creator>
  <cp:lastModifiedBy>a41725 Khương Văn Việt</cp:lastModifiedBy>
  <cp:lastPrinted>2023-10-08T18:19:52Z</cp:lastPrinted>
  <dcterms:created xsi:type="dcterms:W3CDTF">2014-04-17T08:36:02Z</dcterms:created>
  <dcterms:modified xsi:type="dcterms:W3CDTF">2023-10-08T18:48:59Z</dcterms:modified>
</cp:coreProperties>
</file>