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n\PycharmProjects\pythonProject\Brighthive\schema\"/>
    </mc:Choice>
  </mc:AlternateContent>
  <xr:revisionPtr revIDLastSave="0" documentId="13_ncr:1_{F0435C23-B426-4020-8EFE-BF48C188AA8D}" xr6:coauthVersionLast="47" xr6:coauthVersionMax="47" xr10:uidLastSave="{00000000-0000-0000-0000-000000000000}"/>
  <bookViews>
    <workbookView xWindow="-108" yWindow="-108" windowWidth="30936" windowHeight="16776" activeTab="4" xr2:uid="{AD56FD75-5E49-4EC8-A35D-3FC406919244}"/>
  </bookViews>
  <sheets>
    <sheet name="Student Enrollment" sheetId="1" r:id="rId1"/>
    <sheet name="Json schema" sheetId="5" r:id="rId2"/>
    <sheet name="Sheet2" sheetId="6" r:id="rId3"/>
    <sheet name="Student Enrollment CSV example" sheetId="3" r:id="rId4"/>
    <sheet name="Student outcome" sheetId="2" r:id="rId5"/>
    <sheet name="Student Out Come CSV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6" l="1"/>
  <c r="D16" i="6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3" i="6"/>
  <c r="D4" i="6"/>
  <c r="D5" i="6" s="1"/>
  <c r="D6" i="6" s="1"/>
  <c r="D7" i="6" s="1"/>
  <c r="D8" i="6" s="1"/>
  <c r="D9" i="6" s="1"/>
  <c r="D10" i="6" s="1"/>
  <c r="D11" i="6" s="1"/>
  <c r="D12" i="6" s="1"/>
  <c r="D13" i="6" s="1"/>
  <c r="D14" i="6" s="1"/>
  <c r="D1" i="6"/>
  <c r="D2" i="6" s="1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1" i="6"/>
  <c r="J4" i="5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3" i="5"/>
  <c r="J2" i="5"/>
  <c r="B31" i="5"/>
  <c r="F6" i="5"/>
  <c r="F12" i="5"/>
  <c r="F20" i="5"/>
  <c r="F21" i="5"/>
  <c r="F28" i="5"/>
  <c r="F29" i="5"/>
  <c r="F30" i="5"/>
  <c r="F31" i="5"/>
  <c r="F35" i="5"/>
  <c r="F39" i="5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C40" i="5" s="1"/>
  <c r="A42" i="5"/>
  <c r="A43" i="5"/>
  <c r="A1" i="5"/>
  <c r="F11" i="5"/>
  <c r="D12" i="5" a="1"/>
  <c r="D12" i="5" s="1"/>
  <c r="F13" i="5"/>
  <c r="F14" i="5"/>
  <c r="F15" i="5"/>
  <c r="F16" i="5"/>
  <c r="F17" i="5"/>
  <c r="B18" i="5"/>
  <c r="F19" i="5"/>
  <c r="B21" i="5"/>
  <c r="B22" i="5"/>
  <c r="B23" i="5"/>
  <c r="F24" i="5"/>
  <c r="F25" i="5"/>
  <c r="B26" i="5"/>
  <c r="C27" i="5"/>
  <c r="F32" i="5"/>
  <c r="F33" i="5"/>
  <c r="B34" i="5"/>
  <c r="B36" i="5"/>
  <c r="B37" i="5"/>
  <c r="D38" i="5" a="1"/>
  <c r="D38" i="5" s="1"/>
  <c r="D39" i="5" a="1"/>
  <c r="D39" i="5" s="1"/>
  <c r="D40" i="5" a="1"/>
  <c r="D40" i="5" s="1"/>
  <c r="F41" i="5"/>
  <c r="C42" i="5"/>
  <c r="C43" i="5"/>
  <c r="D7" i="5" a="1"/>
  <c r="D7" i="5" s="1"/>
  <c r="C8" i="5"/>
  <c r="B9" i="5"/>
  <c r="F10" i="5"/>
  <c r="B5" i="5"/>
  <c r="D3" i="5" a="1"/>
  <c r="D3" i="5" s="1"/>
  <c r="C4" i="5"/>
  <c r="E2" i="5" a="1"/>
  <c r="E2" i="5" s="1"/>
  <c r="B1" i="5"/>
  <c r="C12" i="5"/>
  <c r="C13" i="5"/>
  <c r="C14" i="5"/>
  <c r="C15" i="5"/>
  <c r="C35" i="5"/>
  <c r="B40" i="5"/>
  <c r="B42" i="5"/>
  <c r="B43" i="5"/>
  <c r="B39" i="5"/>
  <c r="B33" i="5"/>
  <c r="B35" i="5"/>
  <c r="B38" i="5"/>
  <c r="B20" i="5"/>
  <c r="B28" i="5"/>
  <c r="B29" i="5"/>
  <c r="B30" i="5"/>
  <c r="B6" i="5"/>
  <c r="B11" i="5"/>
  <c r="B12" i="5"/>
  <c r="B13" i="5"/>
  <c r="B15" i="5"/>
  <c r="B16" i="5"/>
  <c r="B17" i="5"/>
  <c r="F38" i="5" l="1"/>
  <c r="F37" i="5"/>
  <c r="F5" i="5"/>
  <c r="F36" i="5"/>
  <c r="F4" i="5"/>
  <c r="F3" i="5"/>
  <c r="C3" i="5"/>
  <c r="C39" i="5"/>
  <c r="F34" i="5"/>
  <c r="F2" i="5"/>
  <c r="C38" i="5"/>
  <c r="D2" i="5" a="1"/>
  <c r="D2" i="5" s="1"/>
  <c r="D1" i="5" a="1"/>
  <c r="D1" i="5" s="1"/>
  <c r="C17" i="5"/>
  <c r="E39" i="5" a="1"/>
  <c r="E39" i="5" s="1"/>
  <c r="B19" i="5"/>
  <c r="C16" i="5"/>
  <c r="E38" i="5" a="1"/>
  <c r="E38" i="5" s="1"/>
  <c r="B27" i="5"/>
  <c r="F22" i="5"/>
  <c r="E12" i="5" a="1"/>
  <c r="E12" i="5" s="1"/>
  <c r="E3" i="5" a="1"/>
  <c r="E3" i="5" s="1"/>
  <c r="B14" i="5"/>
  <c r="B32" i="5"/>
  <c r="F40" i="5"/>
  <c r="B24" i="5"/>
  <c r="C7" i="5"/>
  <c r="C26" i="5"/>
  <c r="F43" i="5"/>
  <c r="F27" i="5"/>
  <c r="F9" i="5"/>
  <c r="B8" i="5"/>
  <c r="B7" i="5"/>
  <c r="C23" i="5"/>
  <c r="F42" i="5"/>
  <c r="F26" i="5"/>
  <c r="F8" i="5"/>
  <c r="C22" i="5"/>
  <c r="F7" i="5"/>
  <c r="E1" i="5" a="1"/>
  <c r="E1" i="5" s="1"/>
  <c r="C21" i="5"/>
  <c r="E40" i="5" a="1"/>
  <c r="E40" i="5" s="1"/>
  <c r="E9" i="5" a="1"/>
  <c r="E9" i="5" s="1"/>
  <c r="C11" i="5"/>
  <c r="C9" i="5"/>
  <c r="D9" i="5" a="1"/>
  <c r="D9" i="5" s="1"/>
  <c r="E7" i="5" a="1"/>
  <c r="E7" i="5" s="1"/>
  <c r="B10" i="5"/>
  <c r="F1" i="5"/>
  <c r="B25" i="5"/>
  <c r="B41" i="5"/>
  <c r="C25" i="5"/>
  <c r="C24" i="5"/>
  <c r="C10" i="5"/>
  <c r="B4" i="5"/>
  <c r="B3" i="5"/>
  <c r="C2" i="5"/>
  <c r="B2" i="5"/>
  <c r="C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<sst xmlns="http://schemas.openxmlformats.org/spreadsheetml/2006/main" count="871" uniqueCount="343">
  <si>
    <t>Table_Name</t>
  </si>
  <si>
    <t>Name</t>
  </si>
  <si>
    <t>Type</t>
  </si>
  <si>
    <t>is it a list?</t>
  </si>
  <si>
    <t>Is it required?</t>
  </si>
  <si>
    <t>Description</t>
  </si>
  <si>
    <t>Table_Description</t>
  </si>
  <si>
    <t>Student_Enrollment</t>
  </si>
  <si>
    <t>institution_id</t>
  </si>
  <si>
    <t>special_program_flag</t>
  </si>
  <si>
    <t>cohort</t>
  </si>
  <si>
    <t>cohort_term</t>
  </si>
  <si>
    <t>ssn</t>
  </si>
  <si>
    <t>student_id</t>
  </si>
  <si>
    <t>first_name</t>
  </si>
  <si>
    <t>middle_name</t>
  </si>
  <si>
    <t>last_name</t>
  </si>
  <si>
    <t>dob</t>
  </si>
  <si>
    <t>ethnicity</t>
  </si>
  <si>
    <t>race</t>
  </si>
  <si>
    <t>veteran_status</t>
  </si>
  <si>
    <t>disability_status</t>
  </si>
  <si>
    <t>gender</t>
  </si>
  <si>
    <t>parenting</t>
  </si>
  <si>
    <t>hs_completion_year</t>
  </si>
  <si>
    <t>employment_status</t>
  </si>
  <si>
    <t>first_gen</t>
  </si>
  <si>
    <t>dual_summer</t>
  </si>
  <si>
    <t>enrollment_type</t>
  </si>
  <si>
    <t>number_of_college_credits_attempted_to_transfer</t>
  </si>
  <si>
    <t>number_of_college_transfer_credits_accepted</t>
  </si>
  <si>
    <t>reading_replacement</t>
  </si>
  <si>
    <t>math_placement</t>
  </si>
  <si>
    <t>english_placement</t>
  </si>
  <si>
    <t>gateway_math_status</t>
  </si>
  <si>
    <t>gateway_english_status</t>
  </si>
  <si>
    <t>current_county</t>
  </si>
  <si>
    <t>student_phone_number</t>
  </si>
  <si>
    <t>student_email</t>
  </si>
  <si>
    <t>pell_recipent</t>
  </si>
  <si>
    <t>institutional_grant</t>
  </si>
  <si>
    <t>ccgef_sponsorship</t>
  </si>
  <si>
    <t>non-credit_course</t>
  </si>
  <si>
    <t>course_prefix</t>
  </si>
  <si>
    <t>course_number</t>
  </si>
  <si>
    <t>course_name</t>
  </si>
  <si>
    <t>course_cip</t>
  </si>
  <si>
    <t>course_begin_date</t>
  </si>
  <si>
    <t>course_end_date</t>
  </si>
  <si>
    <t>course_ctid</t>
  </si>
  <si>
    <t>y</t>
  </si>
  <si>
    <t>min</t>
  </si>
  <si>
    <t>max</t>
  </si>
  <si>
    <t>json_schema_id</t>
  </si>
  <si>
    <t>n</t>
  </si>
  <si>
    <t>Look up for valid code</t>
  </si>
  <si>
    <t>Unknown not allowed</t>
  </si>
  <si>
    <t>format</t>
  </si>
  <si>
    <t>Date the course began. Year must be between 1900 and today.</t>
  </si>
  <si>
    <t>Date the course is scheduled to end. Year must be after 1900.</t>
  </si>
  <si>
    <t>enum</t>
  </si>
  <si>
    <t>Date and string can be used to do anyof</t>
  </si>
  <si>
    <t>enum_value</t>
  </si>
  <si>
    <t>Student Enrollment Description</t>
  </si>
  <si>
    <t>regex_pattern</t>
  </si>
  <si>
    <t>Student’s first name.</t>
  </si>
  <si>
    <t>Student’s last name.</t>
  </si>
  <si>
    <t>Student’s ethnicity.</t>
  </si>
  <si>
    <t>Student’s marital status at the time of enrollment.</t>
  </si>
  <si>
    <t>Student was a previous dual enrollment student and/or enrolled in summer work before their first term enrolled with credential-seeking status</t>
  </si>
  <si>
    <t>Student’s cohort enrollment type.</t>
  </si>
  <si>
    <t>Number of credits the student attempted to transfer from another institution (whether or not the credits were accepted).</t>
  </si>
  <si>
    <t>Number of transfer credits your institution accepted for the student.</t>
  </si>
  <si>
    <t>Student was college ready in Reading upon enrollment based on your institution's Reading placement policies.</t>
  </si>
  <si>
    <t>Student’s current country of residence.</t>
  </si>
  <si>
    <t>Student’s phone number.</t>
  </si>
  <si>
    <t>Student’s email address.</t>
  </si>
  <si>
    <t>Total amount of other institutional grants (other than needs-based, employer aid, merit aid, or military/veteran grants) the student received during the academic year.</t>
  </si>
  <si>
    <t>Total amount of CCGEF scholarship funds received by the student</t>
  </si>
  <si>
    <t>anyOf, string, enum</t>
  </si>
  <si>
    <t>Course prefix as it appears in your institution’s catalog</t>
  </si>
  <si>
    <t>Course number as it appears in your institution’s
catalog.</t>
  </si>
  <si>
    <t>Course name as it appears in your institution’s catalog.</t>
  </si>
  <si>
    <t>Fall</t>
  </si>
  <si>
    <t>Winter</t>
  </si>
  <si>
    <t>UK</t>
  </si>
  <si>
    <t>Sammy</t>
  </si>
  <si>
    <t>person1@gmail.com</t>
  </si>
  <si>
    <t>Steve</t>
  </si>
  <si>
    <t>NA</t>
  </si>
  <si>
    <t>Sasa</t>
  </si>
  <si>
    <t>Queen</t>
  </si>
  <si>
    <t>Roger</t>
  </si>
  <si>
    <t>H</t>
  </si>
  <si>
    <t>Y</t>
  </si>
  <si>
    <t>P</t>
  </si>
  <si>
    <t>M</t>
  </si>
  <si>
    <t>N</t>
  </si>
  <si>
    <t>DE</t>
  </si>
  <si>
    <t>SE</t>
  </si>
  <si>
    <t>C</t>
  </si>
  <si>
    <t>R</t>
  </si>
  <si>
    <t>US</t>
  </si>
  <si>
    <t>grade</t>
  </si>
  <si>
    <t>number_of_credits_earn</t>
  </si>
  <si>
    <t>credentials_earned</t>
  </si>
  <si>
    <t>credential_ctid</t>
  </si>
  <si>
    <t>F</t>
  </si>
  <si>
    <t>marital_status</t>
  </si>
  <si>
    <t>ENG</t>
  </si>
  <si>
    <t>Composition I</t>
  </si>
  <si>
    <t>ccgefcohort</t>
  </si>
  <si>
    <t>ce-11111111-1111-1111-1111-111111111111</t>
  </si>
  <si>
    <t>MAT</t>
  </si>
  <si>
    <t>College Algebra</t>
  </si>
  <si>
    <t>BG</t>
  </si>
  <si>
    <t>MC</t>
  </si>
  <si>
    <t>ce-22222222-2222-2222-2222-222222222222</t>
  </si>
  <si>
    <t>https://example.com/product.schema.json</t>
  </si>
  <si>
    <t>Fall,Winter,Spring,Summer</t>
  </si>
  <si>
    <t>UK,NA</t>
  </si>
  <si>
    <t>0,1,2,3,UK</t>
  </si>
  <si>
    <t>Y,N,UK</t>
  </si>
  <si>
    <t>M,F,N,P,UK</t>
  </si>
  <si>
    <t>date,"UK","NA"</t>
  </si>
  <si>
    <t>"</t>
  </si>
  <si>
    <t>"cohort":{"type":"string","pattern":"^[0-9]{4}-[0-9]{2}$"}</t>
  </si>
  <si>
    <t>"dob":{"type":"string","pattern":"^[0-9]{4}(0[0-9]|1[0-2])(0[1-9]|1[0-9]|2[0-9]|3[0-1])$"}</t>
  </si>
  <si>
    <t>"course_begin_date":{"type":"string","pattern":"^[0-9]{4}(0[0-9]|1[0-2])(0[1-9]|1[0-9]|2[0-9]|3[0-1])$"}</t>
  </si>
  <si>
    <t>"course_end_date":{"type":"string","pattern":"^[0-9]{4}(0[0-9]|1[0-2])(0[1-9]|1[0-9]|2[0-9]|3[0-1])$"}</t>
  </si>
  <si>
    <t>"first_gen":{"type":"string"}</t>
  </si>
  <si>
    <t>"dual_summer":{"type":"string"}</t>
  </si>
  <si>
    <t>"enrollment_type":{"type":"string"}</t>
  </si>
  <si>
    <t>string</t>
  </si>
  <si>
    <t>"ssn":{"anyOf":[{"type":"string","pattern":"^[0-9]{9}$"},"enum":["UK"]}]}</t>
  </si>
  <si>
    <t>"student_id":{"type":"string","minLength":3}</t>
  </si>
  <si>
    <t>"anyOf":[{"type":"string","minLength":1},{"enum":["UK","NA"]}]</t>
  </si>
  <si>
    <t>"middle_name":{"anyOf":[{"type":"string","minLength":1},{"enum":["UK","NA"]}]}</t>
  </si>
  <si>
    <t>"institution_id":{"type":"integer","minimum":8,"maximum":8}</t>
  </si>
  <si>
    <t>"special_program_flag":{"type":"string","minLength":11,"maxLength":24}</t>
  </si>
  <si>
    <t>"first_name":{"type":"string","minLength":1,"maxLength":60}</t>
  </si>
  <si>
    <t>"last_name":{"type":"string","minLength":1,"maxLength":60}</t>
  </si>
  <si>
    <t>"race":{"type":"string","minLength":1,"maxLength":60}</t>
  </si>
  <si>
    <t/>
  </si>
  <si>
    <t>"course_prefix":{"type":"string","minLength":1,"maxLength":50}</t>
  </si>
  <si>
    <t>"course_number":{"type":"string","minLength":1,"maxLength":20}</t>
  </si>
  <si>
    <t>"course_name":{"type":"string","minLength":1,"maxLength":50}</t>
  </si>
  <si>
    <t>"cohort_term":{"enum":["Fall","Winter","Spring","Summer"]}</t>
  </si>
  <si>
    <t>"ethnicity":{"enum":["H","N","UK"]}</t>
  </si>
  <si>
    <t>"veteran_status":{"enum":[0,1,2,3,"UK"]}</t>
  </si>
  <si>
    <t>"disability_status":{"enum":["Y","N","UK"]}</t>
  </si>
  <si>
    <t>"gender":{"enum":["M","F","N","P","UK"]}</t>
  </si>
  <si>
    <t>"marital_status":{"enum":[1,2,3,4,5,"UK"]}</t>
  </si>
  <si>
    <t>"parenting":{"enum":["Y","N","UK"]}</t>
  </si>
  <si>
    <t>"employment_status":{"enum":[1,2,3,4,"UK"]}</t>
  </si>
  <si>
    <t>"reading_replacement":{"enum":["C","N","UK","NA"]}</t>
  </si>
  <si>
    <t>"math_placement":{"enum":["C","N","UK","NA"]}</t>
  </si>
  <si>
    <t>"english_placement":{"enum":["C","N","UK","NA"]}</t>
  </si>
  <si>
    <t>"pell_recipent":{"enum":["Y","N","UK"]}</t>
  </si>
  <si>
    <t>"non-credit_course":{"enum":["Y","N"]}</t>
  </si>
  <si>
    <t>anyOf, number, enum</t>
  </si>
  <si>
    <t>"anyOf":[{"type":"number"},{"enum":["NA"]}]</t>
  </si>
  <si>
    <t>"number_of_college_credits_attempted_to_transfer":{"anyOf":[{"type":"number"},{"enum":["NA"]}]}</t>
  </si>
  <si>
    <t>"hs_completion_year":{"anyOf":[{"type":"string","pattern":"^[0-9]{4}$"},{"enum":["UK","NA"]}]}</t>
  </si>
  <si>
    <t>"number_of_college_transfer_credits_accepted":{"anyOf":[{"type":"number"},{"enum":["NA"]}]}</t>
  </si>
  <si>
    <t>"gateway_math_status":{"enum":["R","N","UK","NA"]}</t>
  </si>
  <si>
    <t>"gateway_english_status":{"enum":["R","N","UK","NA"]}</t>
  </si>
  <si>
    <t>"current_county":{"type":"string","minLength":1}</t>
  </si>
  <si>
    <t>"student_phone_number":{"type":"string","minLength":1,"maxLength":20}</t>
  </si>
  <si>
    <t>"student_email":{"anyOf":[{"type":"string","pattern":"^\\S+@\\S+\\.\\S+$","format":"email"},{"enum":["UK"]}]}</t>
  </si>
  <si>
    <t>"institutional_grant":{"anyOf":[{"type":"number","minimum":0},{"enum":["UK","NA"]}]}</t>
  </si>
  <si>
    <t>"ccgef_sponsorship":{"anyOf":[{"type":"number","minimum":0},{"enum":["NA"]}]}</t>
  </si>
  <si>
    <t>"course_ctid":{"anyOf":[{"type":"string","format":"^[a-z|0-9]{2}-[a-z|0-9]{8}-[a-z|0-9]{4}-[a-z|0-9]{4}-[a-z|0-9]{4}-[a-z|0-9]{12}$"},{"enum":["UK"]}]}</t>
  </si>
  <si>
    <t>"anyOf":[{"type":"string","pattern":"^[0-9]{2}.+$"},{"enum":["Missing"]}]</t>
  </si>
  <si>
    <t>"course_cip":{"anyOf":[{"type":"string","pattern":"^[0-9]{2}.+$"},{"enum":["Missing"]}]}</t>
  </si>
  <si>
    <t>`</t>
  </si>
  <si>
    <t>"properties":{</t>
  </si>
  <si>
    <t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,"gender":{"enum":["M","F","N","P","UK"]},"marital_status":{"enum":[1,2,3,4,5,"UK"]},"parenting":{"enum":["Y","N","UK"]},"hs_completion_year":{"anyOf":[{"type":"string","pattern":"^[0-9]{4}$"},{"enum":["UK","NA"]}]},"employment_status":{"enum":[1,2,3,4,"UK"]},"first_gen":{"type":"string"},"dual_summer":{"type":"string"},"enrollment_type":{"type":"string"},"number_of_college_credits_attempted_to_transfer":{"anyOf":[{"type":"number"},{"enum":["NA"]}]},"number_of_college_transfer_credits_accepted":{"anyOf":[{"type":"number"},{"enum":["NA"]}]},"reading_replacement":{"enum":["C","N","UK","NA"]},"math_placement":{"enum":["C","N","UK","NA"]},"english_placement":{"enum":["C","N","UK","NA"]},"gateway_math_status":{"enum":["R","N","UK","NA"]},"gateway_english_status":{"enum":["R","N","UK","NA"]},"current_county":{"type":"string","minLength":1},"student_phone_number":{"type":"string","minLength":1,"maxLength":20},"student_email":{"anyOf":[{"type":"string","pattern":"^\\S+@\\S+\\.\\S+$","format":"email"},{"enum":["UK"]}]},"pell_recipent":{"enum":["Y","N","UK"]},"institutional_grant":{"anyOf":[{"type":"number","minimum":0},{"enum":["UK","NA"]}]},"ccgef_sponsorship":{"anyOf":[{"type":"number","minimum":0},{"enum":["NA"]}]},"non-credit_course":{"enum":["Y","N"]},"course_ctid":{"anyOf":[{"type":"string","format":"^[a-z|0-9]{2}-[a-z|0-9]{8}-[a-z|0-9]{4}-[a-z|0-9]{4}-[a-z|0-9]{4}-[a-z|0-9]{12}$"},{"enum":["UK"]}]},"course_prefix":{"type":"string","minLength":1,"maxLength":50},"course_number":{"type":"string","minLength":1,"maxLength":20},"course_name":{"type":"string","minLength":1,"maxLength":50},"course_cip":{"anyOf":[{"type":"string","pattern":"^[0-9]{2}.+$"},{"enum":["Missing"]}]},"course_begin_date":{"type":"string","pattern":"^[0-9]{4}(0[0-9]|1[0-2])(0[1-9]|1[0-9]|2[0-9]|3[0-1])$"},"course_end_date":{"type":"string","pattern":"^[0-9]{4}(0[0-9]|1[0-2])(0[1-9]|1[0-9]|2[0-9]|3[0-1])$"}}</t>
  </si>
  <si>
    <t>"properties":{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,"gender":{"enum":["M","F","N","P","UK"]},"marital_status":{"enum":[1,2,3,4,5,"UK"]},"parenting":{"enum":["Y","N","UK"]},"hs_completion_year":{"anyOf":[{"type":"string","pattern":"^[0-9]{4}$"},{"enum":["UK","NA"]}]},"employment_status":{"enum":[1,2,3,4,"UK"]},"first_gen":{"type":"string"},"dual_summer":{"type":"string"},"enrollment_type":{"type":"string"},"number_of_college_credits_attempted_to_transfer":{"anyOf":[{"type":"number"},{"enum":["NA"]}]},"number_of_college_transfer_credits_accepted":{"anyOf":[{"type":"number"},{"enum":["NA"]}]},"reading_replacement":{"enum":["C","N","UK","NA"]},"math_placement":{"enum":["C","N","UK","NA"]},"english_placement":{"enum":["C","N","UK","NA"]},"gateway_math_status":{"enum":["R","N","UK","NA"]},"gateway_english_status":{"enum":["R","N","UK","NA"]},"current_county":{"type":"string","minLength":1},"student_phone_number":{"type":"string","minLength":1,"maxLength":20},"student_email":{"anyOf":[{"type":"string","pattern":"^\\S+@\\S+\\.\\S+$","format":"email"},{"enum":["UK"]}]},"pell_recipent":{"enum":["Y","N","UK"]},"institutional_grant":{"anyOf":[{"type":"number","minimum":0},{"enum":["UK","NA"]}]},"ccgef_sponsorship":{"anyOf":[{"type":"number","minimum":0},{"enum":["NA"]}]},"non-credit_course":{"enum":["Y","N"]},"course_ctid":{"anyOf":[{"type":"string","format":"^[a-z|0-9]{2}-[a-z|0-9]{8}-[a-z|0-9]{4}-[a-z|0-9]{4}-[a-z|0-9]{4}-[a-z|0-9]{12}$"},{"enum":["UK"]}]},"course_prefix":{"type":"string","minLength":1,"maxLength":50},"course_number":{"type":"string","minLength":1,"maxLength":20},"course_name":{"type":"string","minLength":1,"maxLength":50},"course_cip":{"anyOf":[{"type":"string","pattern":"^[0-9]{2}.+$"},{"enum":["Missing"]}]},"course_begin_date":{"type":"string","pattern":"^[0-9]{4}(0[0-9]|1[0-2])(0[1-9]|1[0-9]|2[0-9]|3[0-1])$"},"course_end_date":{"type":"string","pattern":"^[0-9]{4}(0[0-9]|1[0-2])(0[1-9]|1[0-9]|2[0-9]|3[0-1])$"}}</t>
  </si>
  <si>
    <t>$schema:"https://json-schema.org/draft/2020-12/schema",</t>
  </si>
  <si>
    <t>$id: "https://example.com/product.schema.json",</t>
  </si>
  <si>
    <t>title:"credential",</t>
  </si>
  <si>
    <t>description: "Credential Description","type":"object",</t>
  </si>
  <si>
    <t>integer</t>
  </si>
  <si>
    <t>anyOf, integer, enum</t>
  </si>
  <si>
    <t>anyOf,string,enum</t>
  </si>
  <si>
    <t>^[0-9]{4}(0[0-9]|1[0-2])(0[1-9]|1[0-9]|2[0-9]|3[0-1])$</t>
  </si>
  <si>
    <t>^[0-9]{4}$</t>
  </si>
  <si>
    <t>Uk</t>
  </si>
  <si>
    <t>1,2,3,4,UK</t>
  </si>
  <si>
    <t>F,C,R,T,UK</t>
  </si>
  <si>
    <t>0,NA</t>
  </si>
  <si>
    <t>C,N,UK,NA</t>
  </si>
  <si>
    <t>R,N,UK,NA</t>
  </si>
  <si>
    <t>Y,N</t>
  </si>
  <si>
    <t>student_outcome</t>
  </si>
  <si>
    <t>^[a-z|0-9]{2}-[a-z|0-9]{8}-[a-z|0-9]{4}-[a-z|0-9]{4}-[a-z|0-9]{4}-[a-z|0-9]{12}$</t>
  </si>
  <si>
    <t>P,F,I,W,A,M,O</t>
  </si>
  <si>
    <t>C1,C2,A,C4,BG,MC,P,N</t>
  </si>
  <si>
    <t>Student’s pass/fail, or other status resulting from the course</t>
  </si>
  <si>
    <t>condition</t>
  </si>
  <si>
    <t>Your institution’s OPEID.</t>
  </si>
  <si>
    <t xml:space="preserve">Identify all students participating in the CCGEF program by adding “ccgefcohort” in this field.
</t>
  </si>
  <si>
    <t>Academic year in which the student first enrolled in at least one course. Must be 2 consecutive years between 2000 and today Example: 2019-20</t>
  </si>
  <si>
    <t>Term in which student first enrolled in at least one course in the CCGEF Micro-pathway program.</t>
  </si>
  <si>
    <t xml:space="preserve">Student’s social security number.
For CCGEF, provide both the Student ID and SSN.
</t>
  </si>
  <si>
    <t>Your institution’s ID number for the student. Cannot be the same as SSN or ITIN. Can include: period, apostrophe, hyphen, underscore.
For CCGEF, provide both the Student ID and SSN.</t>
  </si>
  <si>
    <t>Student’s middle name.</t>
  </si>
  <si>
    <t>Student’s date of birth.</t>
  </si>
  <si>
    <t>Student’s race.</t>
  </si>
  <si>
    <t>Student's military status at the time of enrollment.</t>
  </si>
  <si>
    <t>Disability status of student with the institution or system.</t>
  </si>
  <si>
    <t>Student’s gender at the time of enrollment.</t>
  </si>
  <si>
    <t>Student’s parental status at the time of enrollment.</t>
  </si>
  <si>
    <t>Date student earned their high school diploma or equivalency. Must be a year between 1900 and today. 
However, for CCGEF, if currently a high school student, include the anticipated high school completion year.</t>
  </si>
  <si>
    <t>Student's employment status at the time of enrollment.</t>
  </si>
  <si>
    <t>Indicates whether either of the student’s parents has completed a certificate or higher credential at a post-secondary institution.</t>
  </si>
  <si>
    <t>Student was college ready in math upon enrollment based on the institution’s math placement policies.</t>
  </si>
  <si>
    <t>Student was college ready in English upon enrollment based on the institution’s English placement policies.</t>
  </si>
  <si>
    <t>Whether the student is required to complete a gateway math course at enrollment.</t>
  </si>
  <si>
    <t>Whether the student is required to complete a gateway English course at enrollment.</t>
  </si>
  <si>
    <t>Whether the student received a Pell grant during the term.</t>
  </si>
  <si>
    <t>Is this course a non-credit course?</t>
  </si>
  <si>
    <t>The CTID for the course. All courses published to the Credential Registry have a CTID. The Credential Engine team will provide the course CTIDs to each college.</t>
  </si>
  <si>
    <t>Course Classification of Instructional Programs code.
If a CIP code is not assigned to a course, use the CIP code assigned to the CCGEG Micro-pathway program that offers the course.</t>
  </si>
  <si>
    <t>^[0-9]{9}</t>
  </si>
  <si>
    <t>H,NH,UK</t>
  </si>
  <si>
    <t>A,AI,AN,B,HP,MR,W,HU,UK</t>
  </si>
  <si>
    <t>1,2,3,UK</t>
  </si>
  <si>
    <t>1,2,UK</t>
  </si>
  <si>
    <t>DE,SE,DS,N,UK</t>
  </si>
  <si>
    <t>^[A-Z]{2}</t>
  </si>
  <si>
    <t>NA,UK</t>
  </si>
  <si>
    <t>Missing</t>
  </si>
  <si>
    <t>^2[0-9]{3}-[0-9]{2}$</t>
  </si>
  <si>
    <t>MR</t>
  </si>
  <si>
    <t>AI</t>
  </si>
  <si>
    <t>2019-20</t>
  </si>
  <si>
    <t>2020-21</t>
  </si>
  <si>
    <t>Format</t>
  </si>
  <si>
    <t xml:space="preserve">Valid codes:
M = Male
F = Female
N = Non-binary or Non-gender 
P = Prefer to self-describe
UK = Unknown
</t>
  </si>
  <si>
    <t xml:space="preserve">Valid values and code:
1. Currently Married 
2. Divorced, Separated or Widowed
3. Never Married
Use UK for Unknown
</t>
  </si>
  <si>
    <t>Valid codes:
Y = Yes - currently a parent or guardian to any child under the age of 18 or other dependant living in the home.
N = No - not currently a parent or guardian to any child under the age of 18 or other dependant living in the home.
Use UK for Unknown.</t>
  </si>
  <si>
    <t>YYYY
Use UK for Unknown.
Use NA for Not Applicable.</t>
  </si>
  <si>
    <t>Valid values and code:
1= Full-time
2=Less than full-time but at least half-time
3=Less than half-time
4=Not employed
Use UK for Unknown.</t>
  </si>
  <si>
    <t>Valid values and code:
1 = Neither parent completed college.
2 = At least one parent completed college.
Use UK for Unknown.</t>
  </si>
  <si>
    <t>Valid codes:
DE = Past dual enrollment
SE = Past summer enrollment
DS = Past dual and summer enrollment
N = Neither dual nor summer enrollment
UK = Unknown</t>
  </si>
  <si>
    <t xml:space="preserve">Valid codes:
F = First time at institution, non-transfer
C = Continuing
R = Re-admit
T = Transfer
UK = Uknown
</t>
  </si>
  <si>
    <t>Numeric XXXX.XX
If the student is a transfer student but did not attempt to transfer credits, enter 0.
Use NA for Not Applicable.</t>
  </si>
  <si>
    <r>
      <t xml:space="preserve">Numeric XXXX.XX
If the student is a transfer student but no transfer credits were accepted, enter 0.
</t>
    </r>
    <r>
      <rPr>
        <u/>
        <sz val="12"/>
        <color theme="1"/>
        <rFont val="Calibri"/>
        <family val="2"/>
        <scheme val="minor"/>
      </rPr>
      <t>Use NA for Not Applicable.</t>
    </r>
  </si>
  <si>
    <t>Valid codes: 
C = College ready 
N = Not college ready
UK = Unknown
NA = Not applicable to program</t>
  </si>
  <si>
    <t>Valid codes:
C = College ready
N = Not college ready
UK = Unknown
NA = Not applicable to program</t>
  </si>
  <si>
    <t>You may classify more than one course as a math gateway course. 
Valid codes:
R = Required
N = Not required
UK = Unknown
NA = Not applicable to program</t>
  </si>
  <si>
    <t>You may classify more than one course as an English gateway course. 
Valid codes:
R = Required
N = Not required
UK = Unknown
NA = Not applicable to program</t>
  </si>
  <si>
    <t>See the PDP Appendix 2 for a list of valid country codes. 
Use UK for Unknown.</t>
  </si>
  <si>
    <t>String, up to 20 digits
US and international phone numbers are accepted.
Use UK for Unknown.</t>
  </si>
  <si>
    <t>String, up to 255 characters.
Use UK for Unknown.</t>
  </si>
  <si>
    <t>Valid codes:
Y = Yes
N = N
UK = Unknown, or information cannot be shared by the institution.</t>
  </si>
  <si>
    <t>Numeric up to 5 or 6 digits. If the student did not receive an “Other Institutional Grant”, enter 0. 
Use UK for Unknown.
Use NA for Not Applicable.</t>
  </si>
  <si>
    <t>Numeric up to 5 or 6 digits. If the student did not receive any CCGEF scholarship, enter 0. 
Use NA for Not Applicable.</t>
  </si>
  <si>
    <t>Valid Codes:
Y = Yes
N = No</t>
  </si>
  <si>
    <t xml:space="preserve">39 characters
The CTID follows a standard format and serves as the primary, unique identifier for all major objects in the Credential Registry.
</t>
  </si>
  <si>
    <t>For example, ENG 101 Composition I = ENG. Can include: period, hyphen, underscore, ampersand</t>
  </si>
  <si>
    <t>For example, ENG 101 Composition I = 101. Can include: period, hyphen, underscore, ampersand</t>
  </si>
  <si>
    <t>For example, ENG 101 Composition I = Composition I.</t>
  </si>
  <si>
    <t>Use Standard 6-digit CIP Format:
99.9999
See https://nces.ed.gov/ipeds/cipcode for a list of valid codes. If not available, enter Missing. We accept both the 2010 and 2020 CIP codes.</t>
  </si>
  <si>
    <t>YYYYMMDD</t>
  </si>
  <si>
    <t>Use an 8- digit OPEID (6-digit OPEID + 2-digit branch code). If you do not have a branch code, enter your 6-digit OPEID with 00 at the end.</t>
  </si>
  <si>
    <t>Identify all students participating with the CCGEF program. Only accept “ccgefcohort”.</t>
  </si>
  <si>
    <t>Date YYYY-YY</t>
  </si>
  <si>
    <t>Valid codes:
• Fall
• Winter
• Spring
• Summer</t>
  </si>
  <si>
    <t>9 digits</t>
  </si>
  <si>
    <t>Alphanumeric 3 – 20
characters</t>
  </si>
  <si>
    <t>Alphanumeric, up to 60 characters
Can include: space, period, apostrophe, hyphen.</t>
  </si>
  <si>
    <t>Alphanumeric, up to 60 characters. Can include: space, period, apostrophe, hyphen.
Use UK for Unknown.
Use NA for Not Applicable.</t>
  </si>
  <si>
    <t xml:space="preserve">YYYYMMDD
</t>
  </si>
  <si>
    <t>Valid codes:
H = Hispanic or Latino
NH = Not Hispanic or Latino
UK = Unknown</t>
  </si>
  <si>
    <t>Valid codes:
A = Nonresident Alien
AI = American Indian or Alaska Native
AN = Asian
B = Black
HP = Native Hawaiian or other Pacific Islander
MR = Multiracial (two or more races)
W = White
HU = Hispanic or Latino race is unknown
UK = Unknown</t>
  </si>
  <si>
    <t>Valid values:
0 = None
1 = Active Duty
2 = Veteran
3 = Reserves/Guard
Use UK for Unknown.</t>
  </si>
  <si>
    <t>Valid codes:
Y = Yes, should the student have a documented record with the disability office as learning, physical, and/or psychological disability.
N = No, the student does not identify or have documented/reported disability with the institution or system
UK = Unknown.</t>
  </si>
  <si>
    <t>Description1</t>
  </si>
  <si>
    <t>Your institution’s OPEID. Format: Use an 8- digit OPEID (6-digit OPEID + 2-digit branch code). If you do not have a branch code, enter your 6-digit OPEID with 00 at the end.</t>
  </si>
  <si>
    <t>Identify all students participating in the CCGEF program by adding “ccgefcohort” in this field.
 Format: Identify all students participating with the CCGEF program. Only accept “ccgefcohort”.</t>
  </si>
  <si>
    <t>Academic year in which the student first enrolled in at least one course. Must be 2 consecutive years between 2000 and today Example: 2019-20 Format: Date YYYY-YY</t>
  </si>
  <si>
    <t>Term in which student first enrolled in at least one course in the CCGEF Micro-pathway program. Format: Valid codes:
• Fall
• Winter
• Spring
• Summer</t>
  </si>
  <si>
    <t>Student’s social security number.
For CCGEF, provide both the Student ID and SSN.
 Format: 9 digits</t>
  </si>
  <si>
    <t>Your institution’s ID number for the student. Cannot be the same as SSN or ITIN. Can include: period, apostrophe, hyphen, underscore.
For CCGEF, provide both the Student ID and SSN. Format: Alphanumeric 3 – 20
characters</t>
  </si>
  <si>
    <t>Student’s first name. Format: Alphanumeric, up to 60 characters
Can include: space, period, apostrophe, hyphen.</t>
  </si>
  <si>
    <t>Student’s middle name. Format: Alphanumeric, up to 60 characters. Can include: space, period, apostrophe, hyphen.
Use UK for Unknown.
Use NA for Not Applicable.</t>
  </si>
  <si>
    <t>Student’s last name. Format: Alphanumeric, up to 60 characters
Can include: space, period, apostrophe, hyphen.</t>
  </si>
  <si>
    <t xml:space="preserve">Student’s date of birth. Format: YYYYMMDD
</t>
  </si>
  <si>
    <t>Student’s ethnicity. Format: Valid codes:
H = Hispanic or Latino
NH = Not Hispanic or Latino
UK = Unknown</t>
  </si>
  <si>
    <t>Student’s race. Format: Valid codes:
A = Nonresident Alien
AI = American Indian or Alaska Native
AN = Asian
B = Black
HP = Native Hawaiian or other Pacific Islander
MR = Multiracial (two or more races)
W = White
HU = Hispanic or Latino race is unknown
UK = Unknown</t>
  </si>
  <si>
    <t>Student's military status at the time of enrollment. Format: Valid values:
0 = None
1 = Active Duty
2 = Veteran
3 = Reserves/Guard
Use UK for Unknown.</t>
  </si>
  <si>
    <t>Disability status of student with the institution or system. Format: Valid codes:
Y = Yes, should the student have a documented record with the disability office as learning, physical, and/or psychological disability.
N = No, the student does not identify or have documented/reported disability with the institution or system
UK = Unknown.</t>
  </si>
  <si>
    <t xml:space="preserve">Student’s gender at the time of enrollment. Format: Valid codes:
M = Male
F = Female
N = Non-binary or Non-gender 
P = Prefer to self-describe
UK = Unknown
</t>
  </si>
  <si>
    <t xml:space="preserve">Student’s marital status at the time of enrollment. Format: Valid values and code:
1. Currently Married 
2. Divorced, Separated or Widowed
3. Never Married
Use UK for Unknown
</t>
  </si>
  <si>
    <t>Student’s parental status at the time of enrollment. Format: Valid codes:
Y = Yes - currently a parent or guardian to any child under the age of 18 or other dependant living in the home.
N = No - not currently a parent or guardian to any child under the age of 18 or other dependant living in the home.
Use UK for Unknown.</t>
  </si>
  <si>
    <t>Date student earned their high school diploma or equivalency. Must be a year between 1900 and today. 
However, for CCGEF, if currently a high school student, include the anticipated high school completion year. Format: YYYY
Use UK for Unknown.
Use NA for Not Applicable.</t>
  </si>
  <si>
    <t>Student's employment status at the time of enrollment. Format: Valid values and code:
1= Full-time
2=Less than full-time but at least half-time
3=Less than half-time
4=Not employed
Use UK for Unknown.</t>
  </si>
  <si>
    <t>Indicates whether either of the student’s parents has completed a certificate or higher credential at a post-secondary institution. Format: Valid values and code:
1 = Neither parent completed college.
2 = At least one parent completed college.
Use UK for Unknown.</t>
  </si>
  <si>
    <t>Student was a previous dual enrollment student and/or enrolled in summer work before their first term enrolled with credential-seeking status Format: Valid codes:
DE = Past dual enrollment
SE = Past summer enrollment
DS = Past dual and summer enrollment
N = Neither dual nor summer enrollment
UK = Unknown</t>
  </si>
  <si>
    <t xml:space="preserve">Student’s cohort enrollment type. Format: Valid codes:
F = First time at institution, non-transfer
C = Continuing
R = Re-admit
T = Transfer
UK = Uknown
</t>
  </si>
  <si>
    <t>Number of credits the student attempted to transfer from another institution (whether or not the credits were accepted). Format: Numeric XXXX.XX
If the student is a transfer student but did not attempt to transfer credits, enter 0.
Use NA for Not Applicable.</t>
  </si>
  <si>
    <t>Number of transfer credits your institution accepted for the student. Format: Numeric XXXX.XX
If the student is a transfer student but no transfer credits were accepted, enter 0.
Use NA for Not Applicable.</t>
  </si>
  <si>
    <t>Student was college ready in Reading upon enrollment based on your institution's Reading placement policies. Format: Valid codes: 
C = College ready 
N = Not college ready
UK = Unknown
NA = Not applicable to program</t>
  </si>
  <si>
    <t>Student was college ready in math upon enrollment based on the institution’s math placement policies. Format: Valid codes:
C = College ready
N = Not college ready
UK = Unknown
NA = Not applicable to program</t>
  </si>
  <si>
    <t>Student was college ready in English upon enrollment based on the institution’s English placement policies. Format: Valid codes:
C = College ready
N = Not college ready
UK = Unknown
NA = Not applicable to program</t>
  </si>
  <si>
    <t>Whether the student is required to complete a gateway math course at enrollment. Format: You may classify more than one course as a math gateway course. 
Valid codes:
R = Required
N = Not required
UK = Unknown
NA = Not applicable to program</t>
  </si>
  <si>
    <t>Whether the student is required to complete a gateway English course at enrollment. Format: You may classify more than one course as an English gateway course. 
Valid codes:
R = Required
N = Not required
UK = Unknown
NA = Not applicable to program</t>
  </si>
  <si>
    <t>Student’s current country of residence. Format: See the PDP Appendix 2 for a list of valid country codes. 
Use UK for Unknown.</t>
  </si>
  <si>
    <t>Student’s phone number. Format: String, up to 20 digits
US and international phone numbers are accepted.
Use UK for Unknown.</t>
  </si>
  <si>
    <t>Student’s email address. Format: String, up to 255 characters.
Use UK for Unknown.</t>
  </si>
  <si>
    <t>Whether the student received a Pell grant during the term. Format: Valid codes:
Y = Yes
N = N
UK = Unknown, or information cannot be shared by the institution.</t>
  </si>
  <si>
    <t>Total amount of other institutional grants (other than needs-based, employer aid, merit aid, or military/veteran grants) the student received during the academic year. Format: Numeric up to 5 or 6 digits. If the student did not receive an “Other Institutional Grant”, enter 0. 
Use UK for Unknown.
Use NA for Not Applicable.</t>
  </si>
  <si>
    <t>Total amount of CCGEF scholarship funds received by the student Format: Numeric up to 5 or 6 digits. If the student did not receive any CCGEF scholarship, enter 0. 
Use NA for Not Applicable.</t>
  </si>
  <si>
    <t>Is this course a non-credit course? Format: Valid Codes:
Y = Yes
N = No</t>
  </si>
  <si>
    <t xml:space="preserve">The CTID for the course. All courses published to the Credential Registry have a CTID. The Credential Engine team will provide the course CTIDs to each college. Format: 39 characters
The CTID follows a standard format and serves as the primary, unique identifier for all major objects in the Credential Registry.
</t>
  </si>
  <si>
    <t>Course prefix as it appears in your institution’s catalog Format: For example, ENG 101 Composition I = ENG. Can include: period, hyphen, underscore, ampersand</t>
  </si>
  <si>
    <t>Course number as it appears in your institution’s
catalog. Format: For example, ENG 101 Composition I = 101. Can include: period, hyphen, underscore, ampersand</t>
  </si>
  <si>
    <t>Course name as it appears in your institution’s catalog. Format: For example, ENG 101 Composition I = Composition I.</t>
  </si>
  <si>
    <t>Course Classification of Instructional Programs code.
If a CIP code is not assigned to a course, use the CIP code assigned to the CCGEG Micro-pathway program that offers the course. Format: Use Standard 6-digit CIP Format:
99.9999
See https://nces.ed.gov/ipeds/cipcode for a list of valid codes. If not available, enter Missing. We accept both the 2010 and 2020 CIP codes.</t>
  </si>
  <si>
    <t>Date the course began. Year must be between 1900 and today. Format: YYYYMMDD</t>
  </si>
  <si>
    <t>Date the course is scheduled to end. Year must be after 1900. Format: YYYYMMDD</t>
  </si>
  <si>
    <t>^[a-zA-Z0-9_.+-]+@[a-zA-Z0-9-]+\.[a-zA-Z0-9-.]+$</t>
  </si>
  <si>
    <t>Currently you can only enter an 8- digit OPEID (6-digit OPEID + 2-digit branch code). If you do not have a branch code, enter your 6-digit OPEID with 00 at the end.</t>
  </si>
  <si>
    <t>39 characters
The CTID follows a standard format and serves as the primary, unique identifier for all major objects in the Credential Registry.</t>
  </si>
  <si>
    <t>Enter one of the following codes:
P = Pass
F = Fail
I = Incomplete
W = Withdraw
A = Audit
M = Missing
O = Other</t>
  </si>
  <si>
    <t>XX.XX
Cannot be greater than Number of Credits Attempted. 
Enter “0.0” if course is Non-Credit</t>
  </si>
  <si>
    <t>Valid values are: 
C1 = Less than 1-year certificate, less than an associate’s degree
C2 = 1-2 year certificate, less than associate’s degree
A = Associate
C4 = 2 – 4 year certificate, less than bachelor’s degree
BG = Badge (as defined in the Credential Engine type list)
MC = Other Microcredential (as defined in the Credential Engine Type list)
P = Student has not earned a credential, but is progressing toward a credential
N = Student has not earned a credential, and is not progressing toward a credential</t>
  </si>
  <si>
    <t>39 characters
The CTID follows a standard format and serves as the primary, unique identifier for all major objects in the Credential Registry.
Format: ce-11111111-1111-1111-1111-111111111111
32 hexadecimal (base-16) digits, displayed in five groups separated by hyphens, in the form 8-4-4-4-12 for a total of 36 characters prefeaced by ce- for a total of 39 characters.</t>
  </si>
  <si>
    <t>Your institution’s OPEID.Format: Currently you can only enter an 8- digit OPEID (6-digit OPEID + 2-digit branch code). If you do not have a branch code, enter your 6-digit OPEID with 00 at the end.</t>
  </si>
  <si>
    <t>Student’s social security number.
For CCGEF, provide both the Student ID and SSN.
Format: 9 digits</t>
  </si>
  <si>
    <t>Your institution’s ID number for the student. Cannot be the same as SSN or ITIN. Can include: period, apostrophe, hyphen, underscore.
For CCGEF, provide both the Student ID and SSN.Format: Alphanumeric 3 – 20
characters</t>
  </si>
  <si>
    <t>Student’s first name.Format: Alphanumeric, up to 60 characters
Can include: space, period, apostrophe, hyphen.</t>
  </si>
  <si>
    <t>Student’s middle name.Format: Alphanumeric, up to 60 characters
Can include: space, period, apostrophe, hyphen.</t>
  </si>
  <si>
    <t>Student’s last name.Format: Alphanumeric, up to 60 characters
Can include: space, period, apostrophe, hyphen.</t>
  </si>
  <si>
    <t>The CTID for the course. All courses published to the Credential Registry have a CTID. The Credential Engine team will provide the course CTIDs to each college.Format: 39 characters
The CTID follows a standard format and serves as the primary, unique identifier for all major objects in the Credential Registry.</t>
  </si>
  <si>
    <t>Student’s pass/fail, or other status resulting from the courseFormat: Enter one of the following codes:
P = Pass
F = Fail
I = Incomplete
W = Withdraw
A = Audit
M = Missing
O = Other</t>
  </si>
  <si>
    <t>Format: XX.XX
Cannot be greater than Number of Credits Attempted. 
Enter “0.0” if course is Non-Credit</t>
  </si>
  <si>
    <t>Format: Valid values are: 
C1 = Less than 1-year certificate, less than an associate’s degree
C2 = 1-2 year certificate, less than associate’s degree
A = Associate
C4 = 2 – 4 year certificate, less than bachelor’s degree
BG = Badge (as defined in the Credential Engine type list)
MC = Other Microcredential (as defined in the Credential Engine Type list)
P = Student has not earned a credential, but is progressing toward a credential
N = Student has not earned a credential, and is not progressing toward a credential</t>
  </si>
  <si>
    <t>The CTID for the course. All courses published to the Credential Registry have a CTID. The Credential Engine team will provide the course CTIDs to each college.Format: 39 characters
The CTID follows a standard format and serves as the primary, unique identifier for all major objects in the Credential Registry.
Format: ce-11111111-1111-1111-1111-111111111111
32 hexadecimal (base-16) digits, displayed in five groups separated by hyphens, in the form 8-4-4-4-12 for a total of 36 characters prefeaced by ce- for a total of 39 characters.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</si>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</sst>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.8000000000000007"/>
      <color rgb="FF6A8759"/>
      <name val="JetBrains Mono"/>
      <family val="3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E01E5A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7E6E6"/>
        <bgColor indexed="64"/>
      </patternFill>
    </fill>
  </fills>
  <borders count="18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 style="medium">
        <color rgb="FFCCCCCC"/>
      </top>
      <bottom style="medium">
        <color rgb="FFE7E6E6"/>
      </bottom>
      <diagonal/>
    </border>
    <border>
      <left style="medium">
        <color rgb="FFD9D9D9"/>
      </left>
      <right style="medium">
        <color rgb="FFCCCCCC"/>
      </right>
      <top style="medium">
        <color rgb="FFE7E6E6"/>
      </top>
      <bottom style="medium">
        <color rgb="FFCCCCCC"/>
      </bottom>
      <diagonal/>
    </border>
    <border>
      <left style="medium">
        <color rgb="FFCCCCCC"/>
      </left>
      <right style="medium">
        <color rgb="FFE7E6E6"/>
      </right>
      <top style="medium">
        <color rgb="FFE7E6E6"/>
      </top>
      <bottom style="medium">
        <color rgb="FFCCCCCC"/>
      </bottom>
      <diagonal/>
    </border>
    <border>
      <left style="medium">
        <color rgb="FFD9D9D9"/>
      </left>
      <right style="medium">
        <color rgb="FFCCCCCC"/>
      </right>
      <top style="medium">
        <color rgb="FFCCCCCC"/>
      </top>
      <bottom style="medium">
        <color rgb="FFE7E6E6"/>
      </bottom>
      <diagonal/>
    </border>
    <border>
      <left style="medium">
        <color rgb="FFCCCCCC"/>
      </left>
      <right style="medium">
        <color rgb="FFE7E6E6"/>
      </right>
      <top style="medium">
        <color rgb="FFCCCCCC"/>
      </top>
      <bottom style="medium">
        <color rgb="FFCCCCCC"/>
      </bottom>
      <diagonal/>
    </border>
    <border>
      <left style="medium">
        <color rgb="FFD9D9D9"/>
      </left>
      <right style="medium">
        <color rgb="FFE7E6E6"/>
      </right>
      <top style="medium">
        <color rgb="FFCCCCCC"/>
      </top>
      <bottom style="medium">
        <color rgb="FFE7E6E6"/>
      </bottom>
      <diagonal/>
    </border>
    <border>
      <left style="medium">
        <color rgb="FFCCCCCC"/>
      </left>
      <right style="medium">
        <color rgb="FFE7E6E6"/>
      </right>
      <top style="medium">
        <color rgb="FFCCCCCC"/>
      </top>
      <bottom style="medium">
        <color rgb="FFE7E6E6"/>
      </bottom>
      <diagonal/>
    </border>
    <border>
      <left style="medium">
        <color rgb="FFD9D9D9"/>
      </left>
      <right style="medium">
        <color rgb="FFE7E6E6"/>
      </right>
      <top style="medium">
        <color rgb="FFCCCCCC"/>
      </top>
      <bottom style="medium">
        <color rgb="FFCCCCCC"/>
      </bottom>
      <diagonal/>
    </border>
    <border>
      <left style="medium">
        <color rgb="FFD9D9D9"/>
      </left>
      <right style="medium">
        <color rgb="FFCCCCCC"/>
      </right>
      <top style="medium">
        <color rgb="FFE7E6E6"/>
      </top>
      <bottom style="medium">
        <color rgb="FFE7E6E6"/>
      </bottom>
      <diagonal/>
    </border>
    <border>
      <left style="medium">
        <color rgb="FFE7E6E6"/>
      </left>
      <right style="medium">
        <color rgb="FFCCCCCC"/>
      </right>
      <top style="medium">
        <color rgb="FFCCCCCC"/>
      </top>
      <bottom style="medium">
        <color rgb="FFE7E6E6"/>
      </bottom>
      <diagonal/>
    </border>
    <border>
      <left style="medium">
        <color rgb="FFCCCCCC"/>
      </left>
      <right style="medium">
        <color rgb="FFD9D9D9"/>
      </right>
      <top style="medium">
        <color rgb="FFE7E6E6"/>
      </top>
      <bottom style="medium">
        <color rgb="FFCCCCCC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D9D9D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/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4" fillId="0" borderId="0" xfId="1" applyAlignment="1">
      <alignment vertical="center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2" borderId="15" xfId="0" applyFont="1" applyFill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3" borderId="9" xfId="0" applyFont="1" applyFill="1" applyBorder="1" applyAlignment="1">
      <alignment vertical="top" wrapText="1"/>
    </xf>
    <xf numFmtId="0" fontId="3" fillId="3" borderId="16" xfId="0" applyFont="1" applyFill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5" fillId="0" borderId="0" xfId="0" applyFont="1"/>
    <xf numFmtId="0" fontId="3" fillId="2" borderId="2" xfId="0" applyFont="1" applyFill="1" applyBorder="1" applyAlignment="1">
      <alignment vertical="top" wrapText="1"/>
    </xf>
    <xf numFmtId="0" fontId="7" fillId="4" borderId="1" xfId="0" applyFont="1" applyFill="1" applyBorder="1" applyAlignment="1">
      <alignment horizontal="center" vertical="top" wrapText="1"/>
    </xf>
    <xf numFmtId="0" fontId="8" fillId="0" borderId="0" xfId="0" applyFont="1"/>
    <xf numFmtId="0" fontId="7" fillId="4" borderId="17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xample.com/product.schema.json" TargetMode="External"/><Relationship Id="rId1" Type="http://schemas.openxmlformats.org/officeDocument/2006/relationships/hyperlink" Target="https://example.com/product.schema.js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example.com/product.schema.json" TargetMode="External"/><Relationship Id="rId7" Type="http://schemas.openxmlformats.org/officeDocument/2006/relationships/hyperlink" Target="https://example.com/product.schema.json" TargetMode="External"/><Relationship Id="rId2" Type="http://schemas.openxmlformats.org/officeDocument/2006/relationships/hyperlink" Target="https://example.com/product.schema.json" TargetMode="External"/><Relationship Id="rId1" Type="http://schemas.openxmlformats.org/officeDocument/2006/relationships/hyperlink" Target="https://example.com/product.schema.json" TargetMode="External"/><Relationship Id="rId6" Type="http://schemas.openxmlformats.org/officeDocument/2006/relationships/hyperlink" Target="https://example.com/product.schema.json" TargetMode="External"/><Relationship Id="rId5" Type="http://schemas.openxmlformats.org/officeDocument/2006/relationships/hyperlink" Target="https://example.com/product.schema.json" TargetMode="External"/><Relationship Id="rId4" Type="http://schemas.openxmlformats.org/officeDocument/2006/relationships/hyperlink" Target="https://example.com/product.schema.jso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5A1F-77C4-4C73-9B87-E46A14C77770}">
  <dimension ref="A1:U44"/>
  <sheetViews>
    <sheetView topLeftCell="J33" workbookViewId="0">
      <selection activeCell="B39" sqref="B39:O40"/>
    </sheetView>
  </sheetViews>
  <sheetFormatPr defaultRowHeight="14.4"/>
  <cols>
    <col min="1" max="1" width="19.109375" customWidth="1"/>
    <col min="2" max="2" width="19.33203125" customWidth="1"/>
    <col min="3" max="3" width="41.33203125" customWidth="1"/>
    <col min="4" max="4" width="67" bestFit="1" customWidth="1"/>
    <col min="5" max="6" width="17.109375" customWidth="1"/>
    <col min="7" max="7" width="22.109375" customWidth="1"/>
    <col min="8" max="8" width="23.109375" customWidth="1"/>
    <col min="9" max="9" width="79.6640625" customWidth="1"/>
    <col min="10" max="11" width="53.5546875" customWidth="1"/>
    <col min="12" max="12" width="18.88671875" customWidth="1"/>
    <col min="13" max="13" width="55.5546875" customWidth="1"/>
    <col min="14" max="14" width="9.109375" customWidth="1"/>
  </cols>
  <sheetData>
    <row r="1" spans="1:21" ht="16.2" thickBot="1">
      <c r="A1" t="s">
        <v>0</v>
      </c>
      <c r="B1" t="s">
        <v>1</v>
      </c>
      <c r="C1" t="s">
        <v>2</v>
      </c>
      <c r="D1" t="s">
        <v>64</v>
      </c>
      <c r="E1" t="s">
        <v>51</v>
      </c>
      <c r="F1" t="s">
        <v>52</v>
      </c>
      <c r="G1" t="s">
        <v>4</v>
      </c>
      <c r="H1" t="s">
        <v>3</v>
      </c>
      <c r="I1" t="s">
        <v>5</v>
      </c>
      <c r="J1" t="s">
        <v>280</v>
      </c>
      <c r="K1" s="41" t="s">
        <v>239</v>
      </c>
      <c r="L1" t="s">
        <v>6</v>
      </c>
      <c r="M1" t="s">
        <v>53</v>
      </c>
      <c r="N1" t="s">
        <v>62</v>
      </c>
    </row>
    <row r="2" spans="1:21" ht="47.4" thickBot="1">
      <c r="A2" t="s">
        <v>7</v>
      </c>
      <c r="B2" s="1" t="s">
        <v>8</v>
      </c>
      <c r="C2" t="s">
        <v>183</v>
      </c>
      <c r="E2">
        <v>1000000</v>
      </c>
      <c r="F2">
        <v>99999999</v>
      </c>
      <c r="G2" t="s">
        <v>50</v>
      </c>
      <c r="H2" t="s">
        <v>54</v>
      </c>
      <c r="I2" t="s">
        <v>281</v>
      </c>
      <c r="J2" s="31" t="s">
        <v>201</v>
      </c>
      <c r="K2" s="40" t="s">
        <v>267</v>
      </c>
      <c r="L2" s="1" t="s">
        <v>63</v>
      </c>
      <c r="M2" s="29" t="s">
        <v>118</v>
      </c>
    </row>
    <row r="3" spans="1:21" ht="47.4" thickBot="1">
      <c r="A3" t="s">
        <v>7</v>
      </c>
      <c r="B3" s="2" t="s">
        <v>9</v>
      </c>
      <c r="C3" t="s">
        <v>133</v>
      </c>
      <c r="E3">
        <v>11</v>
      </c>
      <c r="F3">
        <v>24</v>
      </c>
      <c r="G3" t="s">
        <v>50</v>
      </c>
      <c r="H3" t="s">
        <v>54</v>
      </c>
      <c r="I3" t="s">
        <v>282</v>
      </c>
      <c r="J3" s="30" t="s">
        <v>202</v>
      </c>
      <c r="K3" s="40" t="s">
        <v>268</v>
      </c>
      <c r="L3" s="1" t="s">
        <v>63</v>
      </c>
      <c r="M3" s="29" t="s">
        <v>118</v>
      </c>
    </row>
    <row r="4" spans="1:21" ht="47.4" thickBot="1">
      <c r="A4" t="s">
        <v>7</v>
      </c>
      <c r="B4" s="2" t="s">
        <v>10</v>
      </c>
      <c r="C4" t="s">
        <v>133</v>
      </c>
      <c r="D4" t="s">
        <v>234</v>
      </c>
      <c r="G4" t="s">
        <v>50</v>
      </c>
      <c r="H4" t="s">
        <v>54</v>
      </c>
      <c r="I4" t="s">
        <v>283</v>
      </c>
      <c r="J4" s="30" t="s">
        <v>203</v>
      </c>
      <c r="K4" s="10" t="s">
        <v>269</v>
      </c>
      <c r="L4" s="1" t="s">
        <v>63</v>
      </c>
      <c r="M4" s="29" t="s">
        <v>118</v>
      </c>
    </row>
    <row r="5" spans="1:21" ht="78.599999999999994" thickBot="1">
      <c r="A5" t="s">
        <v>7</v>
      </c>
      <c r="B5" s="2" t="s">
        <v>11</v>
      </c>
      <c r="C5" t="s">
        <v>60</v>
      </c>
      <c r="G5" t="s">
        <v>50</v>
      </c>
      <c r="H5" t="s">
        <v>54</v>
      </c>
      <c r="I5" t="s">
        <v>284</v>
      </c>
      <c r="J5" s="30" t="s">
        <v>204</v>
      </c>
      <c r="K5" s="30" t="s">
        <v>270</v>
      </c>
      <c r="L5" s="1" t="s">
        <v>63</v>
      </c>
      <c r="M5" s="29" t="s">
        <v>118</v>
      </c>
      <c r="N5" t="s">
        <v>119</v>
      </c>
    </row>
    <row r="6" spans="1:21" ht="47.4" thickBot="1">
      <c r="A6" t="s">
        <v>7</v>
      </c>
      <c r="B6" s="2" t="s">
        <v>12</v>
      </c>
      <c r="C6" t="s">
        <v>79</v>
      </c>
      <c r="D6" t="s">
        <v>225</v>
      </c>
      <c r="G6" t="s">
        <v>50</v>
      </c>
      <c r="H6" t="s">
        <v>54</v>
      </c>
      <c r="I6" t="s">
        <v>285</v>
      </c>
      <c r="J6" s="30" t="s">
        <v>205</v>
      </c>
      <c r="K6" s="10" t="s">
        <v>271</v>
      </c>
      <c r="L6" s="1" t="s">
        <v>63</v>
      </c>
      <c r="M6" s="29" t="s">
        <v>118</v>
      </c>
      <c r="N6" t="s">
        <v>85</v>
      </c>
    </row>
    <row r="7" spans="1:21" ht="63" thickBot="1">
      <c r="A7" t="s">
        <v>7</v>
      </c>
      <c r="B7" s="2" t="s">
        <v>13</v>
      </c>
      <c r="C7" t="s">
        <v>133</v>
      </c>
      <c r="E7">
        <v>2</v>
      </c>
      <c r="F7">
        <v>20</v>
      </c>
      <c r="G7" t="s">
        <v>50</v>
      </c>
      <c r="H7" t="s">
        <v>54</v>
      </c>
      <c r="I7" t="s">
        <v>286</v>
      </c>
      <c r="J7" s="30" t="s">
        <v>206</v>
      </c>
      <c r="K7" s="10" t="s">
        <v>272</v>
      </c>
      <c r="L7" s="1" t="s">
        <v>63</v>
      </c>
      <c r="M7" s="29" t="s">
        <v>118</v>
      </c>
      <c r="N7" t="s">
        <v>188</v>
      </c>
    </row>
    <row r="8" spans="1:21" ht="47.4" thickBot="1">
      <c r="A8" t="s">
        <v>7</v>
      </c>
      <c r="B8" s="2" t="s">
        <v>14</v>
      </c>
      <c r="C8" t="s">
        <v>133</v>
      </c>
      <c r="E8">
        <v>1</v>
      </c>
      <c r="F8">
        <v>60</v>
      </c>
      <c r="G8" t="s">
        <v>50</v>
      </c>
      <c r="H8" t="s">
        <v>54</v>
      </c>
      <c r="I8" t="s">
        <v>287</v>
      </c>
      <c r="J8" s="10" t="s">
        <v>65</v>
      </c>
      <c r="K8" s="10" t="s">
        <v>273</v>
      </c>
      <c r="L8" s="1" t="s">
        <v>63</v>
      </c>
      <c r="M8" s="29" t="s">
        <v>118</v>
      </c>
    </row>
    <row r="9" spans="1:21" ht="63" thickBot="1">
      <c r="A9" t="s">
        <v>7</v>
      </c>
      <c r="B9" s="2" t="s">
        <v>15</v>
      </c>
      <c r="C9" t="s">
        <v>185</v>
      </c>
      <c r="E9">
        <v>1</v>
      </c>
      <c r="F9">
        <v>60</v>
      </c>
      <c r="G9" t="s">
        <v>50</v>
      </c>
      <c r="H9" t="s">
        <v>54</v>
      </c>
      <c r="I9" t="s">
        <v>288</v>
      </c>
      <c r="J9" s="10" t="s">
        <v>207</v>
      </c>
      <c r="K9" s="40" t="s">
        <v>274</v>
      </c>
      <c r="L9" s="1" t="s">
        <v>63</v>
      </c>
      <c r="M9" s="29" t="s">
        <v>118</v>
      </c>
      <c r="N9" t="s">
        <v>120</v>
      </c>
    </row>
    <row r="10" spans="1:21" ht="47.4" thickBot="1">
      <c r="A10" t="s">
        <v>7</v>
      </c>
      <c r="B10" s="2" t="s">
        <v>16</v>
      </c>
      <c r="C10" t="s">
        <v>133</v>
      </c>
      <c r="E10">
        <v>1</v>
      </c>
      <c r="F10">
        <v>60</v>
      </c>
      <c r="G10" t="s">
        <v>50</v>
      </c>
      <c r="H10" t="s">
        <v>54</v>
      </c>
      <c r="I10" t="s">
        <v>289</v>
      </c>
      <c r="J10" s="10" t="s">
        <v>66</v>
      </c>
      <c r="K10" s="10" t="s">
        <v>273</v>
      </c>
      <c r="L10" s="1" t="s">
        <v>63</v>
      </c>
      <c r="M10" s="29" t="s">
        <v>118</v>
      </c>
    </row>
    <row r="11" spans="1:21" ht="47.4" thickBot="1">
      <c r="A11" t="s">
        <v>7</v>
      </c>
      <c r="B11" s="2" t="s">
        <v>17</v>
      </c>
      <c r="C11" t="s">
        <v>133</v>
      </c>
      <c r="D11" s="5" t="s">
        <v>186</v>
      </c>
      <c r="G11" t="s">
        <v>50</v>
      </c>
      <c r="H11" t="s">
        <v>54</v>
      </c>
      <c r="I11" t="s">
        <v>290</v>
      </c>
      <c r="J11" s="10" t="s">
        <v>208</v>
      </c>
      <c r="K11" s="40" t="s">
        <v>275</v>
      </c>
      <c r="L11" s="1" t="s">
        <v>63</v>
      </c>
      <c r="M11" s="29" t="s">
        <v>118</v>
      </c>
    </row>
    <row r="12" spans="1:21" ht="63" thickBot="1">
      <c r="A12" t="s">
        <v>7</v>
      </c>
      <c r="B12" s="2" t="s">
        <v>18</v>
      </c>
      <c r="C12" t="s">
        <v>60</v>
      </c>
      <c r="G12" t="s">
        <v>50</v>
      </c>
      <c r="H12" t="s">
        <v>54</v>
      </c>
      <c r="I12" t="s">
        <v>291</v>
      </c>
      <c r="J12" s="30" t="s">
        <v>67</v>
      </c>
      <c r="K12" s="30" t="s">
        <v>276</v>
      </c>
      <c r="L12" s="1" t="s">
        <v>63</v>
      </c>
      <c r="M12" s="29" t="s">
        <v>118</v>
      </c>
      <c r="N12" t="s">
        <v>226</v>
      </c>
      <c r="U12" t="s">
        <v>61</v>
      </c>
    </row>
    <row r="13" spans="1:21" ht="156.6" thickBot="1">
      <c r="A13" t="s">
        <v>7</v>
      </c>
      <c r="B13" s="2" t="s">
        <v>19</v>
      </c>
      <c r="C13" t="s">
        <v>60</v>
      </c>
      <c r="G13" t="s">
        <v>50</v>
      </c>
      <c r="H13" t="s">
        <v>54</v>
      </c>
      <c r="I13" t="s">
        <v>292</v>
      </c>
      <c r="J13" s="30" t="s">
        <v>209</v>
      </c>
      <c r="K13" s="30" t="s">
        <v>277</v>
      </c>
      <c r="L13" s="1" t="s">
        <v>63</v>
      </c>
      <c r="M13" s="29" t="s">
        <v>118</v>
      </c>
      <c r="N13" t="s">
        <v>227</v>
      </c>
    </row>
    <row r="14" spans="1:21" ht="109.8" thickBot="1">
      <c r="A14" t="s">
        <v>7</v>
      </c>
      <c r="B14" s="2" t="s">
        <v>20</v>
      </c>
      <c r="C14" t="s">
        <v>60</v>
      </c>
      <c r="G14" t="s">
        <v>50</v>
      </c>
      <c r="H14" t="s">
        <v>54</v>
      </c>
      <c r="I14" t="s">
        <v>293</v>
      </c>
      <c r="J14" s="30" t="s">
        <v>210</v>
      </c>
      <c r="K14" s="40" t="s">
        <v>278</v>
      </c>
      <c r="L14" s="1" t="s">
        <v>63</v>
      </c>
      <c r="M14" s="29" t="s">
        <v>118</v>
      </c>
      <c r="N14" t="s">
        <v>121</v>
      </c>
    </row>
    <row r="15" spans="1:21" ht="125.4" thickBot="1">
      <c r="A15" t="s">
        <v>7</v>
      </c>
      <c r="B15" s="2" t="s">
        <v>21</v>
      </c>
      <c r="C15" t="s">
        <v>60</v>
      </c>
      <c r="G15" t="s">
        <v>50</v>
      </c>
      <c r="H15" t="s">
        <v>54</v>
      </c>
      <c r="I15" t="s">
        <v>294</v>
      </c>
      <c r="J15" s="10" t="s">
        <v>211</v>
      </c>
      <c r="K15" s="40" t="s">
        <v>279</v>
      </c>
      <c r="L15" s="1" t="s">
        <v>63</v>
      </c>
      <c r="M15" s="29" t="s">
        <v>118</v>
      </c>
      <c r="N15" t="s">
        <v>122</v>
      </c>
    </row>
    <row r="16" spans="1:21" ht="109.8" thickBot="1">
      <c r="A16" t="s">
        <v>7</v>
      </c>
      <c r="B16" s="2" t="s">
        <v>22</v>
      </c>
      <c r="C16" t="s">
        <v>60</v>
      </c>
      <c r="G16" t="s">
        <v>50</v>
      </c>
      <c r="H16" t="s">
        <v>54</v>
      </c>
      <c r="I16" t="s">
        <v>295</v>
      </c>
      <c r="J16" s="30" t="s">
        <v>212</v>
      </c>
      <c r="K16" s="40" t="s">
        <v>240</v>
      </c>
      <c r="L16" s="1" t="s">
        <v>63</v>
      </c>
      <c r="M16" s="29" t="s">
        <v>118</v>
      </c>
      <c r="N16" t="s">
        <v>123</v>
      </c>
    </row>
    <row r="17" spans="1:15" ht="109.8" thickBot="1">
      <c r="A17" t="s">
        <v>7</v>
      </c>
      <c r="B17" s="2" t="s">
        <v>108</v>
      </c>
      <c r="C17" t="s">
        <v>60</v>
      </c>
      <c r="G17" t="s">
        <v>50</v>
      </c>
      <c r="H17" t="s">
        <v>54</v>
      </c>
      <c r="I17" t="s">
        <v>296</v>
      </c>
      <c r="J17" s="30" t="s">
        <v>68</v>
      </c>
      <c r="K17" s="30" t="s">
        <v>241</v>
      </c>
      <c r="L17" s="1" t="s">
        <v>63</v>
      </c>
      <c r="M17" s="29" t="s">
        <v>118</v>
      </c>
      <c r="N17" t="s">
        <v>228</v>
      </c>
    </row>
    <row r="18" spans="1:15" ht="156.6" thickBot="1">
      <c r="A18" t="s">
        <v>7</v>
      </c>
      <c r="B18" s="2" t="s">
        <v>23</v>
      </c>
      <c r="C18" t="s">
        <v>60</v>
      </c>
      <c r="G18" t="s">
        <v>50</v>
      </c>
      <c r="H18" t="s">
        <v>54</v>
      </c>
      <c r="I18" t="s">
        <v>297</v>
      </c>
      <c r="J18" s="30" t="s">
        <v>213</v>
      </c>
      <c r="K18" s="40" t="s">
        <v>242</v>
      </c>
      <c r="L18" s="1" t="s">
        <v>63</v>
      </c>
      <c r="M18" s="29" t="s">
        <v>118</v>
      </c>
      <c r="N18" t="s">
        <v>122</v>
      </c>
    </row>
    <row r="19" spans="1:15" ht="78.599999999999994" thickBot="1">
      <c r="A19" t="s">
        <v>7</v>
      </c>
      <c r="B19" s="2" t="s">
        <v>24</v>
      </c>
      <c r="C19" t="s">
        <v>79</v>
      </c>
      <c r="D19" t="s">
        <v>187</v>
      </c>
      <c r="G19" t="s">
        <v>50</v>
      </c>
      <c r="H19" t="s">
        <v>54</v>
      </c>
      <c r="I19" t="s">
        <v>298</v>
      </c>
      <c r="J19" s="10" t="s">
        <v>214</v>
      </c>
      <c r="K19" s="40" t="s">
        <v>243</v>
      </c>
      <c r="L19" s="1" t="s">
        <v>63</v>
      </c>
      <c r="M19" s="29" t="s">
        <v>118</v>
      </c>
      <c r="N19" t="s">
        <v>120</v>
      </c>
    </row>
    <row r="20" spans="1:15" ht="109.8" thickBot="1">
      <c r="A20" t="s">
        <v>7</v>
      </c>
      <c r="B20" s="2" t="s">
        <v>25</v>
      </c>
      <c r="C20" t="s">
        <v>60</v>
      </c>
      <c r="G20" t="s">
        <v>50</v>
      </c>
      <c r="H20" t="s">
        <v>54</v>
      </c>
      <c r="I20" t="s">
        <v>299</v>
      </c>
      <c r="J20" s="30" t="s">
        <v>215</v>
      </c>
      <c r="K20" s="40" t="s">
        <v>244</v>
      </c>
      <c r="L20" s="1" t="s">
        <v>63</v>
      </c>
      <c r="M20" s="29" t="s">
        <v>118</v>
      </c>
      <c r="N20" t="s">
        <v>189</v>
      </c>
    </row>
    <row r="21" spans="1:15" ht="78.599999999999994" thickBot="1">
      <c r="A21" t="s">
        <v>7</v>
      </c>
      <c r="B21" s="2" t="s">
        <v>26</v>
      </c>
      <c r="C21" t="s">
        <v>60</v>
      </c>
      <c r="G21" t="s">
        <v>50</v>
      </c>
      <c r="H21" t="s">
        <v>54</v>
      </c>
      <c r="I21" t="s">
        <v>300</v>
      </c>
      <c r="J21" s="30" t="s">
        <v>216</v>
      </c>
      <c r="K21" s="30" t="s">
        <v>245</v>
      </c>
      <c r="L21" s="1" t="s">
        <v>63</v>
      </c>
      <c r="M21" s="29" t="s">
        <v>118</v>
      </c>
      <c r="N21" t="s">
        <v>229</v>
      </c>
    </row>
    <row r="22" spans="1:15" ht="94.2" thickBot="1">
      <c r="A22" t="s">
        <v>7</v>
      </c>
      <c r="B22" s="2" t="s">
        <v>27</v>
      </c>
      <c r="C22" t="s">
        <v>60</v>
      </c>
      <c r="G22" t="s">
        <v>50</v>
      </c>
      <c r="H22" t="s">
        <v>54</v>
      </c>
      <c r="I22" t="s">
        <v>301</v>
      </c>
      <c r="J22" s="30" t="s">
        <v>69</v>
      </c>
      <c r="K22" s="30" t="s">
        <v>246</v>
      </c>
      <c r="L22" s="1" t="s">
        <v>63</v>
      </c>
      <c r="M22" s="29" t="s">
        <v>118</v>
      </c>
      <c r="N22" t="s">
        <v>230</v>
      </c>
    </row>
    <row r="23" spans="1:15" ht="125.4" thickBot="1">
      <c r="A23" t="s">
        <v>7</v>
      </c>
      <c r="B23" s="2" t="s">
        <v>28</v>
      </c>
      <c r="C23" t="s">
        <v>60</v>
      </c>
      <c r="G23" t="s">
        <v>50</v>
      </c>
      <c r="H23" t="s">
        <v>54</v>
      </c>
      <c r="I23" t="s">
        <v>302</v>
      </c>
      <c r="J23" s="10" t="s">
        <v>70</v>
      </c>
      <c r="K23" s="40" t="s">
        <v>247</v>
      </c>
      <c r="L23" s="1" t="s">
        <v>63</v>
      </c>
      <c r="M23" s="29" t="s">
        <v>118</v>
      </c>
      <c r="N23" t="s">
        <v>190</v>
      </c>
    </row>
    <row r="24" spans="1:15" ht="94.2" thickBot="1">
      <c r="A24" t="s">
        <v>7</v>
      </c>
      <c r="B24" s="2" t="s">
        <v>29</v>
      </c>
      <c r="C24" t="s">
        <v>160</v>
      </c>
      <c r="G24" t="s">
        <v>50</v>
      </c>
      <c r="H24" t="s">
        <v>54</v>
      </c>
      <c r="I24" t="s">
        <v>303</v>
      </c>
      <c r="J24" s="10" t="s">
        <v>71</v>
      </c>
      <c r="K24" s="40" t="s">
        <v>248</v>
      </c>
      <c r="L24" s="1" t="s">
        <v>63</v>
      </c>
      <c r="M24" s="29" t="s">
        <v>118</v>
      </c>
      <c r="N24" t="s">
        <v>191</v>
      </c>
    </row>
    <row r="25" spans="1:15" ht="94.2" thickBot="1">
      <c r="A25" t="s">
        <v>7</v>
      </c>
      <c r="B25" s="2" t="s">
        <v>30</v>
      </c>
      <c r="C25" t="s">
        <v>160</v>
      </c>
      <c r="G25" t="s">
        <v>50</v>
      </c>
      <c r="H25" t="s">
        <v>54</v>
      </c>
      <c r="I25" t="s">
        <v>304</v>
      </c>
      <c r="J25" s="10" t="s">
        <v>72</v>
      </c>
      <c r="K25" s="40" t="s">
        <v>249</v>
      </c>
      <c r="L25" s="1" t="s">
        <v>63</v>
      </c>
      <c r="M25" s="29" t="s">
        <v>118</v>
      </c>
      <c r="N25" t="s">
        <v>89</v>
      </c>
    </row>
    <row r="26" spans="1:15" ht="78.599999999999994" thickBot="1">
      <c r="A26" t="s">
        <v>7</v>
      </c>
      <c r="B26" s="2" t="s">
        <v>31</v>
      </c>
      <c r="C26" t="s">
        <v>60</v>
      </c>
      <c r="G26" t="s">
        <v>50</v>
      </c>
      <c r="H26" t="s">
        <v>54</v>
      </c>
      <c r="I26" t="s">
        <v>305</v>
      </c>
      <c r="J26" s="30" t="s">
        <v>73</v>
      </c>
      <c r="K26" s="30" t="s">
        <v>250</v>
      </c>
      <c r="L26" s="1" t="s">
        <v>63</v>
      </c>
      <c r="M26" s="29" t="s">
        <v>118</v>
      </c>
      <c r="N26" t="s">
        <v>192</v>
      </c>
    </row>
    <row r="27" spans="1:15" ht="78.599999999999994" thickBot="1">
      <c r="A27" t="s">
        <v>7</v>
      </c>
      <c r="B27" s="2" t="s">
        <v>32</v>
      </c>
      <c r="C27" t="s">
        <v>60</v>
      </c>
      <c r="G27" t="s">
        <v>50</v>
      </c>
      <c r="H27" t="s">
        <v>54</v>
      </c>
      <c r="I27" t="s">
        <v>306</v>
      </c>
      <c r="J27" s="10" t="s">
        <v>217</v>
      </c>
      <c r="K27" s="10" t="s">
        <v>251</v>
      </c>
      <c r="L27" s="1" t="s">
        <v>63</v>
      </c>
      <c r="M27" s="29" t="s">
        <v>118</v>
      </c>
      <c r="N27" t="s">
        <v>192</v>
      </c>
    </row>
    <row r="28" spans="1:15" ht="78.599999999999994" thickBot="1">
      <c r="A28" t="s">
        <v>7</v>
      </c>
      <c r="B28" s="2" t="s">
        <v>33</v>
      </c>
      <c r="C28" t="s">
        <v>60</v>
      </c>
      <c r="G28" t="s">
        <v>50</v>
      </c>
      <c r="H28" t="s">
        <v>54</v>
      </c>
      <c r="I28" t="s">
        <v>307</v>
      </c>
      <c r="J28" s="10" t="s">
        <v>218</v>
      </c>
      <c r="K28" s="10" t="s">
        <v>251</v>
      </c>
      <c r="L28" s="1" t="s">
        <v>63</v>
      </c>
      <c r="M28" s="29" t="s">
        <v>118</v>
      </c>
      <c r="N28" t="s">
        <v>192</v>
      </c>
    </row>
    <row r="29" spans="1:15" ht="109.8" thickBot="1">
      <c r="A29" t="s">
        <v>7</v>
      </c>
      <c r="B29" s="2" t="s">
        <v>34</v>
      </c>
      <c r="C29" t="s">
        <v>60</v>
      </c>
      <c r="G29" t="s">
        <v>50</v>
      </c>
      <c r="H29" t="s">
        <v>54</v>
      </c>
      <c r="I29" t="s">
        <v>308</v>
      </c>
      <c r="J29" s="10" t="s">
        <v>219</v>
      </c>
      <c r="K29" s="40" t="s">
        <v>252</v>
      </c>
      <c r="L29" s="1" t="s">
        <v>63</v>
      </c>
      <c r="M29" s="29" t="s">
        <v>118</v>
      </c>
      <c r="N29" t="s">
        <v>193</v>
      </c>
    </row>
    <row r="30" spans="1:15" ht="109.8" thickBot="1">
      <c r="A30" t="s">
        <v>7</v>
      </c>
      <c r="B30" s="2" t="s">
        <v>35</v>
      </c>
      <c r="C30" t="s">
        <v>60</v>
      </c>
      <c r="G30" t="s">
        <v>50</v>
      </c>
      <c r="H30" t="s">
        <v>54</v>
      </c>
      <c r="I30" t="s">
        <v>309</v>
      </c>
      <c r="J30" s="10" t="s">
        <v>220</v>
      </c>
      <c r="K30" s="40" t="s">
        <v>253</v>
      </c>
      <c r="L30" s="1" t="s">
        <v>63</v>
      </c>
      <c r="M30" s="29" t="s">
        <v>118</v>
      </c>
      <c r="N30" t="s">
        <v>193</v>
      </c>
    </row>
    <row r="31" spans="1:15" ht="63" thickBot="1">
      <c r="A31" t="s">
        <v>7</v>
      </c>
      <c r="B31" s="2" t="s">
        <v>36</v>
      </c>
      <c r="C31" t="s">
        <v>185</v>
      </c>
      <c r="D31" t="s">
        <v>231</v>
      </c>
      <c r="G31" t="s">
        <v>50</v>
      </c>
      <c r="H31" t="s">
        <v>54</v>
      </c>
      <c r="I31" t="s">
        <v>310</v>
      </c>
      <c r="J31" s="10" t="s">
        <v>74</v>
      </c>
      <c r="K31" s="10" t="s">
        <v>254</v>
      </c>
      <c r="L31" s="1" t="s">
        <v>63</v>
      </c>
      <c r="M31" s="29" t="s">
        <v>118</v>
      </c>
      <c r="N31" t="s">
        <v>85</v>
      </c>
      <c r="O31" t="s">
        <v>55</v>
      </c>
    </row>
    <row r="32" spans="1:15" ht="78.599999999999994" thickBot="1">
      <c r="A32" t="s">
        <v>7</v>
      </c>
      <c r="B32" s="2" t="s">
        <v>37</v>
      </c>
      <c r="C32" t="s">
        <v>185</v>
      </c>
      <c r="E32">
        <v>1</v>
      </c>
      <c r="F32">
        <v>20</v>
      </c>
      <c r="G32" t="s">
        <v>50</v>
      </c>
      <c r="H32" t="s">
        <v>54</v>
      </c>
      <c r="I32" t="s">
        <v>311</v>
      </c>
      <c r="J32" s="10" t="s">
        <v>75</v>
      </c>
      <c r="K32" s="40" t="s">
        <v>255</v>
      </c>
      <c r="L32" s="1" t="s">
        <v>63</v>
      </c>
      <c r="M32" s="29" t="s">
        <v>118</v>
      </c>
      <c r="N32" t="s">
        <v>85</v>
      </c>
    </row>
    <row r="33" spans="1:17" ht="47.4" thickBot="1">
      <c r="A33" t="s">
        <v>7</v>
      </c>
      <c r="B33" s="2" t="s">
        <v>38</v>
      </c>
      <c r="C33" t="s">
        <v>79</v>
      </c>
      <c r="D33" s="42" t="s">
        <v>324</v>
      </c>
      <c r="E33">
        <v>1</v>
      </c>
      <c r="F33">
        <v>255</v>
      </c>
      <c r="G33" t="s">
        <v>50</v>
      </c>
      <c r="H33" t="s">
        <v>54</v>
      </c>
      <c r="I33" t="s">
        <v>312</v>
      </c>
      <c r="J33" s="10" t="s">
        <v>76</v>
      </c>
      <c r="K33" s="40" t="s">
        <v>256</v>
      </c>
      <c r="L33" s="1" t="s">
        <v>63</v>
      </c>
      <c r="M33" s="29" t="s">
        <v>118</v>
      </c>
      <c r="N33" t="s">
        <v>85</v>
      </c>
    </row>
    <row r="34" spans="1:17" ht="78.599999999999994" thickBot="1">
      <c r="A34" t="s">
        <v>7</v>
      </c>
      <c r="B34" s="2" t="s">
        <v>39</v>
      </c>
      <c r="C34" t="s">
        <v>60</v>
      </c>
      <c r="G34" t="s">
        <v>50</v>
      </c>
      <c r="H34" t="s">
        <v>54</v>
      </c>
      <c r="I34" t="s">
        <v>313</v>
      </c>
      <c r="J34" s="10" t="s">
        <v>221</v>
      </c>
      <c r="K34" s="10" t="s">
        <v>257</v>
      </c>
      <c r="L34" s="1" t="s">
        <v>63</v>
      </c>
      <c r="M34" s="29" t="s">
        <v>118</v>
      </c>
      <c r="N34" t="s">
        <v>122</v>
      </c>
    </row>
    <row r="35" spans="1:17" ht="78.599999999999994" thickBot="1">
      <c r="A35" t="s">
        <v>7</v>
      </c>
      <c r="B35" s="2" t="s">
        <v>40</v>
      </c>
      <c r="C35" t="s">
        <v>184</v>
      </c>
      <c r="E35">
        <v>0</v>
      </c>
      <c r="G35" t="s">
        <v>50</v>
      </c>
      <c r="H35" t="s">
        <v>54</v>
      </c>
      <c r="I35" t="s">
        <v>314</v>
      </c>
      <c r="J35" s="30" t="s">
        <v>77</v>
      </c>
      <c r="K35" s="30" t="s">
        <v>258</v>
      </c>
      <c r="L35" s="1" t="s">
        <v>63</v>
      </c>
      <c r="M35" s="29" t="s">
        <v>118</v>
      </c>
      <c r="N35" t="s">
        <v>232</v>
      </c>
    </row>
    <row r="36" spans="1:17" ht="47.4" thickBot="1">
      <c r="A36" t="s">
        <v>7</v>
      </c>
      <c r="B36" s="2" t="s">
        <v>41</v>
      </c>
      <c r="C36" t="s">
        <v>184</v>
      </c>
      <c r="E36">
        <v>0</v>
      </c>
      <c r="G36" t="s">
        <v>50</v>
      </c>
      <c r="H36" t="s">
        <v>54</v>
      </c>
      <c r="I36" t="s">
        <v>315</v>
      </c>
      <c r="J36" s="30" t="s">
        <v>78</v>
      </c>
      <c r="K36" s="30" t="s">
        <v>259</v>
      </c>
      <c r="L36" s="1" t="s">
        <v>63</v>
      </c>
      <c r="M36" s="29" t="s">
        <v>118</v>
      </c>
      <c r="N36" t="s">
        <v>89</v>
      </c>
    </row>
    <row r="37" spans="1:17" ht="47.4" thickBot="1">
      <c r="A37" t="s">
        <v>7</v>
      </c>
      <c r="B37" s="2" t="s">
        <v>42</v>
      </c>
      <c r="C37" t="s">
        <v>60</v>
      </c>
      <c r="G37" t="s">
        <v>50</v>
      </c>
      <c r="H37" t="s">
        <v>54</v>
      </c>
      <c r="I37" t="s">
        <v>316</v>
      </c>
      <c r="J37" s="10" t="s">
        <v>222</v>
      </c>
      <c r="K37" s="40" t="s">
        <v>260</v>
      </c>
      <c r="L37" s="1" t="s">
        <v>63</v>
      </c>
      <c r="M37" s="29" t="s">
        <v>118</v>
      </c>
      <c r="N37" t="s">
        <v>194</v>
      </c>
    </row>
    <row r="38" spans="1:17" ht="94.2" thickBot="1">
      <c r="A38" t="s">
        <v>7</v>
      </c>
      <c r="B38" s="2" t="s">
        <v>49</v>
      </c>
      <c r="C38" t="s">
        <v>79</v>
      </c>
      <c r="D38" t="s">
        <v>196</v>
      </c>
      <c r="G38" t="s">
        <v>50</v>
      </c>
      <c r="H38" t="s">
        <v>54</v>
      </c>
      <c r="I38" t="s">
        <v>317</v>
      </c>
      <c r="J38" s="10" t="s">
        <v>223</v>
      </c>
      <c r="K38" s="10" t="s">
        <v>261</v>
      </c>
      <c r="L38" s="1" t="s">
        <v>63</v>
      </c>
      <c r="M38" s="29" t="s">
        <v>118</v>
      </c>
      <c r="N38" t="s">
        <v>85</v>
      </c>
    </row>
    <row r="39" spans="1:17" ht="31.8" thickBot="1">
      <c r="A39" t="s">
        <v>7</v>
      </c>
      <c r="B39" s="2" t="s">
        <v>43</v>
      </c>
      <c r="C39" t="s">
        <v>133</v>
      </c>
      <c r="E39">
        <v>1</v>
      </c>
      <c r="F39">
        <v>50</v>
      </c>
      <c r="G39" t="s">
        <v>50</v>
      </c>
      <c r="H39" t="s">
        <v>54</v>
      </c>
      <c r="I39" t="s">
        <v>318</v>
      </c>
      <c r="J39" s="10" t="s">
        <v>80</v>
      </c>
      <c r="K39" s="40" t="s">
        <v>262</v>
      </c>
      <c r="L39" s="1" t="s">
        <v>63</v>
      </c>
      <c r="M39" s="29" t="s">
        <v>118</v>
      </c>
      <c r="O39" t="s">
        <v>56</v>
      </c>
    </row>
    <row r="40" spans="1:17" ht="31.8" thickBot="1">
      <c r="A40" t="s">
        <v>7</v>
      </c>
      <c r="B40" s="2" t="s">
        <v>44</v>
      </c>
      <c r="C40" t="s">
        <v>133</v>
      </c>
      <c r="E40">
        <v>1</v>
      </c>
      <c r="F40">
        <v>20</v>
      </c>
      <c r="G40" t="s">
        <v>50</v>
      </c>
      <c r="H40" t="s">
        <v>54</v>
      </c>
      <c r="I40" t="s">
        <v>319</v>
      </c>
      <c r="J40" s="10" t="s">
        <v>81</v>
      </c>
      <c r="K40" s="40" t="s">
        <v>263</v>
      </c>
      <c r="L40" s="1" t="s">
        <v>63</v>
      </c>
      <c r="M40" s="29" t="s">
        <v>118</v>
      </c>
      <c r="O40" t="s">
        <v>56</v>
      </c>
    </row>
    <row r="41" spans="1:17" ht="29.4" thickBot="1">
      <c r="A41" t="s">
        <v>7</v>
      </c>
      <c r="B41" s="2" t="s">
        <v>45</v>
      </c>
      <c r="C41" t="s">
        <v>133</v>
      </c>
      <c r="E41">
        <v>1</v>
      </c>
      <c r="F41">
        <v>50</v>
      </c>
      <c r="G41" t="s">
        <v>50</v>
      </c>
      <c r="H41" t="s">
        <v>54</v>
      </c>
      <c r="I41" t="s">
        <v>320</v>
      </c>
      <c r="J41" s="10" t="s">
        <v>82</v>
      </c>
      <c r="K41" s="40" t="s">
        <v>264</v>
      </c>
      <c r="L41" s="1" t="s">
        <v>63</v>
      </c>
      <c r="M41" s="29" t="s">
        <v>118</v>
      </c>
      <c r="O41" t="s">
        <v>56</v>
      </c>
    </row>
    <row r="42" spans="1:17" ht="94.2" thickBot="1">
      <c r="A42" t="s">
        <v>7</v>
      </c>
      <c r="B42" s="2" t="s">
        <v>46</v>
      </c>
      <c r="C42" t="s">
        <v>79</v>
      </c>
      <c r="G42" t="s">
        <v>50</v>
      </c>
      <c r="H42" t="s">
        <v>54</v>
      </c>
      <c r="I42" t="s">
        <v>321</v>
      </c>
      <c r="J42" s="30" t="s">
        <v>224</v>
      </c>
      <c r="K42" s="30" t="s">
        <v>265</v>
      </c>
      <c r="L42" s="1" t="s">
        <v>63</v>
      </c>
      <c r="M42" s="29" t="s">
        <v>118</v>
      </c>
      <c r="N42" t="s">
        <v>233</v>
      </c>
      <c r="O42" t="s">
        <v>56</v>
      </c>
      <c r="P42" t="s">
        <v>57</v>
      </c>
      <c r="Q42">
        <v>99.999899999999997</v>
      </c>
    </row>
    <row r="43" spans="1:17" ht="31.8" thickBot="1">
      <c r="A43" t="s">
        <v>7</v>
      </c>
      <c r="B43" s="2" t="s">
        <v>47</v>
      </c>
      <c r="C43" t="s">
        <v>133</v>
      </c>
      <c r="D43" s="5" t="s">
        <v>186</v>
      </c>
      <c r="G43" t="s">
        <v>50</v>
      </c>
      <c r="H43" t="s">
        <v>54</v>
      </c>
      <c r="I43" t="s">
        <v>322</v>
      </c>
      <c r="J43" s="10" t="s">
        <v>58</v>
      </c>
      <c r="K43" s="10" t="s">
        <v>266</v>
      </c>
      <c r="L43" s="1" t="s">
        <v>63</v>
      </c>
      <c r="M43" s="29" t="s">
        <v>118</v>
      </c>
      <c r="O43" s="3" t="s">
        <v>58</v>
      </c>
    </row>
    <row r="44" spans="1:17" ht="31.8" thickBot="1">
      <c r="A44" t="s">
        <v>7</v>
      </c>
      <c r="B44" s="2" t="s">
        <v>48</v>
      </c>
      <c r="C44" t="s">
        <v>133</v>
      </c>
      <c r="D44" s="5" t="s">
        <v>186</v>
      </c>
      <c r="G44" t="s">
        <v>50</v>
      </c>
      <c r="H44" t="s">
        <v>54</v>
      </c>
      <c r="I44" t="s">
        <v>323</v>
      </c>
      <c r="J44" s="10" t="s">
        <v>59</v>
      </c>
      <c r="K44" s="10" t="s">
        <v>266</v>
      </c>
      <c r="L44" s="1" t="s">
        <v>63</v>
      </c>
      <c r="M44" s="29" t="s">
        <v>118</v>
      </c>
      <c r="O44" s="3" t="s">
        <v>59</v>
      </c>
    </row>
  </sheetData>
  <hyperlinks>
    <hyperlink ref="M2" r:id="rId1" xr:uid="{BB402E5E-7B66-4B6A-9DCD-3D26AF231972}"/>
    <hyperlink ref="M3:M44" r:id="rId2" display="https://example.com/product.schema.json" xr:uid="{35A5A4FF-2EDA-4D32-8983-369897D341C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DBEB-4D80-4FEE-9CD9-3F820D478570}">
  <dimension ref="A1:Y59"/>
  <sheetViews>
    <sheetView workbookViewId="0">
      <selection activeCell="H58" sqref="H58"/>
    </sheetView>
  </sheetViews>
  <sheetFormatPr defaultRowHeight="14.4"/>
  <cols>
    <col min="1" max="1" width="26" customWidth="1"/>
    <col min="2" max="2" width="40" customWidth="1"/>
    <col min="3" max="3" width="57.44140625" customWidth="1"/>
    <col min="4" max="4" width="42.44140625" customWidth="1"/>
    <col min="5" max="5" width="25.33203125" customWidth="1"/>
    <col min="7" max="8" width="27" customWidth="1"/>
    <col min="9" max="9" width="70.33203125" customWidth="1"/>
  </cols>
  <sheetData>
    <row r="1" spans="1:25">
      <c r="A1" t="str">
        <f>CONCATENATE($Y$1,'Student Enrollment'!B2,$Y$1,":","{")</f>
        <v>"institution_id":{</v>
      </c>
      <c r="B1" t="str">
        <f>CONCATENATE('Json schema'!$Y$1,"type",$Y$1,":",$Y$1,'Student Enrollment'!C2,'Json schema'!$Y$1)</f>
        <v>"type":"integer"</v>
      </c>
      <c r="C1" t="str">
        <f>IF(AND('Student Enrollment'!C2="String",'Student Enrollment'!D2&lt;&gt;""),CONCATENATE($Y$1,"pattern",$Y$1,":",'Student Enrollment'!D2),"")</f>
        <v/>
      </c>
      <c r="D1" t="str" cm="1">
        <f t="array" ref="D1">IFERROR(_xlfn.IFS('Student Enrollment'!C2="integer",CONCATENATE('Json schema'!$Y$1,"minimum",'Json schema'!$Y$1,":",'Student Enrollment'!E2),'Student Enrollment'!C2="string",CONCATENATE('Json schema'!$Y$1,"minLength",'Json schema'!$Y$1,":",$Y$1,'Student Enrollment'!E2,$Y$1)),"")</f>
        <v>"minimum":1000000</v>
      </c>
      <c r="E1" t="str" cm="1">
        <f t="array" ref="E1">_xlfn.IFS('Student Enrollment'!C2="integer",CONCATENATE('Json schema'!$Y$1,"maximum",'Json schema'!$Y$1,":",'Student Enrollment'!F2),'Student Enrollment'!C2="string",CONCATENATE('Json schema'!$Y$1,"maxLength",'Json schema'!$Y$1,":",'Student Enrollment'!F2))</f>
        <v>"maximum":99999999</v>
      </c>
      <c r="F1" t="str">
        <f>IF('Student Enrollment'!C2="enum",CONCATENATE("[",'Student Enrollment'!N2,"]"),"")</f>
        <v/>
      </c>
      <c r="I1" t="s">
        <v>138</v>
      </c>
      <c r="Y1" t="s">
        <v>125</v>
      </c>
    </row>
    <row r="2" spans="1:25">
      <c r="A2" t="str">
        <f>CONCATENATE($Y$1,'Student Enrollment'!B3,$Y$1,":","{")</f>
        <v>"special_program_flag":{</v>
      </c>
      <c r="B2" t="str">
        <f>CONCATENATE('Json schema'!$Y$1,"type",$Y$1,":",$Y$1,'Student Enrollment'!C3,'Json schema'!$Y$1)</f>
        <v>"type":"string"</v>
      </c>
      <c r="C2" t="str">
        <f>IF(AND('Student Enrollment'!C3="String",'Student Enrollment'!D3&lt;&gt;""),CONCATENATE($Y$1,"pattern",$Y$1,":",'Student Enrollment'!D3),"")</f>
        <v/>
      </c>
      <c r="D2" t="str" cm="1">
        <f t="array" ref="D2">IFERROR(_xlfn.IFS('Student Enrollment'!C3="integer",CONCATENATE('Json schema'!$Y$1,"minimum",'Json schema'!$Y$1,":",'Student Enrollment'!E3),'Student Enrollment'!C3="string",CONCATENATE('Json schema'!$Y$1,"minLength",'Json schema'!$Y$1,":",'Student Enrollment'!E3)),"")</f>
        <v>"minLength":11</v>
      </c>
      <c r="E2" t="str" cm="1">
        <f t="array" ref="E2">_xlfn.IFS('Student Enrollment'!C3="integer",CONCATENATE('Json schema'!$Y$1,"maximum",'Json schema'!$Y$1,":",'Student Enrollment'!F3),'Student Enrollment'!C3="string",CONCATENATE('Json schema'!$Y$1,"maxLength",'Json schema'!$Y$1,":",'Student Enrollment'!F3))</f>
        <v>"maxLength":24</v>
      </c>
      <c r="F2" t="str">
        <f>IF('Student Enrollment'!C3="enum",CONCATENATE("[",'Student Enrollment'!N3,"]"),"")</f>
        <v/>
      </c>
      <c r="I2" t="s">
        <v>139</v>
      </c>
      <c r="J2" t="str">
        <f>CONCATENATE(I1,",",I2)</f>
        <v>"institution_id":{"type":"integer","minimum":8,"maximum":8},"special_program_flag":{"type":"string","minLength":11,"maxLength":24}</v>
      </c>
    </row>
    <row r="3" spans="1:25">
      <c r="A3" t="str">
        <f>CONCATENATE($Y$1,'Student Enrollment'!B4,$Y$1,":","{")</f>
        <v>"cohort":{</v>
      </c>
      <c r="B3" t="str">
        <f>CONCATENATE('Json schema'!$Y$1,"type",$Y$1,":",$Y$1,'Student Enrollment'!C4,'Json schema'!$Y$1)</f>
        <v>"type":"string"</v>
      </c>
      <c r="C3" t="str">
        <f>IF(AND('Student Enrollment'!C4="String",'Student Enrollment'!D4&lt;&gt;""),CONCATENATE($Y$1,"pattern",$Y$1,":",'Student Enrollment'!D4),"")</f>
        <v>"pattern":^2[0-9]{3}-[0-9]{2}$</v>
      </c>
      <c r="D3" t="str" cm="1">
        <f t="array" ref="D3">IFERROR(_xlfn.IFS('Student Enrollment'!C4="integer",CONCATENATE('Json schema'!$Y$1,"minimum",'Json schema'!$Y$1,":",'Student Enrollment'!E4),'Student Enrollment'!C4="string",CONCATENATE('Json schema'!$Y$1,"minLength",'Json schema'!$Y$1,":",'Student Enrollment'!E4)),"")</f>
        <v>"minLength":</v>
      </c>
      <c r="E3" t="str" cm="1">
        <f t="array" ref="E3">_xlfn.IFS('Student Enrollment'!C4="integer",CONCATENATE('Json schema'!$Y$1,"maximum",'Json schema'!$Y$1,":",'Student Enrollment'!F4),'Student Enrollment'!C4="string",CONCATENATE('Json schema'!$Y$1,"maxLength",'Json schema'!$Y$1,":",'Student Enrollment'!F4))</f>
        <v>"maxLength":</v>
      </c>
      <c r="F3" t="str">
        <f>IF('Student Enrollment'!C4="enum",CONCATENATE("[",'Student Enrollment'!N4,"]"),"")</f>
        <v/>
      </c>
      <c r="I3" t="s">
        <v>126</v>
      </c>
      <c r="J3" t="str">
        <f>CONCATENATE(J2,",",I3)</f>
        <v>"institution_id":{"type":"integer","minimum":8,"maximum":8},"special_program_flag":{"type":"string","minLength":11,"maxLength":24},"cohort":{"type":"string","pattern":"^[0-9]{4}-[0-9]{2}$"}</v>
      </c>
    </row>
    <row r="4" spans="1:25">
      <c r="A4" t="str">
        <f>CONCATENATE($Y$1,'Student Enrollment'!B5,$Y$1,":","{")</f>
        <v>"cohort_term":{</v>
      </c>
      <c r="B4" t="str">
        <f>CONCATENATE('Json schema'!$Y$1,"type",$Y$1,":",$Y$1,'Student Enrollment'!C5,'Json schema'!$Y$1)</f>
        <v>"type":"enum"</v>
      </c>
      <c r="C4" t="str">
        <f>IF(AND('Student Enrollment'!C5="String",'Student Enrollment'!D5&lt;&gt;""),CONCATENATE($Y$1,"pattern",$Y$1,":",'Student Enrollment'!D5),"")</f>
        <v/>
      </c>
      <c r="F4" t="str">
        <f>IF('Student Enrollment'!C5="enum",CONCATENATE("[",'Student Enrollment'!N5,"]"),"")</f>
        <v>[Fall,Winter,Spring,Summer]</v>
      </c>
      <c r="I4" t="s">
        <v>147</v>
      </c>
      <c r="J4" t="str">
        <f t="shared" ref="J4:J43" si="0">CONCATENATE(J3,",",I4)</f>
        <v>"institution_id":{"type":"integer","minimum":8,"maximum":8},"special_program_flag":{"type":"string","minLength":11,"maxLength":24},"cohort":{"type":"string","pattern":"^[0-9]{4}-[0-9]{2}$"},"cohort_term":{"enum":["Fall","Winter","Spring","Summer"]}</v>
      </c>
    </row>
    <row r="5" spans="1:25">
      <c r="A5" t="str">
        <f>CONCATENATE($Y$1,'Student Enrollment'!B6,$Y$1,":","{")</f>
        <v>"ssn":{</v>
      </c>
      <c r="B5" t="str">
        <f>CONCATENATE('Json schema'!$Y$1,"type",$Y$1,":",$Y$1,'Student Enrollment'!C6,'Json schema'!$Y$1)</f>
        <v>"type":"anyOf, string, enum"</v>
      </c>
      <c r="F5" t="str">
        <f>IF('Student Enrollment'!C6="enum",CONCATENATE("[",'Student Enrollment'!N6,"]"),"")</f>
        <v/>
      </c>
      <c r="I5" t="s">
        <v>134</v>
      </c>
      <c r="J5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</v>
      </c>
    </row>
    <row r="6" spans="1:25">
      <c r="A6" t="str">
        <f>CONCATENATE($Y$1,'Student Enrollment'!B7,$Y$1,":","{")</f>
        <v>"student_id":{</v>
      </c>
      <c r="B6" t="str">
        <f>CONCATENATE('Json schema'!$Y$1,"type",$Y$1,":",$Y$1,'Student Enrollment'!C7,'Json schema'!$Y$1)</f>
        <v>"type":"string"</v>
      </c>
      <c r="F6" t="str">
        <f>IF('Student Enrollment'!C7="enum",CONCATENATE("[",'Student Enrollment'!N7,"]"),"")</f>
        <v/>
      </c>
      <c r="I6" t="s">
        <v>135</v>
      </c>
      <c r="J6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</v>
      </c>
    </row>
    <row r="7" spans="1:25">
      <c r="A7" t="str">
        <f>CONCATENATE($Y$1,'Student Enrollment'!B8,$Y$1,":","{")</f>
        <v>"first_name":{</v>
      </c>
      <c r="B7" t="str">
        <f>CONCATENATE('Json schema'!$Y$1,"type",$Y$1,":",$Y$1,'Student Enrollment'!C8,'Json schema'!$Y$1)</f>
        <v>"type":"string"</v>
      </c>
      <c r="C7" t="str">
        <f>IF(AND('Student Enrollment'!C8="String",'Student Enrollment'!D8&lt;&gt;""),CONCATENATE($Y$1,"pattern",$Y$1,":",'Student Enrollment'!D8),"")</f>
        <v/>
      </c>
      <c r="D7" t="str" cm="1">
        <f t="array" ref="D7">IFERROR(_xlfn.IFS('Student Enrollment'!C8="integer",CONCATENATE('Json schema'!$Y$1,"minimum",'Json schema'!$Y$1,":",'Student Enrollment'!E8),'Student Enrollment'!C8="string",CONCATENATE('Json schema'!$Y$1,"minLength",'Json schema'!$Y$1,":",'Student Enrollment'!E8)),"")</f>
        <v>"minLength":1</v>
      </c>
      <c r="E7" t="str" cm="1">
        <f t="array" ref="E7">_xlfn.IFS('Student Enrollment'!C8="integer",CONCATENATE('Json schema'!$Y$1,"maximum",'Json schema'!$Y$1,":",'Student Enrollment'!F8),'Student Enrollment'!C8="string",CONCATENATE('Json schema'!$Y$1,"maxLength",'Json schema'!$Y$1,":",'Student Enrollment'!F8))</f>
        <v>"maxLength":60</v>
      </c>
      <c r="F7" t="str">
        <f>IF('Student Enrollment'!C8="enum",CONCATENATE("[",'Student Enrollment'!N8,"]"),"")</f>
        <v/>
      </c>
      <c r="I7" t="s">
        <v>140</v>
      </c>
      <c r="J7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</v>
      </c>
    </row>
    <row r="8" spans="1:25">
      <c r="A8" t="str">
        <f>CONCATENATE($Y$1,'Student Enrollment'!B9,$Y$1,":","{")</f>
        <v>"middle_name":{</v>
      </c>
      <c r="B8" t="str">
        <f>CONCATENATE('Json schema'!$Y$1,"type",$Y$1,":",$Y$1,'Student Enrollment'!C9,'Json schema'!$Y$1)</f>
        <v>"type":"anyOf,string,enum"</v>
      </c>
      <c r="C8" t="str">
        <f>IF(AND('Student Enrollment'!C9="String",'Student Enrollment'!D9&lt;&gt;""),CONCATENATE($Y$1,"pattern",$Y$1,":",'Student Enrollment'!D9),"")</f>
        <v/>
      </c>
      <c r="E8" t="s">
        <v>136</v>
      </c>
      <c r="F8" t="str">
        <f>IF('Student Enrollment'!C9="enum",CONCATENATE("[",'Student Enrollment'!N9,"]"),"")</f>
        <v/>
      </c>
      <c r="I8" t="s">
        <v>137</v>
      </c>
      <c r="J8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</v>
      </c>
    </row>
    <row r="9" spans="1:25">
      <c r="A9" t="str">
        <f>CONCATENATE($Y$1,'Student Enrollment'!B10,$Y$1,":","{")</f>
        <v>"last_name":{</v>
      </c>
      <c r="B9" t="str">
        <f>CONCATENATE('Json schema'!$Y$1,"type",$Y$1,":",$Y$1,'Student Enrollment'!C10,'Json schema'!$Y$1)</f>
        <v>"type":"string"</v>
      </c>
      <c r="C9" t="str">
        <f>IF(AND('Student Enrollment'!C10="String",'Student Enrollment'!D10&lt;&gt;""),CONCATENATE($Y$1,"pattern",$Y$1,":",'Student Enrollment'!D10),"")</f>
        <v/>
      </c>
      <c r="D9" t="str" cm="1">
        <f t="array" ref="D9">IFERROR(_xlfn.IFS('Student Enrollment'!C10="integer",CONCATENATE('Json schema'!$Y$1,"minimum",'Json schema'!$Y$1,":",'Student Enrollment'!E10),'Student Enrollment'!C10="string",CONCATENATE('Json schema'!$Y$1,"minLength",'Json schema'!$Y$1,":",'Student Enrollment'!E10)),"")</f>
        <v>"minLength":1</v>
      </c>
      <c r="E9" t="str" cm="1">
        <f t="array" ref="E9">_xlfn.IFS('Student Enrollment'!C10="integer",CONCATENATE('Json schema'!$Y$1,"maximum",'Json schema'!$Y$1,":",'Student Enrollment'!F10),'Student Enrollment'!C10="string",CONCATENATE('Json schema'!$Y$1,"maxLength",'Json schema'!$Y$1,":",'Student Enrollment'!F10))</f>
        <v>"maxLength":60</v>
      </c>
      <c r="F9" t="str">
        <f>IF('Student Enrollment'!C10="enum",CONCATENATE("[",'Student Enrollment'!N10,"]"),"")</f>
        <v/>
      </c>
      <c r="I9" t="s">
        <v>141</v>
      </c>
      <c r="J9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</v>
      </c>
    </row>
    <row r="10" spans="1:25">
      <c r="A10" t="str">
        <f>CONCATENATE($Y$1,'Student Enrollment'!B11,$Y$1,":","{")</f>
        <v>"dob":{</v>
      </c>
      <c r="B10" t="str">
        <f>CONCATENATE('Json schema'!$Y$1,"type",$Y$1,":",$Y$1,'Student Enrollment'!C11,'Json schema'!$Y$1)</f>
        <v>"type":"string"</v>
      </c>
      <c r="C10" t="str">
        <f>IF(AND('Student Enrollment'!C11="String",'Student Enrollment'!D11&lt;&gt;""),CONCATENATE($Y$1,"pattern",$Y$1,":",'Student Enrollment'!D11),"")</f>
        <v>"pattern":^[0-9]{4}(0[0-9]|1[0-2])(0[1-9]|1[0-9]|2[0-9]|3[0-1])$</v>
      </c>
      <c r="F10" t="str">
        <f>IF('Student Enrollment'!C11="enum",CONCATENATE("[",'Student Enrollment'!N11,"]"),"")</f>
        <v/>
      </c>
      <c r="I10" t="s">
        <v>127</v>
      </c>
      <c r="J10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</v>
      </c>
    </row>
    <row r="11" spans="1:25">
      <c r="A11" t="str">
        <f>CONCATENATE($Y$1,'Student Enrollment'!B12,$Y$1,":","{")</f>
        <v>"ethnicity":{</v>
      </c>
      <c r="B11" t="str">
        <f>CONCATENATE('Json schema'!$Y$1,"type",$Y$1,":",$Y$1,'Student Enrollment'!C12,'Json schema'!$Y$1)</f>
        <v>"type":"enum"</v>
      </c>
      <c r="C11" t="str">
        <f>IF(AND('Student Enrollment'!C12="String",'Student Enrollment'!D12&lt;&gt;""),CONCATENATE($Y$1,"pattern",$Y$1,":",'Student Enrollment'!D12),"")</f>
        <v/>
      </c>
      <c r="F11" t="str">
        <f>IF('Student Enrollment'!C12="enum",CONCATENATE("[",'Student Enrollment'!N12,"]"),"")</f>
        <v>[H,NH,UK]</v>
      </c>
      <c r="I11" t="s">
        <v>148</v>
      </c>
      <c r="J11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</v>
      </c>
    </row>
    <row r="12" spans="1:25">
      <c r="A12" t="str">
        <f>CONCATENATE($Y$1,'Student Enrollment'!B13,$Y$1,":","{")</f>
        <v>"race":{</v>
      </c>
      <c r="B12" t="str">
        <f>CONCATENATE('Json schema'!$Y$1,"type",$Y$1,":",$Y$1,'Student Enrollment'!C13,'Json schema'!$Y$1)</f>
        <v>"type":"enum"</v>
      </c>
      <c r="C12" t="str">
        <f>IF(AND('Student Enrollment'!C13="String",'Student Enrollment'!D13&lt;&gt;""),CONCATENATE($Y$1,"pattern",$Y$1,":",'Student Enrollment'!D13),"")</f>
        <v/>
      </c>
      <c r="D12" t="str" cm="1">
        <f t="array" ref="D12">IFERROR(_xlfn.IFS('Student Enrollment'!C13="integer",CONCATENATE('Json schema'!$Y$1,"minimum",'Json schema'!$Y$1,":",'Student Enrollment'!E13),'Student Enrollment'!C13="string",CONCATENATE('Json schema'!$Y$1,"minLength",'Json schema'!$Y$1,":",'Student Enrollment'!E13)),"")</f>
        <v/>
      </c>
      <c r="E12" t="e" cm="1">
        <f t="array" ref="E12">_xlfn.IFS('Student Enrollment'!C13="integer",CONCATENATE('Json schema'!$Y$1,"maximum",'Json schema'!$Y$1,":",'Student Enrollment'!F13),'Student Enrollment'!C13="string",CONCATENATE('Json schema'!$Y$1,"maxLength",'Json schema'!$Y$1,":",'Student Enrollment'!F13))</f>
        <v>#N/A</v>
      </c>
      <c r="F12" t="str">
        <f>IF('Student Enrollment'!C13="enum",CONCATENATE("[",'Student Enrollment'!N13,"]"),"")</f>
        <v>[A,AI,AN,B,HP,MR,W,HU,UK]</v>
      </c>
      <c r="I12" t="s">
        <v>142</v>
      </c>
      <c r="J12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</v>
      </c>
    </row>
    <row r="13" spans="1:25">
      <c r="A13" t="str">
        <f>CONCATENATE($Y$1,'Student Enrollment'!B14,$Y$1,":","{")</f>
        <v>"veteran_status":{</v>
      </c>
      <c r="B13" t="str">
        <f>CONCATENATE('Json schema'!$Y$1,"type",$Y$1,":",$Y$1,'Student Enrollment'!C14,'Json schema'!$Y$1)</f>
        <v>"type":"enum"</v>
      </c>
      <c r="C13" t="str">
        <f>IF(AND('Student Enrollment'!C14="String",'Student Enrollment'!D14&lt;&gt;""),CONCATENATE($Y$1,"pattern",$Y$1,":",'Student Enrollment'!D14),"")</f>
        <v/>
      </c>
      <c r="F13" t="str">
        <f>IF('Student Enrollment'!C14="enum",CONCATENATE("[",'Student Enrollment'!N14,"]"),"")</f>
        <v>[0,1,2,3,UK]</v>
      </c>
      <c r="I13" t="s">
        <v>149</v>
      </c>
      <c r="J13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</v>
      </c>
    </row>
    <row r="14" spans="1:25">
      <c r="A14" t="str">
        <f>CONCATENATE($Y$1,'Student Enrollment'!B15,$Y$1,":","{")</f>
        <v>"disability_status":{</v>
      </c>
      <c r="B14" t="str">
        <f>CONCATENATE('Json schema'!$Y$1,"type",$Y$1,":",$Y$1,'Student Enrollment'!C15,'Json schema'!$Y$1)</f>
        <v>"type":"enum"</v>
      </c>
      <c r="C14" t="str">
        <f>IF(AND('Student Enrollment'!C15="String",'Student Enrollment'!D15&lt;&gt;""),CONCATENATE($Y$1,"pattern",$Y$1,":",'Student Enrollment'!D15),"")</f>
        <v/>
      </c>
      <c r="F14" t="str">
        <f>IF('Student Enrollment'!C15="enum",CONCATENATE("[",'Student Enrollment'!N15,"]"),"")</f>
        <v>[Y,N,UK]</v>
      </c>
      <c r="I14" t="s">
        <v>150</v>
      </c>
      <c r="J14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</v>
      </c>
    </row>
    <row r="15" spans="1:25">
      <c r="A15" t="str">
        <f>CONCATENATE($Y$1,'Student Enrollment'!B16,$Y$1,":","{")</f>
        <v>"gender":{</v>
      </c>
      <c r="B15" t="str">
        <f>CONCATENATE('Json schema'!$Y$1,"type",$Y$1,":",$Y$1,'Student Enrollment'!C16,'Json schema'!$Y$1)</f>
        <v>"type":"enum"</v>
      </c>
      <c r="C15" t="str">
        <f>IF(AND('Student Enrollment'!C16="String",'Student Enrollment'!D16&lt;&gt;""),CONCATENATE($Y$1,"pattern",$Y$1,":",'Student Enrollment'!D16),"")</f>
        <v/>
      </c>
      <c r="F15" t="str">
        <f>IF('Student Enrollment'!C16="enum",CONCATENATE("[",'Student Enrollment'!N16,"]"),"")</f>
        <v>[M,F,N,P,UK]</v>
      </c>
      <c r="I15" t="s">
        <v>151</v>
      </c>
      <c r="J15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,"gender":{"enum":["M","F","N","P","UK"]}</v>
      </c>
    </row>
    <row r="16" spans="1:25">
      <c r="A16" t="str">
        <f>CONCATENATE($Y$1,'Student Enrollment'!B17,$Y$1,":","{")</f>
        <v>"marital_status":{</v>
      </c>
      <c r="B16" t="str">
        <f>CONCATENATE('Json schema'!$Y$1,"type",$Y$1,":",$Y$1,'Student Enrollment'!C17,'Json schema'!$Y$1)</f>
        <v>"type":"enum"</v>
      </c>
      <c r="C16" t="str">
        <f>IF(AND('Student Enrollment'!C17="String",'Student Enrollment'!D17&lt;&gt;""),CONCATENATE($Y$1,"pattern",$Y$1,":",'Student Enrollment'!D17),"")</f>
        <v/>
      </c>
      <c r="F16" t="str">
        <f>IF('Student Enrollment'!C17="enum",CONCATENATE("[",'Student Enrollment'!N17,"]"),"")</f>
        <v>[1,2,3,UK]</v>
      </c>
      <c r="I16" t="s">
        <v>152</v>
      </c>
      <c r="J16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,"gender":{"enum":["M","F","N","P","UK"]},"marital_status":{"enum":[1,2,3,4,5,"UK"]}</v>
      </c>
    </row>
    <row r="17" spans="1:10">
      <c r="A17" t="str">
        <f>CONCATENATE($Y$1,'Student Enrollment'!B18,$Y$1,":","{")</f>
        <v>"parenting":{</v>
      </c>
      <c r="B17" t="str">
        <f>CONCATENATE('Json schema'!$Y$1,"type",$Y$1,":",$Y$1,'Student Enrollment'!C18,'Json schema'!$Y$1)</f>
        <v>"type":"enum"</v>
      </c>
      <c r="C17" t="str">
        <f>IF(AND('Student Enrollment'!C18="String",'Student Enrollment'!D18&lt;&gt;""),CONCATENATE($Y$1,"pattern",$Y$1,":",'Student Enrollment'!D18),"")</f>
        <v/>
      </c>
      <c r="F17" t="str">
        <f>IF('Student Enrollment'!C18="enum",CONCATENATE("[",'Student Enrollment'!N18,"]"),"")</f>
        <v>[Y,N,UK]</v>
      </c>
      <c r="I17" t="s">
        <v>153</v>
      </c>
      <c r="J17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,"gender":{"enum":["M","F","N","P","UK"]},"marital_status":{"enum":[1,2,3,4,5,"UK"]},"parenting":{"enum":["Y","N","UK"]}</v>
      </c>
    </row>
    <row r="18" spans="1:10">
      <c r="A18" t="str">
        <f>CONCATENATE($Y$1,'Student Enrollment'!B19,$Y$1,":","{")</f>
        <v>"hs_completion_year":{</v>
      </c>
      <c r="B18" t="str">
        <f>CONCATENATE('Json schema'!$Y$1,"type",$Y$1,":",$Y$1,'Student Enrollment'!C19,'Json schema'!$Y$1)</f>
        <v>"type":"anyOf, string, enum"</v>
      </c>
      <c r="F18" t="s">
        <v>124</v>
      </c>
      <c r="I18" t="s">
        <v>163</v>
      </c>
      <c r="J18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,"gender":{"enum":["M","F","N","P","UK"]},"marital_status":{"enum":[1,2,3,4,5,"UK"]},"parenting":{"enum":["Y","N","UK"]},"hs_completion_year":{"anyOf":[{"type":"string","pattern":"^[0-9]{4}$"},{"enum":["UK","NA"]}]}</v>
      </c>
    </row>
    <row r="19" spans="1:10">
      <c r="A19" t="str">
        <f>CONCATENATE($Y$1,'Student Enrollment'!B20,$Y$1,":","{")</f>
        <v>"employment_status":{</v>
      </c>
      <c r="B19" t="str">
        <f>CONCATENATE('Json schema'!$Y$1,"type",$Y$1,":",$Y$1,'Student Enrollment'!C20,'Json schema'!$Y$1)</f>
        <v>"type":"enum"</v>
      </c>
      <c r="F19" t="str">
        <f>IF('Student Enrollment'!C20="enum",CONCATENATE("[",'Student Enrollment'!N20,"]"),"")</f>
        <v>[1,2,3,4,UK]</v>
      </c>
      <c r="I19" t="s">
        <v>154</v>
      </c>
      <c r="J19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,"gender":{"enum":["M","F","N","P","UK"]},"marital_status":{"enum":[1,2,3,4,5,"UK"]},"parenting":{"enum":["Y","N","UK"]},"hs_completion_year":{"anyOf":[{"type":"string","pattern":"^[0-9]{4}$"},{"enum":["UK","NA"]}]},"employment_status":{"enum":[1,2,3,4,"UK"]}</v>
      </c>
    </row>
    <row r="20" spans="1:10">
      <c r="A20" t="str">
        <f>CONCATENATE($Y$1,'Student Enrollment'!B21,$Y$1,":","{")</f>
        <v>"first_gen":{</v>
      </c>
      <c r="B20" t="str">
        <f>CONCATENATE('Json schema'!$Y$1,"type",$Y$1,":",$Y$1,'Student Enrollment'!C21,'Json schema'!$Y$1)</f>
        <v>"type":"enum"</v>
      </c>
      <c r="F20" t="str">
        <f>IF('Student Enrollment'!C21="enum",CONCATENATE("[",'Student Enrollment'!N21,"]"),"")</f>
        <v>[1,2,UK]</v>
      </c>
      <c r="I20" t="s">
        <v>130</v>
      </c>
      <c r="J20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,"gender":{"enum":["M","F","N","P","UK"]},"marital_status":{"enum":[1,2,3,4,5,"UK"]},"parenting":{"enum":["Y","N","UK"]},"hs_completion_year":{"anyOf":[{"type":"string","pattern":"^[0-9]{4}$"},{"enum":["UK","NA"]}]},"employment_status":{"enum":[1,2,3,4,"UK"]},"first_gen":{"type":"string"}</v>
      </c>
    </row>
    <row r="21" spans="1:10">
      <c r="A21" t="str">
        <f>CONCATENATE($Y$1,'Student Enrollment'!B22,$Y$1,":","{")</f>
        <v>"dual_summer":{</v>
      </c>
      <c r="B21" t="str">
        <f>CONCATENATE('Json schema'!$Y$1,"type",$Y$1,":",$Y$1,'Student Enrollment'!C22,'Json schema'!$Y$1)</f>
        <v>"type":"enum"</v>
      </c>
      <c r="C21" t="str">
        <f>IF(AND('Student Enrollment'!C22="String",'Student Enrollment'!D22&lt;&gt;""),CONCATENATE($Y$1,"pattern",$Y$1,":",'Student Enrollment'!D22),"")</f>
        <v/>
      </c>
      <c r="F21" t="str">
        <f>IF('Student Enrollment'!C22="enum",CONCATENATE("[",'Student Enrollment'!N22,"]"),"")</f>
        <v>[DE,SE,DS,N,UK]</v>
      </c>
      <c r="I21" t="s">
        <v>131</v>
      </c>
      <c r="J21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,"gender":{"enum":["M","F","N","P","UK"]},"marital_status":{"enum":[1,2,3,4,5,"UK"]},"parenting":{"enum":["Y","N","UK"]},"hs_completion_year":{"anyOf":[{"type":"string","pattern":"^[0-9]{4}$"},{"enum":["UK","NA"]}]},"employment_status":{"enum":[1,2,3,4,"UK"]},"first_gen":{"type":"string"},"dual_summer":{"type":"string"}</v>
      </c>
    </row>
    <row r="22" spans="1:10">
      <c r="A22" t="str">
        <f>CONCATENATE($Y$1,'Student Enrollment'!B23,$Y$1,":","{")</f>
        <v>"enrollment_type":{</v>
      </c>
      <c r="B22" t="str">
        <f>CONCATENATE('Json schema'!$Y$1,"type",$Y$1,":",$Y$1,'Student Enrollment'!C23,'Json schema'!$Y$1)</f>
        <v>"type":"enum"</v>
      </c>
      <c r="C22" t="str">
        <f>IF(AND('Student Enrollment'!C23="String",'Student Enrollment'!D23&lt;&gt;""),CONCATENATE($Y$1,"pattern",$Y$1,":",'Student Enrollment'!D23),"")</f>
        <v/>
      </c>
      <c r="F22" t="str">
        <f>IF('Student Enrollment'!C23="enum",CONCATENATE("[",'Student Enrollment'!N23,"]"),"")</f>
        <v>[F,C,R,T,UK]</v>
      </c>
      <c r="I22" t="s">
        <v>132</v>
      </c>
      <c r="J22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,"gender":{"enum":["M","F","N","P","UK"]},"marital_status":{"enum":[1,2,3,4,5,"UK"]},"parenting":{"enum":["Y","N","UK"]},"hs_completion_year":{"anyOf":[{"type":"string","pattern":"^[0-9]{4}$"},{"enum":["UK","NA"]}]},"employment_status":{"enum":[1,2,3,4,"UK"]},"first_gen":{"type":"string"},"dual_summer":{"type":"string"},"enrollment_type":{"type":"string"}</v>
      </c>
    </row>
    <row r="23" spans="1:10">
      <c r="A23" t="str">
        <f>CONCATENATE($Y$1,'Student Enrollment'!B24,$Y$1,":","{")</f>
        <v>"number_of_college_credits_attempted_to_transfer":{</v>
      </c>
      <c r="B23" t="str">
        <f>CONCATENATE('Json schema'!$Y$1,"type",$Y$1,":",$Y$1,'Student Enrollment'!C24,'Json schema'!$Y$1)</f>
        <v>"type":"anyOf, number, enum"</v>
      </c>
      <c r="C23" t="str">
        <f>IF(AND('Student Enrollment'!C24="String",'Student Enrollment'!D24&lt;&gt;""),CONCATENATE($Y$1,"pattern",$Y$1,":",'Student Enrollment'!D24),"")</f>
        <v/>
      </c>
      <c r="F23" t="s">
        <v>161</v>
      </c>
      <c r="I23" t="s">
        <v>162</v>
      </c>
      <c r="J23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,"gender":{"enum":["M","F","N","P","UK"]},"marital_status":{"enum":[1,2,3,4,5,"UK"]},"parenting":{"enum":["Y","N","UK"]},"hs_completion_year":{"anyOf":[{"type":"string","pattern":"^[0-9]{4}$"},{"enum":["UK","NA"]}]},"employment_status":{"enum":[1,2,3,4,"UK"]},"first_gen":{"type":"string"},"dual_summer":{"type":"string"},"enrollment_type":{"type":"string"},"number_of_college_credits_attempted_to_transfer":{"anyOf":[{"type":"number"},{"enum":["NA"]}]}</v>
      </c>
    </row>
    <row r="24" spans="1:10">
      <c r="A24" t="str">
        <f>CONCATENATE($Y$1,'Student Enrollment'!B25,$Y$1,":","{")</f>
        <v>"number_of_college_transfer_credits_accepted":{</v>
      </c>
      <c r="B24" t="str">
        <f>CONCATENATE('Json schema'!$Y$1,"type",$Y$1,":",$Y$1,'Student Enrollment'!C25,'Json schema'!$Y$1)</f>
        <v>"type":"anyOf, number, enum"</v>
      </c>
      <c r="C24" t="str">
        <f>IF(AND('Student Enrollment'!C25="String",'Student Enrollment'!D25&lt;&gt;""),CONCATENATE($Y$1,"pattern",$Y$1,":",'Student Enrollment'!D25),"")</f>
        <v/>
      </c>
      <c r="F24" t="str">
        <f>IF('Student Enrollment'!C25="enum",CONCATENATE("[",'Student Enrollment'!N25,"]"),"")</f>
        <v/>
      </c>
      <c r="I24" t="s">
        <v>164</v>
      </c>
      <c r="J24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,"gender":{"enum":["M","F","N","P","UK"]},"marital_status":{"enum":[1,2,3,4,5,"UK"]},"parenting":{"enum":["Y","N","UK"]},"hs_completion_year":{"anyOf":[{"type":"string","pattern":"^[0-9]{4}$"},{"enum":["UK","NA"]}]},"employment_status":{"enum":[1,2,3,4,"UK"]},"first_gen":{"type":"string"},"dual_summer":{"type":"string"},"enrollment_type":{"type":"string"},"number_of_college_credits_attempted_to_transfer":{"anyOf":[{"type":"number"},{"enum":["NA"]}]},"number_of_college_transfer_credits_accepted":{"anyOf":[{"type":"number"},{"enum":["NA"]}]}</v>
      </c>
    </row>
    <row r="25" spans="1:10">
      <c r="A25" t="str">
        <f>CONCATENATE($Y$1,'Student Enrollment'!B26,$Y$1,":","{")</f>
        <v>"reading_replacement":{</v>
      </c>
      <c r="B25" t="str">
        <f>CONCATENATE('Json schema'!$Y$1,"type",$Y$1,":",$Y$1,'Student Enrollment'!C26,'Json schema'!$Y$1)</f>
        <v>"type":"enum"</v>
      </c>
      <c r="C25" t="str">
        <f>IF(AND('Student Enrollment'!C26="String",'Student Enrollment'!D26&lt;&gt;""),CONCATENATE($Y$1,"pattern",$Y$1,":",'Student Enrollment'!D26),"")</f>
        <v/>
      </c>
      <c r="F25" t="str">
        <f>IF('Student Enrollment'!C26="enum",CONCATENATE("[",'Student Enrollment'!N26,"]"),"")</f>
        <v>[C,N,UK,NA]</v>
      </c>
      <c r="I25" t="s">
        <v>155</v>
      </c>
      <c r="J25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,"gender":{"enum":["M","F","N","P","UK"]},"marital_status":{"enum":[1,2,3,4,5,"UK"]},"parenting":{"enum":["Y","N","UK"]},"hs_completion_year":{"anyOf":[{"type":"string","pattern":"^[0-9]{4}$"},{"enum":["UK","NA"]}]},"employment_status":{"enum":[1,2,3,4,"UK"]},"first_gen":{"type":"string"},"dual_summer":{"type":"string"},"enrollment_type":{"type":"string"},"number_of_college_credits_attempted_to_transfer":{"anyOf":[{"type":"number"},{"enum":["NA"]}]},"number_of_college_transfer_credits_accepted":{"anyOf":[{"type":"number"},{"enum":["NA"]}]},"reading_replacement":{"enum":["C","N","UK","NA"]}</v>
      </c>
    </row>
    <row r="26" spans="1:10">
      <c r="A26" t="str">
        <f>CONCATENATE($Y$1,'Student Enrollment'!B27,$Y$1,":","{")</f>
        <v>"math_placement":{</v>
      </c>
      <c r="B26" t="str">
        <f>CONCATENATE('Json schema'!$Y$1,"type",$Y$1,":",$Y$1,'Student Enrollment'!C27,'Json schema'!$Y$1)</f>
        <v>"type":"enum"</v>
      </c>
      <c r="C26" t="str">
        <f>IF(AND('Student Enrollment'!C27="String",'Student Enrollment'!D27&lt;&gt;""),CONCATENATE($Y$1,"pattern",$Y$1,":",'Student Enrollment'!D27),"")</f>
        <v/>
      </c>
      <c r="F26" t="str">
        <f>IF('Student Enrollment'!C27="enum",CONCATENATE("[",'Student Enrollment'!N27,"]"),"")</f>
        <v>[C,N,UK,NA]</v>
      </c>
      <c r="I26" t="s">
        <v>156</v>
      </c>
      <c r="J26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,"gender":{"enum":["M","F","N","P","UK"]},"marital_status":{"enum":[1,2,3,4,5,"UK"]},"parenting":{"enum":["Y","N","UK"]},"hs_completion_year":{"anyOf":[{"type":"string","pattern":"^[0-9]{4}$"},{"enum":["UK","NA"]}]},"employment_status":{"enum":[1,2,3,4,"UK"]},"first_gen":{"type":"string"},"dual_summer":{"type":"string"},"enrollment_type":{"type":"string"},"number_of_college_credits_attempted_to_transfer":{"anyOf":[{"type":"number"},{"enum":["NA"]}]},"number_of_college_transfer_credits_accepted":{"anyOf":[{"type":"number"},{"enum":["NA"]}]},"reading_replacement":{"enum":["C","N","UK","NA"]},"math_placement":{"enum":["C","N","UK","NA"]}</v>
      </c>
    </row>
    <row r="27" spans="1:10">
      <c r="A27" t="str">
        <f>CONCATENATE($Y$1,'Student Enrollment'!B28,$Y$1,":","{")</f>
        <v>"english_placement":{</v>
      </c>
      <c r="B27" t="str">
        <f>CONCATENATE('Json schema'!$Y$1,"type",$Y$1,":",$Y$1,'Student Enrollment'!C28,'Json schema'!$Y$1)</f>
        <v>"type":"enum"</v>
      </c>
      <c r="C27" t="str">
        <f>IF(AND('Student Enrollment'!C28="String",'Student Enrollment'!D28&lt;&gt;""),CONCATENATE($Y$1,"pattern",$Y$1,":",'Student Enrollment'!D28),"")</f>
        <v/>
      </c>
      <c r="F27" t="str">
        <f>IF('Student Enrollment'!C28="enum",CONCATENATE("[",'Student Enrollment'!N28,"]"),"")</f>
        <v>[C,N,UK,NA]</v>
      </c>
      <c r="I27" t="s">
        <v>157</v>
      </c>
      <c r="J27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,"gender":{"enum":["M","F","N","P","UK"]},"marital_status":{"enum":[1,2,3,4,5,"UK"]},"parenting":{"enum":["Y","N","UK"]},"hs_completion_year":{"anyOf":[{"type":"string","pattern":"^[0-9]{4}$"},{"enum":["UK","NA"]}]},"employment_status":{"enum":[1,2,3,4,"UK"]},"first_gen":{"type":"string"},"dual_summer":{"type":"string"},"enrollment_type":{"type":"string"},"number_of_college_credits_attempted_to_transfer":{"anyOf":[{"type":"number"},{"enum":["NA"]}]},"number_of_college_transfer_credits_accepted":{"anyOf":[{"type":"number"},{"enum":["NA"]}]},"reading_replacement":{"enum":["C","N","UK","NA"]},"math_placement":{"enum":["C","N","UK","NA"]},"english_placement":{"enum":["C","N","UK","NA"]}</v>
      </c>
    </row>
    <row r="28" spans="1:10">
      <c r="A28" t="str">
        <f>CONCATENATE($Y$1,'Student Enrollment'!B29,$Y$1,":","{")</f>
        <v>"gateway_math_status":{</v>
      </c>
      <c r="B28" t="str">
        <f>CONCATENATE('Json schema'!$Y$1,"type",$Y$1,":",$Y$1,'Student Enrollment'!C29,'Json schema'!$Y$1)</f>
        <v>"type":"enum"</v>
      </c>
      <c r="F28" t="str">
        <f>IF('Student Enrollment'!C29="enum",CONCATENATE("[",'Student Enrollment'!N29,"]"),"")</f>
        <v>[R,N,UK,NA]</v>
      </c>
      <c r="I28" t="s">
        <v>165</v>
      </c>
      <c r="J28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,"gender":{"enum":["M","F","N","P","UK"]},"marital_status":{"enum":[1,2,3,4,5,"UK"]},"parenting":{"enum":["Y","N","UK"]},"hs_completion_year":{"anyOf":[{"type":"string","pattern":"^[0-9]{4}$"},{"enum":["UK","NA"]}]},"employment_status":{"enum":[1,2,3,4,"UK"]},"first_gen":{"type":"string"},"dual_summer":{"type":"string"},"enrollment_type":{"type":"string"},"number_of_college_credits_attempted_to_transfer":{"anyOf":[{"type":"number"},{"enum":["NA"]}]},"number_of_college_transfer_credits_accepted":{"anyOf":[{"type":"number"},{"enum":["NA"]}]},"reading_replacement":{"enum":["C","N","UK","NA"]},"math_placement":{"enum":["C","N","UK","NA"]},"english_placement":{"enum":["C","N","UK","NA"]},"gateway_math_status":{"enum":["R","N","UK","NA"]}</v>
      </c>
    </row>
    <row r="29" spans="1:10">
      <c r="A29" t="str">
        <f>CONCATENATE($Y$1,'Student Enrollment'!B30,$Y$1,":","{")</f>
        <v>"gateway_english_status":{</v>
      </c>
      <c r="B29" t="str">
        <f>CONCATENATE('Json schema'!$Y$1,"type",$Y$1,":",$Y$1,'Student Enrollment'!C30,'Json schema'!$Y$1)</f>
        <v>"type":"enum"</v>
      </c>
      <c r="F29" t="str">
        <f>IF('Student Enrollment'!C30="enum",CONCATENATE("[",'Student Enrollment'!N30,"]"),"")</f>
        <v>[R,N,UK,NA]</v>
      </c>
      <c r="I29" t="s">
        <v>166</v>
      </c>
      <c r="J29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,"gender":{"enum":["M","F","N","P","UK"]},"marital_status":{"enum":[1,2,3,4,5,"UK"]},"parenting":{"enum":["Y","N","UK"]},"hs_completion_year":{"anyOf":[{"type":"string","pattern":"^[0-9]{4}$"},{"enum":["UK","NA"]}]},"employment_status":{"enum":[1,2,3,4,"UK"]},"first_gen":{"type":"string"},"dual_summer":{"type":"string"},"enrollment_type":{"type":"string"},"number_of_college_credits_attempted_to_transfer":{"anyOf":[{"type":"number"},{"enum":["NA"]}]},"number_of_college_transfer_credits_accepted":{"anyOf":[{"type":"number"},{"enum":["NA"]}]},"reading_replacement":{"enum":["C","N","UK","NA"]},"math_placement":{"enum":["C","N","UK","NA"]},"english_placement":{"enum":["C","N","UK","NA"]},"gateway_math_status":{"enum":["R","N","UK","NA"]},"gateway_english_status":{"enum":["R","N","UK","NA"]}</v>
      </c>
    </row>
    <row r="30" spans="1:10">
      <c r="A30" t="str">
        <f>CONCATENATE($Y$1,'Student Enrollment'!B31,$Y$1,":","{")</f>
        <v>"current_county":{</v>
      </c>
      <c r="B30" t="str">
        <f>CONCATENATE('Json schema'!$Y$1,"type",$Y$1,":",$Y$1,'Student Enrollment'!C31,'Json schema'!$Y$1)</f>
        <v>"type":"anyOf,string,enum"</v>
      </c>
      <c r="F30" t="str">
        <f>IF('Student Enrollment'!C31="enum",CONCATENATE("[",'Student Enrollment'!N31,"]"),"")</f>
        <v/>
      </c>
      <c r="I30" t="s">
        <v>167</v>
      </c>
      <c r="J30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,"gender":{"enum":["M","F","N","P","UK"]},"marital_status":{"enum":[1,2,3,4,5,"UK"]},"parenting":{"enum":["Y","N","UK"]},"hs_completion_year":{"anyOf":[{"type":"string","pattern":"^[0-9]{4}$"},{"enum":["UK","NA"]}]},"employment_status":{"enum":[1,2,3,4,"UK"]},"first_gen":{"type":"string"},"dual_summer":{"type":"string"},"enrollment_type":{"type":"string"},"number_of_college_credits_attempted_to_transfer":{"anyOf":[{"type":"number"},{"enum":["NA"]}]},"number_of_college_transfer_credits_accepted":{"anyOf":[{"type":"number"},{"enum":["NA"]}]},"reading_replacement":{"enum":["C","N","UK","NA"]},"math_placement":{"enum":["C","N","UK","NA"]},"english_placement":{"enum":["C","N","UK","NA"]},"gateway_math_status":{"enum":["R","N","UK","NA"]},"gateway_english_status":{"enum":["R","N","UK","NA"]},"current_county":{"type":"string","minLength":1}</v>
      </c>
    </row>
    <row r="31" spans="1:10">
      <c r="A31" t="str">
        <f>CONCATENATE($Y$1,'Student Enrollment'!B32,$Y$1,":","{")</f>
        <v>"student_phone_number":{</v>
      </c>
      <c r="B31" t="str">
        <f>CONCATENATE('Json schema'!$Y$1,"type",$Y$1,":",$Y$1,'Student Enrollment'!C32,'Json schema'!$Y$1)</f>
        <v>"type":"anyOf,string,enum"</v>
      </c>
      <c r="F31" t="str">
        <f>IF('Student Enrollment'!C32="enum",CONCATENATE("[",'Student Enrollment'!N32,"]"),"")</f>
        <v/>
      </c>
      <c r="I31" t="s">
        <v>168</v>
      </c>
      <c r="J31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,"gender":{"enum":["M","F","N","P","UK"]},"marital_status":{"enum":[1,2,3,4,5,"UK"]},"parenting":{"enum":["Y","N","UK"]},"hs_completion_year":{"anyOf":[{"type":"string","pattern":"^[0-9]{4}$"},{"enum":["UK","NA"]}]},"employment_status":{"enum":[1,2,3,4,"UK"]},"first_gen":{"type":"string"},"dual_summer":{"type":"string"},"enrollment_type":{"type":"string"},"number_of_college_credits_attempted_to_transfer":{"anyOf":[{"type":"number"},{"enum":["NA"]}]},"number_of_college_transfer_credits_accepted":{"anyOf":[{"type":"number"},{"enum":["NA"]}]},"reading_replacement":{"enum":["C","N","UK","NA"]},"math_placement":{"enum":["C","N","UK","NA"]},"english_placement":{"enum":["C","N","UK","NA"]},"gateway_math_status":{"enum":["R","N","UK","NA"]},"gateway_english_status":{"enum":["R","N","UK","NA"]},"current_county":{"type":"string","minLength":1},"student_phone_number":{"type":"string","minLength":1,"maxLength":20}</v>
      </c>
    </row>
    <row r="32" spans="1:10">
      <c r="A32" t="str">
        <f>CONCATENATE($Y$1,'Student Enrollment'!B33,$Y$1,":","{")</f>
        <v>"student_email":{</v>
      </c>
      <c r="B32" t="str">
        <f>CONCATENATE('Json schema'!$Y$1,"type",$Y$1,":",$Y$1,'Student Enrollment'!C33,'Json schema'!$Y$1)</f>
        <v>"type":"anyOf, string, enum"</v>
      </c>
      <c r="F32" t="str">
        <f>IF('Student Enrollment'!C33="enum",CONCATENATE("[",'Student Enrollment'!N33,"]"),"")</f>
        <v/>
      </c>
      <c r="I32" t="s">
        <v>169</v>
      </c>
      <c r="J32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,"gender":{"enum":["M","F","N","P","UK"]},"marital_status":{"enum":[1,2,3,4,5,"UK"]},"parenting":{"enum":["Y","N","UK"]},"hs_completion_year":{"anyOf":[{"type":"string","pattern":"^[0-9]{4}$"},{"enum":["UK","NA"]}]},"employment_status":{"enum":[1,2,3,4,"UK"]},"first_gen":{"type":"string"},"dual_summer":{"type":"string"},"enrollment_type":{"type":"string"},"number_of_college_credits_attempted_to_transfer":{"anyOf":[{"type":"number"},{"enum":["NA"]}]},"number_of_college_transfer_credits_accepted":{"anyOf":[{"type":"number"},{"enum":["NA"]}]},"reading_replacement":{"enum":["C","N","UK","NA"]},"math_placement":{"enum":["C","N","UK","NA"]},"english_placement":{"enum":["C","N","UK","NA"]},"gateway_math_status":{"enum":["R","N","UK","NA"]},"gateway_english_status":{"enum":["R","N","UK","NA"]},"current_county":{"type":"string","minLength":1},"student_phone_number":{"type":"string","minLength":1,"maxLength":20},"student_email":{"anyOf":[{"type":"string","pattern":"^\\S+@\\S+\\.\\S+$","format":"email"},{"enum":["UK"]}]}</v>
      </c>
    </row>
    <row r="33" spans="1:10">
      <c r="A33" t="str">
        <f>CONCATENATE($Y$1,'Student Enrollment'!B34,$Y$1,":","{")</f>
        <v>"pell_recipent":{</v>
      </c>
      <c r="B33" t="str">
        <f>CONCATENATE('Json schema'!$Y$1,"type",$Y$1,":",$Y$1,'Student Enrollment'!C34,'Json schema'!$Y$1)</f>
        <v>"type":"enum"</v>
      </c>
      <c r="F33" t="str">
        <f>IF('Student Enrollment'!C34="enum",CONCATENATE("[",'Student Enrollment'!N34,"]"),"")</f>
        <v>[Y,N,UK]</v>
      </c>
      <c r="I33" t="s">
        <v>158</v>
      </c>
      <c r="J33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,"gender":{"enum":["M","F","N","P","UK"]},"marital_status":{"enum":[1,2,3,4,5,"UK"]},"parenting":{"enum":["Y","N","UK"]},"hs_completion_year":{"anyOf":[{"type":"string","pattern":"^[0-9]{4}$"},{"enum":["UK","NA"]}]},"employment_status":{"enum":[1,2,3,4,"UK"]},"first_gen":{"type":"string"},"dual_summer":{"type":"string"},"enrollment_type":{"type":"string"},"number_of_college_credits_attempted_to_transfer":{"anyOf":[{"type":"number"},{"enum":["NA"]}]},"number_of_college_transfer_credits_accepted":{"anyOf":[{"type":"number"},{"enum":["NA"]}]},"reading_replacement":{"enum":["C","N","UK","NA"]},"math_placement":{"enum":["C","N","UK","NA"]},"english_placement":{"enum":["C","N","UK","NA"]},"gateway_math_status":{"enum":["R","N","UK","NA"]},"gateway_english_status":{"enum":["R","N","UK","NA"]},"current_county":{"type":"string","minLength":1},"student_phone_number":{"type":"string","minLength":1,"maxLength":20},"student_email":{"anyOf":[{"type":"string","pattern":"^\\S+@\\S+\\.\\S+$","format":"email"},{"enum":["UK"]}]},"pell_recipent":{"enum":["Y","N","UK"]}</v>
      </c>
    </row>
    <row r="34" spans="1:10">
      <c r="A34" t="str">
        <f>CONCATENATE($Y$1,'Student Enrollment'!B35,$Y$1,":","{")</f>
        <v>"institutional_grant":{</v>
      </c>
      <c r="B34" t="str">
        <f>CONCATENATE('Json schema'!$Y$1,"type",$Y$1,":",$Y$1,'Student Enrollment'!C35,'Json schema'!$Y$1)</f>
        <v>"type":"anyOf, integer, enum"</v>
      </c>
      <c r="F34" t="str">
        <f>IF('Student Enrollment'!C35="enum",CONCATENATE("[",'Student Enrollment'!N35,"]"),"")</f>
        <v/>
      </c>
      <c r="I34" t="s">
        <v>170</v>
      </c>
      <c r="J34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,"gender":{"enum":["M","F","N","P","UK"]},"marital_status":{"enum":[1,2,3,4,5,"UK"]},"parenting":{"enum":["Y","N","UK"]},"hs_completion_year":{"anyOf":[{"type":"string","pattern":"^[0-9]{4}$"},{"enum":["UK","NA"]}]},"employment_status":{"enum":[1,2,3,4,"UK"]},"first_gen":{"type":"string"},"dual_summer":{"type":"string"},"enrollment_type":{"type":"string"},"number_of_college_credits_attempted_to_transfer":{"anyOf":[{"type":"number"},{"enum":["NA"]}]},"number_of_college_transfer_credits_accepted":{"anyOf":[{"type":"number"},{"enum":["NA"]}]},"reading_replacement":{"enum":["C","N","UK","NA"]},"math_placement":{"enum":["C","N","UK","NA"]},"english_placement":{"enum":["C","N","UK","NA"]},"gateway_math_status":{"enum":["R","N","UK","NA"]},"gateway_english_status":{"enum":["R","N","UK","NA"]},"current_county":{"type":"string","minLength":1},"student_phone_number":{"type":"string","minLength":1,"maxLength":20},"student_email":{"anyOf":[{"type":"string","pattern":"^\\S+@\\S+\\.\\S+$","format":"email"},{"enum":["UK"]}]},"pell_recipent":{"enum":["Y","N","UK"]},"institutional_grant":{"anyOf":[{"type":"number","minimum":0},{"enum":["UK","NA"]}]}</v>
      </c>
    </row>
    <row r="35" spans="1:10">
      <c r="A35" t="str">
        <f>CONCATENATE($Y$1,'Student Enrollment'!B36,$Y$1,":","{")</f>
        <v>"ccgef_sponsorship":{</v>
      </c>
      <c r="B35" t="str">
        <f>CONCATENATE('Json schema'!$Y$1,"type",$Y$1,":",$Y$1,'Student Enrollment'!C36,'Json schema'!$Y$1)</f>
        <v>"type":"anyOf, integer, enum"</v>
      </c>
      <c r="C35" t="str">
        <f>IF(AND('Student Enrollment'!C36="String",'Student Enrollment'!D36&lt;&gt;""),CONCATENATE($Y$1,"pattern",$Y$1,":",'Student Enrollment'!D36),"")</f>
        <v/>
      </c>
      <c r="F35" t="str">
        <f>IF('Student Enrollment'!C36="enum",CONCATENATE("[",'Student Enrollment'!N36,"]"),"")</f>
        <v/>
      </c>
      <c r="I35" t="s">
        <v>171</v>
      </c>
      <c r="J35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,"gender":{"enum":["M","F","N","P","UK"]},"marital_status":{"enum":[1,2,3,4,5,"UK"]},"parenting":{"enum":["Y","N","UK"]},"hs_completion_year":{"anyOf":[{"type":"string","pattern":"^[0-9]{4}$"},{"enum":["UK","NA"]}]},"employment_status":{"enum":[1,2,3,4,"UK"]},"first_gen":{"type":"string"},"dual_summer":{"type":"string"},"enrollment_type":{"type":"string"},"number_of_college_credits_attempted_to_transfer":{"anyOf":[{"type":"number"},{"enum":["NA"]}]},"number_of_college_transfer_credits_accepted":{"anyOf":[{"type":"number"},{"enum":["NA"]}]},"reading_replacement":{"enum":["C","N","UK","NA"]},"math_placement":{"enum":["C","N","UK","NA"]},"english_placement":{"enum":["C","N","UK","NA"]},"gateway_math_status":{"enum":["R","N","UK","NA"]},"gateway_english_status":{"enum":["R","N","UK","NA"]},"current_county":{"type":"string","minLength":1},"student_phone_number":{"type":"string","minLength":1,"maxLength":20},"student_email":{"anyOf":[{"type":"string","pattern":"^\\S+@\\S+\\.\\S+$","format":"email"},{"enum":["UK"]}]},"pell_recipent":{"enum":["Y","N","UK"]},"institutional_grant":{"anyOf":[{"type":"number","minimum":0},{"enum":["UK","NA"]}]},"ccgef_sponsorship":{"anyOf":[{"type":"number","minimum":0},{"enum":["NA"]}]}</v>
      </c>
    </row>
    <row r="36" spans="1:10">
      <c r="A36" t="str">
        <f>CONCATENATE($Y$1,'Student Enrollment'!B37,$Y$1,":","{")</f>
        <v>"non-credit_course":{</v>
      </c>
      <c r="B36" t="str">
        <f>CONCATENATE('Json schema'!$Y$1,"type",$Y$1,":",$Y$1,'Student Enrollment'!C37,'Json schema'!$Y$1)</f>
        <v>"type":"enum"</v>
      </c>
      <c r="F36" t="str">
        <f>IF('Student Enrollment'!C37="enum",CONCATENATE("[",'Student Enrollment'!N37,"]"),"")</f>
        <v>[Y,N]</v>
      </c>
      <c r="I36" t="s">
        <v>159</v>
      </c>
      <c r="J36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,"gender":{"enum":["M","F","N","P","UK"]},"marital_status":{"enum":[1,2,3,4,5,"UK"]},"parenting":{"enum":["Y","N","UK"]},"hs_completion_year":{"anyOf":[{"type":"string","pattern":"^[0-9]{4}$"},{"enum":["UK","NA"]}]},"employment_status":{"enum":[1,2,3,4,"UK"]},"first_gen":{"type":"string"},"dual_summer":{"type":"string"},"enrollment_type":{"type":"string"},"number_of_college_credits_attempted_to_transfer":{"anyOf":[{"type":"number"},{"enum":["NA"]}]},"number_of_college_transfer_credits_accepted":{"anyOf":[{"type":"number"},{"enum":["NA"]}]},"reading_replacement":{"enum":["C","N","UK","NA"]},"math_placement":{"enum":["C","N","UK","NA"]},"english_placement":{"enum":["C","N","UK","NA"]},"gateway_math_status":{"enum":["R","N","UK","NA"]},"gateway_english_status":{"enum":["R","N","UK","NA"]},"current_county":{"type":"string","minLength":1},"student_phone_number":{"type":"string","minLength":1,"maxLength":20},"student_email":{"anyOf":[{"type":"string","pattern":"^\\S+@\\S+\\.\\S+$","format":"email"},{"enum":["UK"]}]},"pell_recipent":{"enum":["Y","N","UK"]},"institutional_grant":{"anyOf":[{"type":"number","minimum":0},{"enum":["UK","NA"]}]},"ccgef_sponsorship":{"anyOf":[{"type":"number","minimum":0},{"enum":["NA"]}]},"non-credit_course":{"enum":["Y","N"]}</v>
      </c>
    </row>
    <row r="37" spans="1:10">
      <c r="A37" t="str">
        <f>CONCATENATE($Y$1,'Student Enrollment'!B38,$Y$1,":","{")</f>
        <v>"course_ctid":{</v>
      </c>
      <c r="B37" t="str">
        <f>CONCATENATE('Json schema'!$Y$1,"type",$Y$1,":",$Y$1,'Student Enrollment'!C38,'Json schema'!$Y$1)</f>
        <v>"type":"anyOf, string, enum"</v>
      </c>
      <c r="F37" t="str">
        <f>IF('Student Enrollment'!C38="enum",CONCATENATE("[",'Student Enrollment'!N38,"]"),"")</f>
        <v/>
      </c>
      <c r="I37" t="s">
        <v>172</v>
      </c>
      <c r="J37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,"gender":{"enum":["M","F","N","P","UK"]},"marital_status":{"enum":[1,2,3,4,5,"UK"]},"parenting":{"enum":["Y","N","UK"]},"hs_completion_year":{"anyOf":[{"type":"string","pattern":"^[0-9]{4}$"},{"enum":["UK","NA"]}]},"employment_status":{"enum":[1,2,3,4,"UK"]},"first_gen":{"type":"string"},"dual_summer":{"type":"string"},"enrollment_type":{"type":"string"},"number_of_college_credits_attempted_to_transfer":{"anyOf":[{"type":"number"},{"enum":["NA"]}]},"number_of_college_transfer_credits_accepted":{"anyOf":[{"type":"number"},{"enum":["NA"]}]},"reading_replacement":{"enum":["C","N","UK","NA"]},"math_placement":{"enum":["C","N","UK","NA"]},"english_placement":{"enum":["C","N","UK","NA"]},"gateway_math_status":{"enum":["R","N","UK","NA"]},"gateway_english_status":{"enum":["R","N","UK","NA"]},"current_county":{"type":"string","minLength":1},"student_phone_number":{"type":"string","minLength":1,"maxLength":20},"student_email":{"anyOf":[{"type":"string","pattern":"^\\S+@\\S+\\.\\S+$","format":"email"},{"enum":["UK"]}]},"pell_recipent":{"enum":["Y","N","UK"]},"institutional_grant":{"anyOf":[{"type":"number","minimum":0},{"enum":["UK","NA"]}]},"ccgef_sponsorship":{"anyOf":[{"type":"number","minimum":0},{"enum":["NA"]}]},"non-credit_course":{"enum":["Y","N"]},"course_ctid":{"anyOf":[{"type":"string","format":"^[a-z|0-9]{2}-[a-z|0-9]{8}-[a-z|0-9]{4}-[a-z|0-9]{4}-[a-z|0-9]{4}-[a-z|0-9]{12}$"},{"enum":["UK"]}]}</v>
      </c>
    </row>
    <row r="38" spans="1:10">
      <c r="A38" t="str">
        <f>CONCATENATE($Y$1,'Student Enrollment'!B39,$Y$1,":","{")</f>
        <v>"course_prefix":{</v>
      </c>
      <c r="B38" t="str">
        <f>CONCATENATE('Json schema'!$Y$1,"type",$Y$1,":",$Y$1,'Student Enrollment'!C39,'Json schema'!$Y$1)</f>
        <v>"type":"string"</v>
      </c>
      <c r="C38" t="str">
        <f>IF(AND('Student Enrollment'!C39="String",'Student Enrollment'!D39&lt;&gt;""),CONCATENATE($Y$1,"pattern",$Y$1,":",'Student Enrollment'!D39),"")</f>
        <v/>
      </c>
      <c r="D38" t="str" cm="1">
        <f t="array" ref="D38">IFERROR(_xlfn.IFS('Student Enrollment'!C39="integer",CONCATENATE('Json schema'!$Y$1,"minimum",'Json schema'!$Y$1,":",'Student Enrollment'!E39),'Student Enrollment'!C39="string",CONCATENATE('Json schema'!$Y$1,"minLength",'Json schema'!$Y$1,":",'Student Enrollment'!E39)),"")</f>
        <v>"minLength":1</v>
      </c>
      <c r="E38" t="str" cm="1">
        <f t="array" ref="E38">_xlfn.IFS('Student Enrollment'!C39="integer",CONCATENATE('Json schema'!$Y$1,"maximum",'Json schema'!$Y$1,":",'Student Enrollment'!F39),'Student Enrollment'!C39="string",CONCATENATE('Json schema'!$Y$1,"maxLength",'Json schema'!$Y$1,":",'Student Enrollment'!F39))</f>
        <v>"maxLength":50</v>
      </c>
      <c r="F38" t="str">
        <f>IF('Student Enrollment'!C39="enum",CONCATENATE("[",'Student Enrollment'!N39,"]"),"")</f>
        <v/>
      </c>
      <c r="I38" t="s">
        <v>144</v>
      </c>
      <c r="J38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,"gender":{"enum":["M","F","N","P","UK"]},"marital_status":{"enum":[1,2,3,4,5,"UK"]},"parenting":{"enum":["Y","N","UK"]},"hs_completion_year":{"anyOf":[{"type":"string","pattern":"^[0-9]{4}$"},{"enum":["UK","NA"]}]},"employment_status":{"enum":[1,2,3,4,"UK"]},"first_gen":{"type":"string"},"dual_summer":{"type":"string"},"enrollment_type":{"type":"string"},"number_of_college_credits_attempted_to_transfer":{"anyOf":[{"type":"number"},{"enum":["NA"]}]},"number_of_college_transfer_credits_accepted":{"anyOf":[{"type":"number"},{"enum":["NA"]}]},"reading_replacement":{"enum":["C","N","UK","NA"]},"math_placement":{"enum":["C","N","UK","NA"]},"english_placement":{"enum":["C","N","UK","NA"]},"gateway_math_status":{"enum":["R","N","UK","NA"]},"gateway_english_status":{"enum":["R","N","UK","NA"]},"current_county":{"type":"string","minLength":1},"student_phone_number":{"type":"string","minLength":1,"maxLength":20},"student_email":{"anyOf":[{"type":"string","pattern":"^\\S+@\\S+\\.\\S+$","format":"email"},{"enum":["UK"]}]},"pell_recipent":{"enum":["Y","N","UK"]},"institutional_grant":{"anyOf":[{"type":"number","minimum":0},{"enum":["UK","NA"]}]},"ccgef_sponsorship":{"anyOf":[{"type":"number","minimum":0},{"enum":["NA"]}]},"non-credit_course":{"enum":["Y","N"]},"course_ctid":{"anyOf":[{"type":"string","format":"^[a-z|0-9]{2}-[a-z|0-9]{8}-[a-z|0-9]{4}-[a-z|0-9]{4}-[a-z|0-9]{4}-[a-z|0-9]{12}$"},{"enum":["UK"]}]},"course_prefix":{"type":"string","minLength":1,"maxLength":50}</v>
      </c>
    </row>
    <row r="39" spans="1:10">
      <c r="A39" t="str">
        <f>CONCATENATE($Y$1,'Student Enrollment'!B40,$Y$1,":","{")</f>
        <v>"course_number":{</v>
      </c>
      <c r="B39" t="str">
        <f>CONCATENATE('Json schema'!$Y$1,"type",$Y$1,":",$Y$1,'Student Enrollment'!C40,'Json schema'!$Y$1)</f>
        <v>"type":"string"</v>
      </c>
      <c r="C39" t="str">
        <f>IF(AND('Student Enrollment'!C40="String",'Student Enrollment'!D40&lt;&gt;""),CONCATENATE($Y$1,"pattern",$Y$1,":",'Student Enrollment'!D40),"")</f>
        <v/>
      </c>
      <c r="D39" t="str" cm="1">
        <f t="array" ref="D39">IFERROR(_xlfn.IFS('Student Enrollment'!C40="integer",CONCATENATE('Json schema'!$Y$1,"minimum",'Json schema'!$Y$1,":",'Student Enrollment'!E40),'Student Enrollment'!C40="string",CONCATENATE('Json schema'!$Y$1,"minLength",'Json schema'!$Y$1,":",'Student Enrollment'!E40)),"")</f>
        <v>"minLength":1</v>
      </c>
      <c r="E39" t="str" cm="1">
        <f t="array" ref="E39">_xlfn.IFS('Student Enrollment'!C40="integer",CONCATENATE('Json schema'!$Y$1,"maximum",'Json schema'!$Y$1,":",'Student Enrollment'!F40),'Student Enrollment'!C40="string",CONCATENATE('Json schema'!$Y$1,"maxLength",'Json schema'!$Y$1,":",'Student Enrollment'!F40))</f>
        <v>"maxLength":20</v>
      </c>
      <c r="F39" t="str">
        <f>IF('Student Enrollment'!C40="enum",CONCATENATE("[",'Student Enrollment'!N40,"]"),"")</f>
        <v/>
      </c>
      <c r="I39" t="s">
        <v>145</v>
      </c>
      <c r="J39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,"gender":{"enum":["M","F","N","P","UK"]},"marital_status":{"enum":[1,2,3,4,5,"UK"]},"parenting":{"enum":["Y","N","UK"]},"hs_completion_year":{"anyOf":[{"type":"string","pattern":"^[0-9]{4}$"},{"enum":["UK","NA"]}]},"employment_status":{"enum":[1,2,3,4,"UK"]},"first_gen":{"type":"string"},"dual_summer":{"type":"string"},"enrollment_type":{"type":"string"},"number_of_college_credits_attempted_to_transfer":{"anyOf":[{"type":"number"},{"enum":["NA"]}]},"number_of_college_transfer_credits_accepted":{"anyOf":[{"type":"number"},{"enum":["NA"]}]},"reading_replacement":{"enum":["C","N","UK","NA"]},"math_placement":{"enum":["C","N","UK","NA"]},"english_placement":{"enum":["C","N","UK","NA"]},"gateway_math_status":{"enum":["R","N","UK","NA"]},"gateway_english_status":{"enum":["R","N","UK","NA"]},"current_county":{"type":"string","minLength":1},"student_phone_number":{"type":"string","minLength":1,"maxLength":20},"student_email":{"anyOf":[{"type":"string","pattern":"^\\S+@\\S+\\.\\S+$","format":"email"},{"enum":["UK"]}]},"pell_recipent":{"enum":["Y","N","UK"]},"institutional_grant":{"anyOf":[{"type":"number","minimum":0},{"enum":["UK","NA"]}]},"ccgef_sponsorship":{"anyOf":[{"type":"number","minimum":0},{"enum":["NA"]}]},"non-credit_course":{"enum":["Y","N"]},"course_ctid":{"anyOf":[{"type":"string","format":"^[a-z|0-9]{2}-[a-z|0-9]{8}-[a-z|0-9]{4}-[a-z|0-9]{4}-[a-z|0-9]{4}-[a-z|0-9]{12}$"},{"enum":["UK"]}]},"course_prefix":{"type":"string","minLength":1,"maxLength":50},"course_number":{"type":"string","minLength":1,"maxLength":20}</v>
      </c>
    </row>
    <row r="40" spans="1:10">
      <c r="A40" t="str">
        <f>CONCATENATE($Y$1,'Student Enrollment'!B41,$Y$1,":","{")</f>
        <v>"course_name":{</v>
      </c>
      <c r="B40" t="str">
        <f>CONCATENATE('Json schema'!$Y$1,"type",$Y$1,":",$Y$1,'Student Enrollment'!C41,'Json schema'!$Y$1)</f>
        <v>"type":"string"</v>
      </c>
      <c r="C40" t="str">
        <f>CONCATENATE(A41,C41)</f>
        <v>"course_cip":{"anyOf":[{"type":"string","pattern":"^[0-9]{2}.+$"},{"enum":["Missing"]}]</v>
      </c>
      <c r="D40" t="str" cm="1">
        <f t="array" ref="D40">IFERROR(_xlfn.IFS('Student Enrollment'!C41="integer",CONCATENATE('Json schema'!$Y$1,"minimum",'Json schema'!$Y$1,":",'Student Enrollment'!E41),'Student Enrollment'!C41="string",CONCATENATE('Json schema'!$Y$1,"minLength",'Json schema'!$Y$1,":",'Student Enrollment'!E41)),"")</f>
        <v>"minLength":1</v>
      </c>
      <c r="E40" t="str" cm="1">
        <f t="array" ref="E40">_xlfn.IFS('Student Enrollment'!C41="integer",CONCATENATE('Json schema'!$Y$1,"maximum",'Json schema'!$Y$1,":",'Student Enrollment'!F41),'Student Enrollment'!C41="string",CONCATENATE('Json schema'!$Y$1,"maxLength",'Json schema'!$Y$1,":",'Student Enrollment'!F41))</f>
        <v>"maxLength":50</v>
      </c>
      <c r="F40" t="str">
        <f>IF('Student Enrollment'!C41="enum",CONCATENATE("[",'Student Enrollment'!N41,"]"),"")</f>
        <v/>
      </c>
      <c r="I40" t="s">
        <v>146</v>
      </c>
      <c r="J40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,"gender":{"enum":["M","F","N","P","UK"]},"marital_status":{"enum":[1,2,3,4,5,"UK"]},"parenting":{"enum":["Y","N","UK"]},"hs_completion_year":{"anyOf":[{"type":"string","pattern":"^[0-9]{4}$"},{"enum":["UK","NA"]}]},"employment_status":{"enum":[1,2,3,4,"UK"]},"first_gen":{"type":"string"},"dual_summer":{"type":"string"},"enrollment_type":{"type":"string"},"number_of_college_credits_attempted_to_transfer":{"anyOf":[{"type":"number"},{"enum":["NA"]}]},"number_of_college_transfer_credits_accepted":{"anyOf":[{"type":"number"},{"enum":["NA"]}]},"reading_replacement":{"enum":["C","N","UK","NA"]},"math_placement":{"enum":["C","N","UK","NA"]},"english_placement":{"enum":["C","N","UK","NA"]},"gateway_math_status":{"enum":["R","N","UK","NA"]},"gateway_english_status":{"enum":["R","N","UK","NA"]},"current_county":{"type":"string","minLength":1},"student_phone_number":{"type":"string","minLength":1,"maxLength":20},"student_email":{"anyOf":[{"type":"string","pattern":"^\\S+@\\S+\\.\\S+$","format":"email"},{"enum":["UK"]}]},"pell_recipent":{"enum":["Y","N","UK"]},"institutional_grant":{"anyOf":[{"type":"number","minimum":0},{"enum":["UK","NA"]}]},"ccgef_sponsorship":{"anyOf":[{"type":"number","minimum":0},{"enum":["NA"]}]},"non-credit_course":{"enum":["Y","N"]},"course_ctid":{"anyOf":[{"type":"string","format":"^[a-z|0-9]{2}-[a-z|0-9]{8}-[a-z|0-9]{4}-[a-z|0-9]{4}-[a-z|0-9]{4}-[a-z|0-9]{12}$"},{"enum":["UK"]}]},"course_prefix":{"type":"string","minLength":1,"maxLength":50},"course_number":{"type":"string","minLength":1,"maxLength":20},"course_name":{"type":"string","minLength":1,"maxLength":50}</v>
      </c>
    </row>
    <row r="41" spans="1:10">
      <c r="A41" t="str">
        <f>CONCATENATE($Y$1,'Student Enrollment'!B42,$Y$1,":","{")</f>
        <v>"course_cip":{</v>
      </c>
      <c r="B41" t="str">
        <f>CONCATENATE('Json schema'!$Y$1,"type",$Y$1,":",$Y$1,'Student Enrollment'!C42,'Json schema'!$Y$1)</f>
        <v>"type":"anyOf, string, enum"</v>
      </c>
      <c r="C41" t="s">
        <v>173</v>
      </c>
      <c r="F41" t="str">
        <f>IF('Student Enrollment'!C42="enum",CONCATENATE("[",'Student Enrollment'!N42,"]"),"")</f>
        <v/>
      </c>
      <c r="I41" t="s">
        <v>174</v>
      </c>
      <c r="J41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,"gender":{"enum":["M","F","N","P","UK"]},"marital_status":{"enum":[1,2,3,4,5,"UK"]},"parenting":{"enum":["Y","N","UK"]},"hs_completion_year":{"anyOf":[{"type":"string","pattern":"^[0-9]{4}$"},{"enum":["UK","NA"]}]},"employment_status":{"enum":[1,2,3,4,"UK"]},"first_gen":{"type":"string"},"dual_summer":{"type":"string"},"enrollment_type":{"type":"string"},"number_of_college_credits_attempted_to_transfer":{"anyOf":[{"type":"number"},{"enum":["NA"]}]},"number_of_college_transfer_credits_accepted":{"anyOf":[{"type":"number"},{"enum":["NA"]}]},"reading_replacement":{"enum":["C","N","UK","NA"]},"math_placement":{"enum":["C","N","UK","NA"]},"english_placement":{"enum":["C","N","UK","NA"]},"gateway_math_status":{"enum":["R","N","UK","NA"]},"gateway_english_status":{"enum":["R","N","UK","NA"]},"current_county":{"type":"string","minLength":1},"student_phone_number":{"type":"string","minLength":1,"maxLength":20},"student_email":{"anyOf":[{"type":"string","pattern":"^\\S+@\\S+\\.\\S+$","format":"email"},{"enum":["UK"]}]},"pell_recipent":{"enum":["Y","N","UK"]},"institutional_grant":{"anyOf":[{"type":"number","minimum":0},{"enum":["UK","NA"]}]},"ccgef_sponsorship":{"anyOf":[{"type":"number","minimum":0},{"enum":["NA"]}]},"non-credit_course":{"enum":["Y","N"]},"course_ctid":{"anyOf":[{"type":"string","format":"^[a-z|0-9]{2}-[a-z|0-9]{8}-[a-z|0-9]{4}-[a-z|0-9]{4}-[a-z|0-9]{4}-[a-z|0-9]{12}$"},{"enum":["UK"]}]},"course_prefix":{"type":"string","minLength":1,"maxLength":50},"course_number":{"type":"string","minLength":1,"maxLength":20},"course_name":{"type":"string","minLength":1,"maxLength":50},"course_cip":{"anyOf":[{"type":"string","pattern":"^[0-9]{2}.+$"},{"enum":["Missing"]}]}</v>
      </c>
    </row>
    <row r="42" spans="1:10">
      <c r="A42" t="str">
        <f>CONCATENATE($Y$1,'Student Enrollment'!B43,$Y$1,":","{")</f>
        <v>"course_begin_date":{</v>
      </c>
      <c r="B42" t="str">
        <f>CONCATENATE('Json schema'!$Y$1,"type",$Y$1,":",$Y$1,'Student Enrollment'!C43,'Json schema'!$Y$1)</f>
        <v>"type":"string"</v>
      </c>
      <c r="C42" t="str">
        <f>IF(AND('Student Enrollment'!C43="String",'Student Enrollment'!D43&lt;&gt;""),CONCATENATE($Y$1,"pattern",$Y$1,":",'Student Enrollment'!D43),"")</f>
        <v>"pattern":^[0-9]{4}(0[0-9]|1[0-2])(0[1-9]|1[0-9]|2[0-9]|3[0-1])$</v>
      </c>
      <c r="F42" t="str">
        <f>IF('Student Enrollment'!C43="enum",CONCATENATE("[",'Student Enrollment'!N43,"]"),"")</f>
        <v/>
      </c>
      <c r="I42" t="s">
        <v>128</v>
      </c>
      <c r="J42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,"gender":{"enum":["M","F","N","P","UK"]},"marital_status":{"enum":[1,2,3,4,5,"UK"]},"parenting":{"enum":["Y","N","UK"]},"hs_completion_year":{"anyOf":[{"type":"string","pattern":"^[0-9]{4}$"},{"enum":["UK","NA"]}]},"employment_status":{"enum":[1,2,3,4,"UK"]},"first_gen":{"type":"string"},"dual_summer":{"type":"string"},"enrollment_type":{"type":"string"},"number_of_college_credits_attempted_to_transfer":{"anyOf":[{"type":"number"},{"enum":["NA"]}]},"number_of_college_transfer_credits_accepted":{"anyOf":[{"type":"number"},{"enum":["NA"]}]},"reading_replacement":{"enum":["C","N","UK","NA"]},"math_placement":{"enum":["C","N","UK","NA"]},"english_placement":{"enum":["C","N","UK","NA"]},"gateway_math_status":{"enum":["R","N","UK","NA"]},"gateway_english_status":{"enum":["R","N","UK","NA"]},"current_county":{"type":"string","minLength":1},"student_phone_number":{"type":"string","minLength":1,"maxLength":20},"student_email":{"anyOf":[{"type":"string","pattern":"^\\S+@\\S+\\.\\S+$","format":"email"},{"enum":["UK"]}]},"pell_recipent":{"enum":["Y","N","UK"]},"institutional_grant":{"anyOf":[{"type":"number","minimum":0},{"enum":["UK","NA"]}]},"ccgef_sponsorship":{"anyOf":[{"type":"number","minimum":0},{"enum":["NA"]}]},"non-credit_course":{"enum":["Y","N"]},"course_ctid":{"anyOf":[{"type":"string","format":"^[a-z|0-9]{2}-[a-z|0-9]{8}-[a-z|0-9]{4}-[a-z|0-9]{4}-[a-z|0-9]{4}-[a-z|0-9]{12}$"},{"enum":["UK"]}]},"course_prefix":{"type":"string","minLength":1,"maxLength":50},"course_number":{"type":"string","minLength":1,"maxLength":20},"course_name":{"type":"string","minLength":1,"maxLength":50},"course_cip":{"anyOf":[{"type":"string","pattern":"^[0-9]{2}.+$"},{"enum":["Missing"]}]},"course_begin_date":{"type":"string","pattern":"^[0-9]{4}(0[0-9]|1[0-2])(0[1-9]|1[0-9]|2[0-9]|3[0-1])$"}</v>
      </c>
    </row>
    <row r="43" spans="1:10">
      <c r="A43" t="str">
        <f>CONCATENATE($Y$1,'Student Enrollment'!B44,$Y$1,":","{")</f>
        <v>"course_end_date":{</v>
      </c>
      <c r="B43" t="str">
        <f>CONCATENATE('Json schema'!$Y$1,"type",$Y$1,":",$Y$1,'Student Enrollment'!C44,'Json schema'!$Y$1)</f>
        <v>"type":"string"</v>
      </c>
      <c r="C43" t="str">
        <f>IF(AND('Student Enrollment'!C44="String",'Student Enrollment'!D44&lt;&gt;""),CONCATENATE($Y$1,"pattern",$Y$1,":",'Student Enrollment'!D44),"")</f>
        <v>"pattern":^[0-9]{4}(0[0-9]|1[0-2])(0[1-9]|1[0-9]|2[0-9]|3[0-1])$</v>
      </c>
      <c r="F43" t="str">
        <f>IF('Student Enrollment'!C44="enum",CONCATENATE("[",'Student Enrollment'!N44,"]"),"")</f>
        <v/>
      </c>
      <c r="I43" t="s">
        <v>129</v>
      </c>
      <c r="J43" t="str">
        <f t="shared" si="0"/>
        <v>"institution_id":{"type":"integer","minimum":8,"maximum":8},"special_program_flag":{"type":"string","minLength":11,"maxLength":24},"cohort":{"type":"string","pattern":"^[0-9]{4}-[0-9]{2}$"},"cohort_term":{"enum":["Fall","Winter","Spring","Summer"]},"ssn":{"anyOf":[{"type":"string","pattern":"^[0-9]{9}$"},"enum":["UK"]}]},"student_id":{"type":"string","minLength":3},"first_name":{"type":"string","minLength":1,"maxLength":60},"middle_name":{"anyOf":[{"type":"string","minLength":1},{"enum":["UK","NA"]}]},"last_name":{"type":"string","minLength":1,"maxLength":60},"dob":{"type":"string","pattern":"^[0-9]{4}(0[0-9]|1[0-2])(0[1-9]|1[0-9]|2[0-9]|3[0-1])$"},"ethnicity":{"enum":["H","N","UK"]},"race":{"type":"string","minLength":1,"maxLength":60},"veteran_status":{"enum":[0,1,2,3,"UK"]},"disability_status":{"enum":["Y","N","UK"]},"gender":{"enum":["M","F","N","P","UK"]},"marital_status":{"enum":[1,2,3,4,5,"UK"]},"parenting":{"enum":["Y","N","UK"]},"hs_completion_year":{"anyOf":[{"type":"string","pattern":"^[0-9]{4}$"},{"enum":["UK","NA"]}]},"employment_status":{"enum":[1,2,3,4,"UK"]},"first_gen":{"type":"string"},"dual_summer":{"type":"string"},"enrollment_type":{"type":"string"},"number_of_college_credits_attempted_to_transfer":{"anyOf":[{"type":"number"},{"enum":["NA"]}]},"number_of_college_transfer_credits_accepted":{"anyOf":[{"type":"number"},{"enum":["NA"]}]},"reading_replacement":{"enum":["C","N","UK","NA"]},"math_placement":{"enum":["C","N","UK","NA"]},"english_placement":{"enum":["C","N","UK","NA"]},"gateway_math_status":{"enum":["R","N","UK","NA"]},"gateway_english_status":{"enum":["R","N","UK","NA"]},"current_county":{"type":"string","minLength":1},"student_phone_number":{"type":"string","minLength":1,"maxLength":20},"student_email":{"anyOf":[{"type":"string","pattern":"^\\S+@\\S+\\.\\S+$","format":"email"},{"enum":["UK"]}]},"pell_recipent":{"enum":["Y","N","UK"]},"institutional_grant":{"anyOf":[{"type":"number","minimum":0},{"enum":["UK","NA"]}]},"ccgef_sponsorship":{"anyOf":[{"type":"number","minimum":0},{"enum":["NA"]}]},"non-credit_course":{"enum":["Y","N"]},"course_ctid":{"anyOf":[{"type":"string","format":"^[a-z|0-9]{2}-[a-z|0-9]{8}-[a-z|0-9]{4}-[a-z|0-9]{4}-[a-z|0-9]{4}-[a-z|0-9]{12}$"},{"enum":["UK"]}]},"course_prefix":{"type":"string","minLength":1,"maxLength":50},"course_number":{"type":"string","minLength":1,"maxLength":20},"course_name":{"type":"string","minLength":1,"maxLength":50},"course_cip":{"anyOf":[{"type":"string","pattern":"^[0-9]{2}.+$"},{"enum":["Missing"]}]},"course_begin_date":{"type":"string","pattern":"^[0-9]{4}(0[0-9]|1[0-2])(0[1-9]|1[0-9]|2[0-9]|3[0-1])$"},"course_end_date":{"type":"string","pattern":"^[0-9]{4}(0[0-9]|1[0-2])(0[1-9]|1[0-9]|2[0-9]|3[0-1])$"}</v>
      </c>
    </row>
    <row r="44" spans="1:10">
      <c r="I44" t="s">
        <v>143</v>
      </c>
    </row>
    <row r="45" spans="1:10">
      <c r="I45" t="s">
        <v>143</v>
      </c>
    </row>
    <row r="46" spans="1:10">
      <c r="I46" t="s">
        <v>175</v>
      </c>
      <c r="J46" t="s">
        <v>177</v>
      </c>
    </row>
    <row r="49" spans="8:9">
      <c r="H49" t="s">
        <v>176</v>
      </c>
    </row>
    <row r="52" spans="8:9">
      <c r="I52" t="s">
        <v>178</v>
      </c>
    </row>
    <row r="56" spans="8:9">
      <c r="H56" t="s">
        <v>179</v>
      </c>
    </row>
    <row r="57" spans="8:9">
      <c r="H57" t="s">
        <v>180</v>
      </c>
    </row>
    <row r="58" spans="8:9">
      <c r="H58" t="s">
        <v>181</v>
      </c>
    </row>
    <row r="59" spans="8:9">
      <c r="H59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42575-65C5-4A28-9B1C-770525E2F35A}">
  <dimension ref="A1:G43"/>
  <sheetViews>
    <sheetView topLeftCell="A31" workbookViewId="0">
      <selection activeCell="B1" sqref="B1"/>
    </sheetView>
  </sheetViews>
  <sheetFormatPr defaultRowHeight="14.4"/>
  <cols>
    <col min="1" max="1" width="36" customWidth="1"/>
  </cols>
  <sheetData>
    <row r="1" spans="1:7" ht="15" thickBot="1">
      <c r="A1" s="1" t="s">
        <v>8</v>
      </c>
      <c r="B1" t="str">
        <f>CONCATENATE($G$1,A1,$G$1)</f>
        <v>"institution_id"</v>
      </c>
      <c r="D1" t="str">
        <f>B1</f>
        <v>"institution_id"</v>
      </c>
      <c r="G1" t="s">
        <v>125</v>
      </c>
    </row>
    <row r="2" spans="1:7" ht="15" thickBot="1">
      <c r="A2" s="2" t="s">
        <v>9</v>
      </c>
      <c r="B2" t="str">
        <f t="shared" ref="B2:B43" si="0">CONCATENATE($G$1,A2,$G$1)</f>
        <v>"special_program_flag"</v>
      </c>
      <c r="D2" t="str">
        <f>CONCATENATE(D1,",",B2)</f>
        <v>"institution_id","special_program_flag"</v>
      </c>
    </row>
    <row r="3" spans="1:7" ht="15" thickBot="1">
      <c r="A3" s="2" t="s">
        <v>10</v>
      </c>
      <c r="B3" t="str">
        <f t="shared" si="0"/>
        <v>"cohort"</v>
      </c>
      <c r="D3" t="str">
        <f t="shared" ref="D3:D43" si="1">CONCATENATE(D2,",",B3)</f>
        <v>"institution_id","special_program_flag","cohort"</v>
      </c>
    </row>
    <row r="4" spans="1:7" ht="15" thickBot="1">
      <c r="A4" s="2" t="s">
        <v>11</v>
      </c>
      <c r="B4" t="str">
        <f t="shared" si="0"/>
        <v>"cohort_term"</v>
      </c>
      <c r="D4" t="str">
        <f t="shared" si="1"/>
        <v>"institution_id","special_program_flag","cohort","cohort_term"</v>
      </c>
    </row>
    <row r="5" spans="1:7" ht="15" thickBot="1">
      <c r="A5" s="2" t="s">
        <v>12</v>
      </c>
      <c r="B5" t="str">
        <f t="shared" si="0"/>
        <v>"ssn"</v>
      </c>
      <c r="D5" t="str">
        <f t="shared" si="1"/>
        <v>"institution_id","special_program_flag","cohort","cohort_term","ssn"</v>
      </c>
    </row>
    <row r="6" spans="1:7" ht="15" thickBot="1">
      <c r="A6" s="2" t="s">
        <v>13</v>
      </c>
      <c r="B6" t="str">
        <f t="shared" si="0"/>
        <v>"student_id"</v>
      </c>
      <c r="D6" t="str">
        <f t="shared" si="1"/>
        <v>"institution_id","special_program_flag","cohort","cohort_term","ssn","student_id"</v>
      </c>
    </row>
    <row r="7" spans="1:7" ht="15" thickBot="1">
      <c r="A7" s="2" t="s">
        <v>14</v>
      </c>
      <c r="B7" t="str">
        <f t="shared" si="0"/>
        <v>"first_name"</v>
      </c>
      <c r="D7" t="str">
        <f t="shared" si="1"/>
        <v>"institution_id","special_program_flag","cohort","cohort_term","ssn","student_id","first_name"</v>
      </c>
    </row>
    <row r="8" spans="1:7" ht="15" thickBot="1">
      <c r="A8" s="2" t="s">
        <v>15</v>
      </c>
      <c r="B8" t="str">
        <f t="shared" si="0"/>
        <v>"middle_name"</v>
      </c>
      <c r="D8" t="str">
        <f t="shared" si="1"/>
        <v>"institution_id","special_program_flag","cohort","cohort_term","ssn","student_id","first_name","middle_name"</v>
      </c>
    </row>
    <row r="9" spans="1:7" ht="15" thickBot="1">
      <c r="A9" s="2" t="s">
        <v>16</v>
      </c>
      <c r="B9" t="str">
        <f t="shared" si="0"/>
        <v>"last_name"</v>
      </c>
      <c r="D9" t="str">
        <f t="shared" si="1"/>
        <v>"institution_id","special_program_flag","cohort","cohort_term","ssn","student_id","first_name","middle_name","last_name"</v>
      </c>
    </row>
    <row r="10" spans="1:7" ht="15" thickBot="1">
      <c r="A10" s="2" t="s">
        <v>17</v>
      </c>
      <c r="B10" t="str">
        <f t="shared" si="0"/>
        <v>"dob"</v>
      </c>
      <c r="D10" t="str">
        <f t="shared" si="1"/>
        <v>"institution_id","special_program_flag","cohort","cohort_term","ssn","student_id","first_name","middle_name","last_name","dob"</v>
      </c>
    </row>
    <row r="11" spans="1:7" ht="15" thickBot="1">
      <c r="A11" s="2" t="s">
        <v>18</v>
      </c>
      <c r="B11" t="str">
        <f t="shared" si="0"/>
        <v>"ethnicity"</v>
      </c>
      <c r="D11" t="str">
        <f t="shared" si="1"/>
        <v>"institution_id","special_program_flag","cohort","cohort_term","ssn","student_id","first_name","middle_name","last_name","dob","ethnicity"</v>
      </c>
    </row>
    <row r="12" spans="1:7" ht="15" thickBot="1">
      <c r="A12" s="2" t="s">
        <v>19</v>
      </c>
      <c r="B12" t="str">
        <f t="shared" si="0"/>
        <v>"race"</v>
      </c>
      <c r="D12" t="str">
        <f t="shared" si="1"/>
        <v>"institution_id","special_program_flag","cohort","cohort_term","ssn","student_id","first_name","middle_name","last_name","dob","ethnicity","race"</v>
      </c>
    </row>
    <row r="13" spans="1:7" ht="15" thickBot="1">
      <c r="A13" s="2" t="s">
        <v>20</v>
      </c>
      <c r="B13" t="str">
        <f t="shared" si="0"/>
        <v>"veteran_status"</v>
      </c>
      <c r="D13" t="str">
        <f t="shared" si="1"/>
        <v>"institution_id","special_program_flag","cohort","cohort_term","ssn","student_id","first_name","middle_name","last_name","dob","ethnicity","race","veteran_status"</v>
      </c>
    </row>
    <row r="14" spans="1:7" ht="15" thickBot="1">
      <c r="A14" s="2" t="s">
        <v>21</v>
      </c>
      <c r="B14" t="str">
        <f t="shared" si="0"/>
        <v>"disability_status"</v>
      </c>
      <c r="D14" t="str">
        <f t="shared" si="1"/>
        <v>"institution_id","special_program_flag","cohort","cohort_term","ssn","student_id","first_name","middle_name","last_name","dob","ethnicity","race","veteran_status","disability_status"</v>
      </c>
    </row>
    <row r="15" spans="1:7" ht="15" thickBot="1">
      <c r="A15" s="2" t="s">
        <v>22</v>
      </c>
      <c r="B15" t="str">
        <f t="shared" si="0"/>
        <v>"gender"</v>
      </c>
      <c r="D15" t="str">
        <f t="shared" si="1"/>
        <v>"institution_id","special_program_flag","cohort","cohort_term","ssn","student_id","first_name","middle_name","last_name","dob","ethnicity","race","veteran_status","disability_status","gender"</v>
      </c>
    </row>
    <row r="16" spans="1:7" ht="15" thickBot="1">
      <c r="A16" s="2" t="s">
        <v>108</v>
      </c>
      <c r="B16" t="str">
        <f t="shared" si="0"/>
        <v>"marital_status"</v>
      </c>
      <c r="D16" t="str">
        <f t="shared" si="1"/>
        <v>"institution_id","special_program_flag","cohort","cohort_term","ssn","student_id","first_name","middle_name","last_name","dob","ethnicity","race","veteran_status","disability_status","gender","marital_status"</v>
      </c>
    </row>
    <row r="17" spans="1:4" ht="15" thickBot="1">
      <c r="A17" s="2" t="s">
        <v>23</v>
      </c>
      <c r="B17" t="str">
        <f t="shared" si="0"/>
        <v>"parenting"</v>
      </c>
      <c r="D17" t="str">
        <f t="shared" si="1"/>
        <v>"institution_id","special_program_flag","cohort","cohort_term","ssn","student_id","first_name","middle_name","last_name","dob","ethnicity","race","veteran_status","disability_status","gender","marital_status","parenting"</v>
      </c>
    </row>
    <row r="18" spans="1:4" ht="15" thickBot="1">
      <c r="A18" s="2" t="s">
        <v>24</v>
      </c>
      <c r="B18" t="str">
        <f t="shared" si="0"/>
        <v>"hs_completion_year"</v>
      </c>
      <c r="D18" t="str">
        <f t="shared" si="1"/>
        <v>"institution_id","special_program_flag","cohort","cohort_term","ssn","student_id","first_name","middle_name","last_name","dob","ethnicity","race","veteran_status","disability_status","gender","marital_status","parenting","hs_completion_year"</v>
      </c>
    </row>
    <row r="19" spans="1:4" ht="15" thickBot="1">
      <c r="A19" s="2" t="s">
        <v>25</v>
      </c>
      <c r="B19" t="str">
        <f t="shared" si="0"/>
        <v>"employment_status"</v>
      </c>
      <c r="D19" t="str">
        <f t="shared" si="1"/>
        <v>"institution_id","special_program_flag","cohort","cohort_term","ssn","student_id","first_name","middle_name","last_name","dob","ethnicity","race","veteran_status","disability_status","gender","marital_status","parenting","hs_completion_year","employment_status"</v>
      </c>
    </row>
    <row r="20" spans="1:4" ht="15" thickBot="1">
      <c r="A20" s="2" t="s">
        <v>26</v>
      </c>
      <c r="B20" t="str">
        <f t="shared" si="0"/>
        <v>"first_gen"</v>
      </c>
      <c r="D20" t="str">
        <f t="shared" si="1"/>
        <v>"institution_id","special_program_flag","cohort","cohort_term","ssn","student_id","first_name","middle_name","last_name","dob","ethnicity","race","veteran_status","disability_status","gender","marital_status","parenting","hs_completion_year","employment_status","first_gen"</v>
      </c>
    </row>
    <row r="21" spans="1:4" ht="15" thickBot="1">
      <c r="A21" s="2" t="s">
        <v>27</v>
      </c>
      <c r="B21" t="str">
        <f t="shared" si="0"/>
        <v>"dual_summer"</v>
      </c>
      <c r="D21" t="str">
        <f t="shared" si="1"/>
        <v>"institution_id","special_program_flag","cohort","cohort_term","ssn","student_id","first_name","middle_name","last_name","dob","ethnicity","race","veteran_status","disability_status","gender","marital_status","parenting","hs_completion_year","employment_status","first_gen","dual_summer"</v>
      </c>
    </row>
    <row r="22" spans="1:4" ht="15" thickBot="1">
      <c r="A22" s="2" t="s">
        <v>28</v>
      </c>
      <c r="B22" t="str">
        <f t="shared" si="0"/>
        <v>"enrollment_type"</v>
      </c>
      <c r="D22" t="str">
        <f t="shared" si="1"/>
        <v>"institution_id","special_program_flag","cohort","cohort_term","ssn","student_id","first_name","middle_name","last_name","dob","ethnicity","race","veteran_status","disability_status","gender","marital_status","parenting","hs_completion_year","employment_status","first_gen","dual_summer","enrollment_type"</v>
      </c>
    </row>
    <row r="23" spans="1:4" ht="29.4" thickBot="1">
      <c r="A23" s="2" t="s">
        <v>29</v>
      </c>
      <c r="B23" t="str">
        <f t="shared" si="0"/>
        <v>"number_of_college_credits_attempted_to_transfer"</v>
      </c>
      <c r="D23" t="str">
        <f t="shared" si="1"/>
        <v>"institution_id","special_program_flag","cohort","cohort_term","ssn","student_id","first_name","middle_name","last_name","dob","ethnicity","race","veteran_status","disability_status","gender","marital_status","parenting","hs_completion_year","employment_status","first_gen","dual_summer","enrollment_type","number_of_college_credits_attempted_to_transfer"</v>
      </c>
    </row>
    <row r="24" spans="1:4" ht="29.4" thickBot="1">
      <c r="A24" s="2" t="s">
        <v>30</v>
      </c>
      <c r="B24" t="str">
        <f t="shared" si="0"/>
        <v>"number_of_college_transfer_credits_accepted"</v>
      </c>
      <c r="D24" t="str">
        <f t="shared" si="1"/>
        <v>"institution_id","special_program_flag","cohort","cohort_term","ssn","student_id","first_name","middle_name","last_name","dob","ethnicity","race","veteran_status","disability_status","gender","marital_status","parenting","hs_completion_year","employment_status","first_gen","dual_summer","enrollment_type","number_of_college_credits_attempted_to_transfer","number_of_college_transfer_credits_accepted"</v>
      </c>
    </row>
    <row r="25" spans="1:4" ht="15" thickBot="1">
      <c r="A25" s="2" t="s">
        <v>31</v>
      </c>
      <c r="B25" t="str">
        <f t="shared" si="0"/>
        <v>"reading_replacement"</v>
      </c>
      <c r="D25" t="str">
        <f t="shared" si="1"/>
        <v>"institution_id","special_program_flag","cohort","cohort_term","ssn","student_id","first_name","middle_name","last_name","dob","ethnicity","race","veteran_status","disability_status","gender","marital_status","parenting","hs_completion_year","employment_status","first_gen","dual_summer","enrollment_type","number_of_college_credits_attempted_to_transfer","number_of_college_transfer_credits_accepted","reading_replacement"</v>
      </c>
    </row>
    <row r="26" spans="1:4" ht="15" thickBot="1">
      <c r="A26" s="2" t="s">
        <v>32</v>
      </c>
      <c r="B26" t="str">
        <f t="shared" si="0"/>
        <v>"math_placement"</v>
      </c>
      <c r="D26" t="str">
        <f t="shared" si="1"/>
        <v>"institution_id","special_program_flag","cohort","cohort_term","ssn","student_id","first_name","middle_name","last_name","dob","ethnicity","race","veteran_status","disability_status","gender","marital_status","parenting","hs_completion_year","employment_status","first_gen","dual_summer","enrollment_type","number_of_college_credits_attempted_to_transfer","number_of_college_transfer_credits_accepted","reading_replacement","math_placement"</v>
      </c>
    </row>
    <row r="27" spans="1:4" ht="15" thickBot="1">
      <c r="A27" s="2" t="s">
        <v>33</v>
      </c>
      <c r="B27" t="str">
        <f t="shared" si="0"/>
        <v>"english_placement"</v>
      </c>
      <c r="D27" t="str">
        <f t="shared" si="1"/>
        <v>"institution_id","special_program_flag","cohort","cohort_term","ssn","student_id","first_name","middle_name","last_name","dob","ethnicity","race","veteran_status","disability_status","gender","marital_status","parenting","hs_completion_year","employment_status","first_gen","dual_summer","enrollment_type","number_of_college_credits_attempted_to_transfer","number_of_college_transfer_credits_accepted","reading_replacement","math_placement","english_placement"</v>
      </c>
    </row>
    <row r="28" spans="1:4" ht="15" thickBot="1">
      <c r="A28" s="2" t="s">
        <v>34</v>
      </c>
      <c r="B28" t="str">
        <f t="shared" si="0"/>
        <v>"gateway_math_status"</v>
      </c>
      <c r="D28" t="str">
        <f t="shared" si="1"/>
        <v>"institution_id","special_program_flag","cohort","cohort_term","ssn","student_id","first_name","middle_name","last_name","dob","ethnicity","race","veteran_status","disability_status","gender","marital_status","parenting","hs_completion_year","employment_status","first_gen","dual_summer","enrollment_type","number_of_college_credits_attempted_to_transfer","number_of_college_transfer_credits_accepted","reading_replacement","math_placement","english_placement","gateway_math_status"</v>
      </c>
    </row>
    <row r="29" spans="1:4" ht="15" thickBot="1">
      <c r="A29" s="2" t="s">
        <v>35</v>
      </c>
      <c r="B29" t="str">
        <f t="shared" si="0"/>
        <v>"gateway_english_status"</v>
      </c>
      <c r="D29" t="str">
        <f t="shared" si="1"/>
        <v>"institution_id","special_program_flag","cohort","cohort_term","ssn","student_id","first_name","middle_name","last_name","dob","ethnicity","race","veteran_status","disability_status","gender","marital_status","parenting","hs_completion_year","employment_status","first_gen","dual_summer","enrollment_type","number_of_college_credits_attempted_to_transfer","number_of_college_transfer_credits_accepted","reading_replacement","math_placement","english_placement","gateway_math_status","gateway_english_status"</v>
      </c>
    </row>
    <row r="30" spans="1:4" ht="15" thickBot="1">
      <c r="A30" s="2" t="s">
        <v>36</v>
      </c>
      <c r="B30" t="str">
        <f t="shared" si="0"/>
        <v>"current_county"</v>
      </c>
      <c r="D30" t="str">
        <f t="shared" si="1"/>
        <v>"institution_id","special_program_flag","cohort","cohort_term","ssn","student_id","first_name","middle_name","last_name","dob","ethnicity","race","veteran_status","disability_status","gender","marital_status","parenting","hs_completion_year","employment_status","first_gen","dual_summer","enrollment_type","number_of_college_credits_attempted_to_transfer","number_of_college_transfer_credits_accepted","reading_replacement","math_placement","english_placement","gateway_math_status","gateway_english_status","current_county"</v>
      </c>
    </row>
    <row r="31" spans="1:4" ht="15" thickBot="1">
      <c r="A31" s="2" t="s">
        <v>37</v>
      </c>
      <c r="B31" t="str">
        <f t="shared" si="0"/>
        <v>"student_phone_number"</v>
      </c>
      <c r="D31" t="str">
        <f t="shared" si="1"/>
        <v>"institution_id","special_program_flag","cohort","cohort_term","ssn","student_id","first_name","middle_name","last_name","dob","ethnicity","race","veteran_status","disability_status","gender","marital_status","parenting","hs_completion_year","employment_status","first_gen","dual_summer","enrollment_type","number_of_college_credits_attempted_to_transfer","number_of_college_transfer_credits_accepted","reading_replacement","math_placement","english_placement","gateway_math_status","gateway_english_status","current_county","student_phone_number"</v>
      </c>
    </row>
    <row r="32" spans="1:4" ht="15" thickBot="1">
      <c r="A32" s="2" t="s">
        <v>38</v>
      </c>
      <c r="B32" t="str">
        <f t="shared" si="0"/>
        <v>"student_email"</v>
      </c>
      <c r="D32" t="str">
        <f t="shared" si="1"/>
        <v>"institution_id","special_program_flag","cohort","cohort_term","ssn","student_id","first_name","middle_name","last_name","dob","ethnicity","race","veteran_status","disability_status","gender","marital_status","parenting","hs_completion_year","employment_status","first_gen","dual_summer","enrollment_type","number_of_college_credits_attempted_to_transfer","number_of_college_transfer_credits_accepted","reading_replacement","math_placement","english_placement","gateway_math_status","gateway_english_status","current_county","student_phone_number","student_email"</v>
      </c>
    </row>
    <row r="33" spans="1:4" ht="15" thickBot="1">
      <c r="A33" s="2" t="s">
        <v>39</v>
      </c>
      <c r="B33" t="str">
        <f t="shared" si="0"/>
        <v>"pell_recipent"</v>
      </c>
      <c r="D33" t="str">
        <f t="shared" si="1"/>
        <v>"institution_id","special_program_flag","cohort","cohort_term","ssn","student_id","first_name","middle_name","last_name","dob","ethnicity","race","veteran_status","disability_status","gender","marital_status","parenting","hs_completion_year","employment_status","first_gen","dual_summer","enrollment_type","number_of_college_credits_attempted_to_transfer","number_of_college_transfer_credits_accepted","reading_replacement","math_placement","english_placement","gateway_math_status","gateway_english_status","current_county","student_phone_number","student_email","pell_recipent"</v>
      </c>
    </row>
    <row r="34" spans="1:4" ht="15" thickBot="1">
      <c r="A34" s="2" t="s">
        <v>40</v>
      </c>
      <c r="B34" t="str">
        <f t="shared" si="0"/>
        <v>"institutional_grant"</v>
      </c>
      <c r="D34" t="str">
        <f t="shared" si="1"/>
        <v>"institution_id","special_program_flag","cohort","cohort_term","ssn","student_id","first_name","middle_name","last_name","dob","ethnicity","race","veteran_status","disability_status","gender","marital_status","parenting","hs_completion_year","employment_status","first_gen","dual_summer","enrollment_type","number_of_college_credits_attempted_to_transfer","number_of_college_transfer_credits_accepted","reading_replacement","math_placement","english_placement","gateway_math_status","gateway_english_status","current_county","student_phone_number","student_email","pell_recipent","institutional_grant"</v>
      </c>
    </row>
    <row r="35" spans="1:4" ht="15" thickBot="1">
      <c r="A35" s="2" t="s">
        <v>41</v>
      </c>
      <c r="B35" t="str">
        <f t="shared" si="0"/>
        <v>"ccgef_sponsorship"</v>
      </c>
      <c r="D35" t="str">
        <f t="shared" si="1"/>
        <v>"institution_id","special_program_flag","cohort","cohort_term","ssn","student_id","first_name","middle_name","last_name","dob","ethnicity","race","veteran_status","disability_status","gender","marital_status","parenting","hs_completion_year","employment_status","first_gen","dual_summer","enrollment_type","number_of_college_credits_attempted_to_transfer","number_of_college_transfer_credits_accepted","reading_replacement","math_placement","english_placement","gateway_math_status","gateway_english_status","current_county","student_phone_number","student_email","pell_recipent","institutional_grant","ccgef_sponsorship"</v>
      </c>
    </row>
    <row r="36" spans="1:4" ht="15" thickBot="1">
      <c r="A36" s="2" t="s">
        <v>42</v>
      </c>
      <c r="B36" t="str">
        <f t="shared" si="0"/>
        <v>"non-credit_course"</v>
      </c>
      <c r="D36" t="str">
        <f t="shared" si="1"/>
        <v>"institution_id","special_program_flag","cohort","cohort_term","ssn","student_id","first_name","middle_name","last_name","dob","ethnicity","race","veteran_status","disability_status","gender","marital_status","parenting","hs_completion_year","employment_status","first_gen","dual_summer","enrollment_type","number_of_college_credits_attempted_to_transfer","number_of_college_transfer_credits_accepted","reading_replacement","math_placement","english_placement","gateway_math_status","gateway_english_status","current_county","student_phone_number","student_email","pell_recipent","institutional_grant","ccgef_sponsorship","non-credit_course"</v>
      </c>
    </row>
    <row r="37" spans="1:4" ht="15" thickBot="1">
      <c r="A37" s="2" t="s">
        <v>49</v>
      </c>
      <c r="B37" t="str">
        <f t="shared" si="0"/>
        <v>"course_ctid"</v>
      </c>
      <c r="D37" t="str">
        <f t="shared" si="1"/>
        <v>"institution_id","special_program_flag","cohort","cohort_term","ssn","student_id","first_name","middle_name","last_name","dob","ethnicity","race","veteran_status","disability_status","gender","marital_status","parenting","hs_completion_year","employment_status","first_gen","dual_summer","enrollment_type","number_of_college_credits_attempted_to_transfer","number_of_college_transfer_credits_accepted","reading_replacement","math_placement","english_placement","gateway_math_status","gateway_english_status","current_county","student_phone_number","student_email","pell_recipent","institutional_grant","ccgef_sponsorship","non-credit_course","course_ctid"</v>
      </c>
    </row>
    <row r="38" spans="1:4" ht="15" thickBot="1">
      <c r="A38" s="2" t="s">
        <v>43</v>
      </c>
      <c r="B38" t="str">
        <f t="shared" si="0"/>
        <v>"course_prefix"</v>
      </c>
      <c r="D38" t="str">
        <f t="shared" si="1"/>
        <v>"institution_id","special_program_flag","cohort","cohort_term","ssn","student_id","first_name","middle_name","last_name","dob","ethnicity","race","veteran_status","disability_status","gender","marital_status","parenting","hs_completion_year","employment_status","first_gen","dual_summer","enrollment_type","number_of_college_credits_attempted_to_transfer","number_of_college_transfer_credits_accepted","reading_replacement","math_placement","english_placement","gateway_math_status","gateway_english_status","current_county","student_phone_number","student_email","pell_recipent","institutional_grant","ccgef_sponsorship","non-credit_course","course_ctid","course_prefix"</v>
      </c>
    </row>
    <row r="39" spans="1:4" ht="15" thickBot="1">
      <c r="A39" s="2" t="s">
        <v>44</v>
      </c>
      <c r="B39" t="str">
        <f t="shared" si="0"/>
        <v>"course_number"</v>
      </c>
      <c r="D39" t="str">
        <f t="shared" si="1"/>
        <v>"institution_id","special_program_flag","cohort","cohort_term","ssn","student_id","first_name","middle_name","last_name","dob","ethnicity","race","veteran_status","disability_status","gender","marital_status","parenting","hs_completion_year","employment_status","first_gen","dual_summer","enrollment_type","number_of_college_credits_attempted_to_transfer","number_of_college_transfer_credits_accepted","reading_replacement","math_placement","english_placement","gateway_math_status","gateway_english_status","current_county","student_phone_number","student_email","pell_recipent","institutional_grant","ccgef_sponsorship","non-credit_course","course_ctid","course_prefix","course_number"</v>
      </c>
    </row>
    <row r="40" spans="1:4" ht="15" thickBot="1">
      <c r="A40" s="2" t="s">
        <v>45</v>
      </c>
      <c r="B40" t="str">
        <f t="shared" si="0"/>
        <v>"course_name"</v>
      </c>
      <c r="D40" t="str">
        <f t="shared" si="1"/>
        <v>"institution_id","special_program_flag","cohort","cohort_term","ssn","student_id","first_name","middle_name","last_name","dob","ethnicity","race","veteran_status","disability_status","gender","marital_status","parenting","hs_completion_year","employment_status","first_gen","dual_summer","enrollment_type","number_of_college_credits_attempted_to_transfer","number_of_college_transfer_credits_accepted","reading_replacement","math_placement","english_placement","gateway_math_status","gateway_english_status","current_county","student_phone_number","student_email","pell_recipent","institutional_grant","ccgef_sponsorship","non-credit_course","course_ctid","course_prefix","course_number","course_name"</v>
      </c>
    </row>
    <row r="41" spans="1:4" ht="15" thickBot="1">
      <c r="A41" s="2" t="s">
        <v>46</v>
      </c>
      <c r="B41" t="str">
        <f t="shared" si="0"/>
        <v>"course_cip"</v>
      </c>
      <c r="D41" t="str">
        <f t="shared" si="1"/>
        <v>"institution_id","special_program_flag","cohort","cohort_term","ssn","student_id","first_name","middle_name","last_name","dob","ethnicity","race","veteran_status","disability_status","gender","marital_status","parenting","hs_completion_year","employment_status","first_gen","dual_summer","enrollment_type","number_of_college_credits_attempted_to_transfer","number_of_college_transfer_credits_accepted","reading_replacement","math_placement","english_placement","gateway_math_status","gateway_english_status","current_county","student_phone_number","student_email","pell_recipent","institutional_grant","ccgef_sponsorship","non-credit_course","course_ctid","course_prefix","course_number","course_name","course_cip"</v>
      </c>
    </row>
    <row r="42" spans="1:4" ht="15" thickBot="1">
      <c r="A42" s="2" t="s">
        <v>47</v>
      </c>
      <c r="B42" t="str">
        <f t="shared" si="0"/>
        <v>"course_begin_date"</v>
      </c>
      <c r="D42" t="str">
        <f t="shared" si="1"/>
        <v>"institution_id","special_program_flag","cohort","cohort_term","ssn","student_id","first_name","middle_name","last_name","dob","ethnicity","race","veteran_status","disability_status","gender","marital_status","parenting","hs_completion_year","employment_status","first_gen","dual_summer","enrollment_type","number_of_college_credits_attempted_to_transfer","number_of_college_transfer_credits_accepted","reading_replacement","math_placement","english_placement","gateway_math_status","gateway_english_status","current_county","student_phone_number","student_email","pell_recipent","institutional_grant","ccgef_sponsorship","non-credit_course","course_ctid","course_prefix","course_number","course_name","course_cip","course_begin_date"</v>
      </c>
    </row>
    <row r="43" spans="1:4" ht="15" thickBot="1">
      <c r="A43" s="2" t="s">
        <v>48</v>
      </c>
      <c r="B43" t="str">
        <f t="shared" si="0"/>
        <v>"course_end_date"</v>
      </c>
      <c r="D43" t="str">
        <f t="shared" si="1"/>
        <v>"institution_id","special_program_flag","cohort","cohort_term","ssn","student_id","first_name","middle_name","last_name","dob","ethnicity","race","veteran_status","disability_status","gender","marital_status","parenting","hs_completion_year","employment_status","first_gen","dual_summer","enrollment_type","number_of_college_credits_attempted_to_transfer","number_of_college_transfer_credits_accepted","reading_replacement","math_placement","english_placement","gateway_math_status","gateway_english_status","current_county","student_phone_number","student_email","pell_recipent","institutional_grant","ccgef_sponsorship","non-credit_course","course_ctid","course_prefix","course_number","course_name","course_cip","course_begin_date","course_end_date"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55A5-D1D5-4C60-9572-6854F4F868BA}">
  <dimension ref="A1:BN53"/>
  <sheetViews>
    <sheetView workbookViewId="0">
      <selection activeCell="F2" sqref="F2"/>
    </sheetView>
  </sheetViews>
  <sheetFormatPr defaultRowHeight="14.4"/>
  <cols>
    <col min="1" max="1" width="18.44140625" customWidth="1"/>
    <col min="2" max="2" width="36" style="6" customWidth="1"/>
    <col min="3" max="3" width="15.109375" style="6" customWidth="1"/>
    <col min="5" max="5" width="11.33203125" bestFit="1" customWidth="1"/>
    <col min="6" max="6" width="18.88671875" customWidth="1"/>
    <col min="7" max="7" width="15.6640625" customWidth="1"/>
    <col min="10" max="10" width="12.109375" bestFit="1" customWidth="1"/>
    <col min="12" max="12" width="10.5546875" bestFit="1" customWidth="1"/>
    <col min="18" max="18" width="9.109375" style="6"/>
    <col min="23" max="23" width="16.109375" customWidth="1"/>
    <col min="31" max="31" width="14.33203125" customWidth="1"/>
    <col min="32" max="32" width="21.6640625" bestFit="1" customWidth="1"/>
    <col min="35" max="35" width="49.109375" bestFit="1" customWidth="1"/>
    <col min="37" max="37" width="16.33203125" bestFit="1" customWidth="1"/>
    <col min="38" max="39" width="8.33203125" bestFit="1" customWidth="1"/>
    <col min="40" max="40" width="12.5546875" bestFit="1" customWidth="1"/>
    <col min="41" max="41" width="23.33203125" customWidth="1"/>
    <col min="42" max="42" width="12.109375" bestFit="1" customWidth="1"/>
    <col min="43" max="43" width="10.109375" bestFit="1" customWidth="1"/>
  </cols>
  <sheetData>
    <row r="1" spans="1:66" ht="94.2" thickBot="1">
      <c r="A1" s="9" t="s">
        <v>8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  <c r="J1" s="10" t="s">
        <v>17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0" t="s">
        <v>108</v>
      </c>
      <c r="Q1" s="10" t="s">
        <v>23</v>
      </c>
      <c r="R1" s="10" t="s">
        <v>24</v>
      </c>
      <c r="S1" s="10" t="s">
        <v>25</v>
      </c>
      <c r="T1" s="10" t="s">
        <v>26</v>
      </c>
      <c r="U1" s="10" t="s">
        <v>27</v>
      </c>
      <c r="V1" s="10" t="s">
        <v>28</v>
      </c>
      <c r="W1" s="10" t="s">
        <v>29</v>
      </c>
      <c r="X1" s="10" t="s">
        <v>30</v>
      </c>
      <c r="Y1" s="10" t="s">
        <v>31</v>
      </c>
      <c r="Z1" s="10" t="s">
        <v>32</v>
      </c>
      <c r="AA1" s="10" t="s">
        <v>33</v>
      </c>
      <c r="AB1" s="10" t="s">
        <v>34</v>
      </c>
      <c r="AC1" s="10" t="s">
        <v>35</v>
      </c>
      <c r="AD1" s="10" t="s">
        <v>36</v>
      </c>
      <c r="AE1" s="10" t="s">
        <v>37</v>
      </c>
      <c r="AF1" s="10" t="s">
        <v>38</v>
      </c>
      <c r="AG1" s="10" t="s">
        <v>39</v>
      </c>
      <c r="AH1" s="10" t="s">
        <v>40</v>
      </c>
      <c r="AI1" s="10" t="s">
        <v>41</v>
      </c>
      <c r="AJ1" s="10" t="s">
        <v>42</v>
      </c>
      <c r="AK1" s="10" t="s">
        <v>49</v>
      </c>
      <c r="AL1" s="10" t="s">
        <v>43</v>
      </c>
      <c r="AM1" s="10" t="s">
        <v>44</v>
      </c>
      <c r="AN1" s="10" t="s">
        <v>45</v>
      </c>
      <c r="AO1" s="10" t="s">
        <v>46</v>
      </c>
      <c r="AP1" s="10" t="s">
        <v>47</v>
      </c>
      <c r="AQ1" s="10" t="s">
        <v>48</v>
      </c>
    </row>
    <row r="2" spans="1:66" ht="47.4" thickBot="1">
      <c r="A2" s="11">
        <v>12015000</v>
      </c>
      <c r="B2" s="14" t="s">
        <v>111</v>
      </c>
      <c r="C2" s="17" t="s">
        <v>237</v>
      </c>
      <c r="D2" s="35" t="s">
        <v>83</v>
      </c>
      <c r="E2" s="17">
        <v>111222555</v>
      </c>
      <c r="F2" s="23" t="s">
        <v>85</v>
      </c>
      <c r="G2" s="17" t="s">
        <v>88</v>
      </c>
      <c r="H2" s="17" t="s">
        <v>89</v>
      </c>
      <c r="I2" s="17" t="s">
        <v>91</v>
      </c>
      <c r="J2" s="17">
        <v>20000120</v>
      </c>
      <c r="K2" s="35" t="s">
        <v>93</v>
      </c>
      <c r="L2" s="35" t="s">
        <v>235</v>
      </c>
      <c r="M2" s="17">
        <v>3</v>
      </c>
      <c r="N2" s="17" t="s">
        <v>94</v>
      </c>
      <c r="O2" s="17" t="s">
        <v>95</v>
      </c>
      <c r="P2" s="35">
        <v>1</v>
      </c>
      <c r="Q2" s="17" t="s">
        <v>94</v>
      </c>
      <c r="R2" s="17">
        <v>2018</v>
      </c>
      <c r="S2" s="17">
        <v>1</v>
      </c>
      <c r="T2" s="35" t="s">
        <v>97</v>
      </c>
      <c r="U2" s="35" t="s">
        <v>98</v>
      </c>
      <c r="V2" s="17" t="s">
        <v>100</v>
      </c>
      <c r="W2" s="17">
        <v>0</v>
      </c>
      <c r="X2" s="17" t="s">
        <v>89</v>
      </c>
      <c r="Y2" s="35" t="s">
        <v>100</v>
      </c>
      <c r="Z2" s="17" t="s">
        <v>85</v>
      </c>
      <c r="AA2" s="17" t="s">
        <v>97</v>
      </c>
      <c r="AB2" s="17" t="s">
        <v>101</v>
      </c>
      <c r="AC2" s="17" t="s">
        <v>89</v>
      </c>
      <c r="AD2" s="17" t="s">
        <v>85</v>
      </c>
      <c r="AE2" s="17">
        <v>111000000</v>
      </c>
      <c r="AF2" s="17" t="s">
        <v>87</v>
      </c>
      <c r="AG2" s="17" t="s">
        <v>94</v>
      </c>
      <c r="AH2" s="38">
        <v>111111</v>
      </c>
      <c r="AI2" s="35">
        <v>0</v>
      </c>
      <c r="AJ2" s="17" t="s">
        <v>94</v>
      </c>
      <c r="AK2" s="17" t="s">
        <v>112</v>
      </c>
      <c r="AL2" s="17" t="s">
        <v>113</v>
      </c>
      <c r="AM2" s="17">
        <v>101</v>
      </c>
      <c r="AN2" s="17" t="s">
        <v>114</v>
      </c>
      <c r="AO2" s="35">
        <v>27.01</v>
      </c>
      <c r="AP2" s="17">
        <v>20210901</v>
      </c>
      <c r="AQ2" s="17">
        <v>20211115</v>
      </c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24"/>
      <c r="BF2" s="17"/>
      <c r="BG2" s="17"/>
      <c r="BH2" s="17"/>
      <c r="BI2" s="17"/>
      <c r="BJ2" s="17"/>
      <c r="BK2" s="17"/>
      <c r="BL2" s="17"/>
      <c r="BM2" s="17"/>
      <c r="BN2" s="17"/>
    </row>
    <row r="3" spans="1:66" ht="31.8" thickBot="1">
      <c r="A3" s="32">
        <v>12015000</v>
      </c>
      <c r="B3" s="33" t="s">
        <v>111</v>
      </c>
      <c r="C3" s="34" t="s">
        <v>238</v>
      </c>
      <c r="D3" s="36" t="s">
        <v>84</v>
      </c>
      <c r="E3" s="37" t="s">
        <v>85</v>
      </c>
      <c r="F3" s="34">
        <v>18994521</v>
      </c>
      <c r="G3" s="34" t="s">
        <v>86</v>
      </c>
      <c r="H3" s="34" t="s">
        <v>90</v>
      </c>
      <c r="I3" s="34" t="s">
        <v>92</v>
      </c>
      <c r="J3" s="34">
        <v>20010312</v>
      </c>
      <c r="K3" s="36" t="s">
        <v>85</v>
      </c>
      <c r="L3" s="36" t="s">
        <v>236</v>
      </c>
      <c r="M3" s="34" t="s">
        <v>85</v>
      </c>
      <c r="N3" s="34" t="s">
        <v>85</v>
      </c>
      <c r="O3" s="34" t="s">
        <v>96</v>
      </c>
      <c r="P3" s="36" t="s">
        <v>85</v>
      </c>
      <c r="Q3" s="34" t="s">
        <v>85</v>
      </c>
      <c r="R3" s="34">
        <v>2019</v>
      </c>
      <c r="S3" s="34" t="s">
        <v>85</v>
      </c>
      <c r="T3" s="36" t="s">
        <v>95</v>
      </c>
      <c r="U3" s="36" t="s">
        <v>99</v>
      </c>
      <c r="V3" s="34" t="s">
        <v>85</v>
      </c>
      <c r="W3" s="34">
        <v>16</v>
      </c>
      <c r="X3" s="34">
        <v>8.5</v>
      </c>
      <c r="Y3" s="36" t="s">
        <v>97</v>
      </c>
      <c r="Z3" s="34" t="s">
        <v>89</v>
      </c>
      <c r="AA3" s="34" t="s">
        <v>100</v>
      </c>
      <c r="AB3" s="34" t="s">
        <v>85</v>
      </c>
      <c r="AC3" s="34" t="s">
        <v>101</v>
      </c>
      <c r="AD3" s="34" t="s">
        <v>102</v>
      </c>
      <c r="AE3" s="34" t="s">
        <v>85</v>
      </c>
      <c r="AF3" s="34" t="s">
        <v>85</v>
      </c>
      <c r="AG3" s="34" t="s">
        <v>97</v>
      </c>
      <c r="AH3" s="36" t="s">
        <v>85</v>
      </c>
      <c r="AI3" s="36" t="s">
        <v>85</v>
      </c>
      <c r="AJ3" s="34" t="s">
        <v>97</v>
      </c>
      <c r="AK3" s="34" t="s">
        <v>85</v>
      </c>
      <c r="AL3" s="34" t="s">
        <v>109</v>
      </c>
      <c r="AM3" s="34">
        <v>101</v>
      </c>
      <c r="AN3" s="34" t="s">
        <v>110</v>
      </c>
      <c r="AO3" s="36">
        <v>23.01</v>
      </c>
      <c r="AP3" s="34">
        <v>20220131</v>
      </c>
      <c r="AQ3" s="34">
        <v>20220228</v>
      </c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</row>
    <row r="4" spans="1:66">
      <c r="J4" s="4"/>
    </row>
    <row r="5" spans="1:66" ht="15" thickBot="1"/>
    <row r="6" spans="1:66" ht="16.2" thickBot="1">
      <c r="A6" s="11"/>
      <c r="B6" s="32"/>
    </row>
    <row r="7" spans="1:66" ht="16.2" thickBot="1">
      <c r="A7" s="14"/>
      <c r="B7" s="33"/>
    </row>
    <row r="8" spans="1:66" ht="16.2" thickBot="1">
      <c r="A8" s="17"/>
      <c r="B8" s="34"/>
      <c r="C8" s="13"/>
    </row>
    <row r="9" spans="1:66" ht="16.2" thickBot="1">
      <c r="A9" s="35"/>
      <c r="B9" s="36"/>
      <c r="C9" s="15"/>
      <c r="AC9" s="11"/>
      <c r="AD9" s="13"/>
    </row>
    <row r="10" spans="1:66" ht="16.2" thickBot="1">
      <c r="A10" s="17"/>
      <c r="B10" s="37"/>
      <c r="C10" s="19"/>
      <c r="AC10" s="14"/>
      <c r="AD10" s="15"/>
    </row>
    <row r="11" spans="1:66" ht="16.2" thickBot="1">
      <c r="A11" s="23"/>
      <c r="B11" s="34"/>
      <c r="C11" s="19"/>
      <c r="AC11" s="17"/>
      <c r="AD11" s="19"/>
    </row>
    <row r="12" spans="1:66" ht="16.2" thickBot="1">
      <c r="A12" s="17"/>
      <c r="B12" s="34"/>
      <c r="C12" s="21"/>
      <c r="E12" s="1"/>
      <c r="AC12" s="17"/>
      <c r="AD12" s="19"/>
    </row>
    <row r="13" spans="1:66" ht="16.2" thickBot="1">
      <c r="A13" s="17"/>
      <c r="B13" s="34"/>
      <c r="C13" s="19"/>
      <c r="E13" s="2"/>
      <c r="AC13" s="17"/>
      <c r="AD13" s="21"/>
    </row>
    <row r="14" spans="1:66" ht="16.2" thickBot="1">
      <c r="A14" s="17"/>
      <c r="B14" s="34"/>
      <c r="C14" s="19"/>
      <c r="E14" s="2"/>
      <c r="AC14" s="23"/>
      <c r="AD14" s="19"/>
    </row>
    <row r="15" spans="1:66" ht="16.2" thickBot="1">
      <c r="A15" s="17"/>
      <c r="B15" s="34"/>
      <c r="C15" s="19"/>
      <c r="E15" s="2"/>
      <c r="AC15" s="17"/>
      <c r="AD15" s="19"/>
    </row>
    <row r="16" spans="1:66" ht="16.2" thickBot="1">
      <c r="A16" s="35"/>
      <c r="B16" s="36"/>
      <c r="C16" s="19"/>
      <c r="E16" s="2"/>
      <c r="AC16" s="17"/>
      <c r="AD16" s="19"/>
    </row>
    <row r="17" spans="1:30" ht="16.2" thickBot="1">
      <c r="A17" s="35"/>
      <c r="B17" s="36"/>
      <c r="C17" s="19"/>
      <c r="E17" s="2"/>
      <c r="AC17" s="17"/>
      <c r="AD17" s="19"/>
    </row>
    <row r="18" spans="1:30" ht="16.2" thickBot="1">
      <c r="A18" s="17"/>
      <c r="B18" s="34"/>
      <c r="C18" s="19"/>
      <c r="E18" s="8"/>
      <c r="AC18" s="17"/>
      <c r="AD18" s="19"/>
    </row>
    <row r="19" spans="1:30" ht="16.2" thickBot="1">
      <c r="A19" s="17"/>
      <c r="B19" s="34"/>
      <c r="C19" s="19"/>
      <c r="E19" s="8"/>
      <c r="AC19" s="17"/>
      <c r="AD19" s="19"/>
    </row>
    <row r="20" spans="1:30" ht="16.2" thickBot="1">
      <c r="A20" s="17"/>
      <c r="B20" s="34"/>
      <c r="C20" s="19"/>
      <c r="E20" s="8"/>
      <c r="AC20" s="17"/>
      <c r="AD20" s="19"/>
    </row>
    <row r="21" spans="1:30" ht="16.2" thickBot="1">
      <c r="A21" s="35"/>
      <c r="B21" s="36"/>
      <c r="C21" s="19"/>
      <c r="E21" s="8"/>
      <c r="AC21" s="17"/>
      <c r="AD21" s="19"/>
    </row>
    <row r="22" spans="1:30" ht="16.2" thickBot="1">
      <c r="A22" s="17"/>
      <c r="B22" s="34"/>
      <c r="C22" s="19"/>
      <c r="E22" s="8"/>
      <c r="AC22" s="17"/>
      <c r="AD22" s="19"/>
    </row>
    <row r="23" spans="1:30" ht="16.2" thickBot="1">
      <c r="A23" s="17"/>
      <c r="B23" s="34"/>
      <c r="C23" s="19"/>
      <c r="AC23" s="17"/>
      <c r="AD23" s="19"/>
    </row>
    <row r="24" spans="1:30" ht="16.2" thickBot="1">
      <c r="A24" s="17"/>
      <c r="B24" s="34"/>
      <c r="C24" s="19"/>
      <c r="AC24" s="17"/>
      <c r="AD24" s="19"/>
    </row>
    <row r="25" spans="1:30" ht="16.2" thickBot="1">
      <c r="A25" s="35"/>
      <c r="B25" s="36"/>
      <c r="C25" s="19"/>
      <c r="AC25" s="17"/>
      <c r="AD25" s="19"/>
    </row>
    <row r="26" spans="1:30" ht="16.2" thickBot="1">
      <c r="A26" s="35"/>
      <c r="B26" s="36"/>
      <c r="C26" s="19"/>
      <c r="AC26" s="17"/>
      <c r="AD26" s="19"/>
    </row>
    <row r="27" spans="1:30" ht="16.2" thickBot="1">
      <c r="A27" s="17"/>
      <c r="B27" s="34"/>
      <c r="C27" s="19"/>
      <c r="AC27" s="17"/>
      <c r="AD27" s="19"/>
    </row>
    <row r="28" spans="1:30" ht="16.2" thickBot="1">
      <c r="A28" s="17"/>
      <c r="B28" s="34"/>
      <c r="C28" s="19"/>
      <c r="AC28" s="17"/>
      <c r="AD28" s="19"/>
    </row>
    <row r="29" spans="1:30" ht="16.2" thickBot="1">
      <c r="A29" s="17"/>
      <c r="B29" s="34"/>
      <c r="C29" s="19"/>
      <c r="AC29" s="17"/>
      <c r="AD29" s="19"/>
    </row>
    <row r="30" spans="1:30" ht="16.2" thickBot="1">
      <c r="A30" s="35"/>
      <c r="B30" s="36"/>
      <c r="C30" s="19"/>
      <c r="AC30" s="17"/>
      <c r="AD30" s="19"/>
    </row>
    <row r="31" spans="1:30" ht="16.2" thickBot="1">
      <c r="A31" s="17"/>
      <c r="B31" s="34"/>
      <c r="C31" s="19"/>
      <c r="AC31" s="17"/>
      <c r="AD31" s="19"/>
    </row>
    <row r="32" spans="1:30" ht="16.2" thickBot="1">
      <c r="A32" s="17"/>
      <c r="B32" s="34"/>
      <c r="C32" s="19"/>
      <c r="AC32" s="17"/>
      <c r="AD32" s="19"/>
    </row>
    <row r="33" spans="1:30" ht="16.2" thickBot="1">
      <c r="A33" s="17"/>
      <c r="B33" s="34"/>
      <c r="C33" s="19"/>
      <c r="AC33" s="17"/>
      <c r="AD33" s="19"/>
    </row>
    <row r="34" spans="1:30" ht="16.2" thickBot="1">
      <c r="A34" s="17"/>
      <c r="B34" s="34"/>
      <c r="C34" s="19"/>
      <c r="AC34" s="17"/>
      <c r="AD34" s="19"/>
    </row>
    <row r="35" spans="1:30" ht="16.2" thickBot="1">
      <c r="A35" s="17"/>
      <c r="B35" s="34"/>
      <c r="C35" s="19"/>
      <c r="AC35" s="17"/>
      <c r="AD35" s="19"/>
    </row>
    <row r="36" spans="1:30" ht="16.2" thickBot="1">
      <c r="A36" s="17"/>
      <c r="B36" s="34"/>
      <c r="C36" s="19"/>
      <c r="AC36" s="17"/>
      <c r="AD36" s="19"/>
    </row>
    <row r="37" spans="1:30" ht="16.2" thickBot="1">
      <c r="A37" s="17"/>
      <c r="B37" s="34"/>
      <c r="C37" s="19"/>
      <c r="AC37" s="17"/>
      <c r="AD37" s="19"/>
    </row>
    <row r="38" spans="1:30" ht="16.2" thickBot="1">
      <c r="A38" s="17"/>
      <c r="B38" s="34"/>
      <c r="C38" s="19"/>
      <c r="AC38" s="17"/>
      <c r="AD38" s="19"/>
    </row>
    <row r="39" spans="1:30" ht="16.2" thickBot="1">
      <c r="A39" s="38"/>
      <c r="B39" s="36"/>
      <c r="C39" s="19"/>
      <c r="AC39" s="17"/>
      <c r="AD39" s="19"/>
    </row>
    <row r="40" spans="1:30" ht="16.2" thickBot="1">
      <c r="A40" s="35"/>
      <c r="B40" s="36"/>
      <c r="C40" s="19"/>
      <c r="AC40" s="17"/>
      <c r="AD40" s="19"/>
    </row>
    <row r="41" spans="1:30" ht="16.2" thickBot="1">
      <c r="A41" s="17"/>
      <c r="B41" s="34"/>
      <c r="C41" s="19"/>
      <c r="AC41" s="17"/>
      <c r="AD41" s="19"/>
    </row>
    <row r="42" spans="1:30" ht="16.2" thickBot="1">
      <c r="A42" s="17"/>
      <c r="B42" s="34"/>
      <c r="C42" s="19"/>
      <c r="AC42" s="24"/>
      <c r="AD42" s="19"/>
    </row>
    <row r="43" spans="1:30" ht="16.2" thickBot="1">
      <c r="A43" s="17"/>
      <c r="B43" s="34"/>
      <c r="C43" s="19"/>
      <c r="AC43" s="17"/>
      <c r="AD43" s="19"/>
    </row>
    <row r="44" spans="1:30" ht="16.2" thickBot="1">
      <c r="A44" s="17"/>
      <c r="B44" s="34"/>
      <c r="C44" s="19"/>
      <c r="AC44" s="17"/>
      <c r="AD44" s="19"/>
    </row>
    <row r="45" spans="1:30" ht="16.2" thickBot="1">
      <c r="A45" s="17"/>
      <c r="B45" s="34"/>
      <c r="C45" s="19"/>
      <c r="AC45" s="17"/>
      <c r="AD45" s="19"/>
    </row>
    <row r="46" spans="1:30" ht="16.2" thickBot="1">
      <c r="A46" s="35"/>
      <c r="B46" s="36"/>
      <c r="C46" s="19"/>
      <c r="AC46" s="17"/>
      <c r="AD46" s="19"/>
    </row>
    <row r="47" spans="1:30" ht="16.2" thickBot="1">
      <c r="A47" s="17"/>
      <c r="B47" s="34"/>
      <c r="C47" s="19"/>
      <c r="AC47" s="17"/>
      <c r="AD47" s="19"/>
    </row>
    <row r="48" spans="1:30" ht="16.2" thickBot="1">
      <c r="A48" s="17"/>
      <c r="B48" s="34"/>
      <c r="C48" s="19"/>
      <c r="AC48" s="17"/>
      <c r="AD48" s="19"/>
    </row>
    <row r="49" spans="1:30" ht="16.2" thickBot="1">
      <c r="A49" s="35"/>
      <c r="B49" s="36"/>
      <c r="C49" s="19"/>
      <c r="AC49" s="17"/>
      <c r="AD49" s="19"/>
    </row>
    <row r="50" spans="1:30" ht="16.2" thickBot="1">
      <c r="A50" s="17"/>
      <c r="B50" s="34"/>
      <c r="C50" s="19"/>
      <c r="AC50" s="17"/>
      <c r="AD50" s="19"/>
    </row>
    <row r="51" spans="1:30" ht="16.2" thickBot="1">
      <c r="A51" s="17"/>
      <c r="B51" s="34"/>
      <c r="C51" s="10"/>
      <c r="AC51" s="17"/>
      <c r="AD51" s="19"/>
    </row>
    <row r="52" spans="1:30" ht="16.2" thickBot="1">
      <c r="C52" s="10"/>
    </row>
    <row r="53" spans="1:30" ht="16.2" thickBot="1">
      <c r="C53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8B81-02F7-4328-8966-E3D3339CB1F1}">
  <dimension ref="A1:O957"/>
  <sheetViews>
    <sheetView tabSelected="1" workbookViewId="0">
      <selection activeCell="C2" sqref="C2"/>
    </sheetView>
  </sheetViews>
  <sheetFormatPr defaultRowHeight="14.4"/>
  <cols>
    <col min="1" max="1" width="42.109375" customWidth="1"/>
    <col min="2" max="2" width="36" customWidth="1"/>
    <col min="3" max="3" width="29.33203125" customWidth="1"/>
    <col min="4" max="4" width="13.6640625" bestFit="1" customWidth="1"/>
    <col min="5" max="5" width="24.88671875" customWidth="1"/>
    <col min="7" max="7" width="13.44140625" bestFit="1" customWidth="1"/>
    <col min="8" max="8" width="9.6640625" bestFit="1" customWidth="1"/>
    <col min="9" max="9" width="255.6640625" bestFit="1" customWidth="1"/>
    <col min="10" max="10" width="9.6640625" customWidth="1"/>
    <col min="11" max="11" width="11.109375" bestFit="1" customWidth="1"/>
    <col min="12" max="12" width="17.33203125" bestFit="1" customWidth="1"/>
    <col min="13" max="13" width="15.33203125" bestFit="1" customWidth="1"/>
    <col min="14" max="14" width="12" bestFit="1" customWidth="1"/>
  </cols>
  <sheetData>
    <row r="1" spans="1:15" ht="16.2" thickBot="1">
      <c r="A1" t="s">
        <v>0</v>
      </c>
      <c r="B1" t="s">
        <v>1</v>
      </c>
      <c r="C1" t="s">
        <v>2</v>
      </c>
      <c r="D1" t="s">
        <v>64</v>
      </c>
      <c r="E1" t="s">
        <v>51</v>
      </c>
      <c r="F1" t="s">
        <v>52</v>
      </c>
      <c r="G1" t="s">
        <v>4</v>
      </c>
      <c r="H1" t="s">
        <v>3</v>
      </c>
      <c r="I1" t="s">
        <v>5</v>
      </c>
      <c r="J1" s="43" t="s">
        <v>239</v>
      </c>
      <c r="K1" t="s">
        <v>280</v>
      </c>
      <c r="L1" t="s">
        <v>6</v>
      </c>
      <c r="M1" t="s">
        <v>53</v>
      </c>
      <c r="N1" t="s">
        <v>62</v>
      </c>
      <c r="O1" t="s">
        <v>200</v>
      </c>
    </row>
    <row r="2" spans="1:15" ht="274.2" thickBot="1">
      <c r="A2" s="7" t="s">
        <v>195</v>
      </c>
      <c r="B2" s="1" t="s">
        <v>8</v>
      </c>
      <c r="C2" t="s">
        <v>183</v>
      </c>
      <c r="E2">
        <v>1000000</v>
      </c>
      <c r="F2">
        <v>99999999</v>
      </c>
      <c r="G2" t="s">
        <v>50</v>
      </c>
      <c r="H2" t="s">
        <v>54</v>
      </c>
      <c r="I2" t="s">
        <v>331</v>
      </c>
      <c r="J2" s="2" t="s">
        <v>325</v>
      </c>
      <c r="K2" s="31" t="s">
        <v>201</v>
      </c>
      <c r="L2" s="1" t="s">
        <v>63</v>
      </c>
      <c r="M2" s="29" t="s">
        <v>118</v>
      </c>
      <c r="N2" t="s">
        <v>85</v>
      </c>
    </row>
    <row r="3" spans="1:15" ht="156.6" thickBot="1">
      <c r="A3" s="7" t="s">
        <v>195</v>
      </c>
      <c r="B3" s="2" t="s">
        <v>12</v>
      </c>
      <c r="C3" t="s">
        <v>79</v>
      </c>
      <c r="D3" t="s">
        <v>225</v>
      </c>
      <c r="G3" t="s">
        <v>50</v>
      </c>
      <c r="H3" t="s">
        <v>54</v>
      </c>
      <c r="I3" t="s">
        <v>332</v>
      </c>
      <c r="J3" s="2" t="s">
        <v>271</v>
      </c>
      <c r="K3" s="30" t="s">
        <v>205</v>
      </c>
      <c r="L3" s="1" t="s">
        <v>63</v>
      </c>
      <c r="M3" s="29" t="s">
        <v>118</v>
      </c>
      <c r="N3" t="s">
        <v>85</v>
      </c>
    </row>
    <row r="4" spans="1:15" ht="328.2" thickBot="1">
      <c r="A4" s="7" t="s">
        <v>195</v>
      </c>
      <c r="B4" s="2" t="s">
        <v>13</v>
      </c>
      <c r="C4" t="s">
        <v>133</v>
      </c>
      <c r="E4">
        <v>2</v>
      </c>
      <c r="F4">
        <v>20</v>
      </c>
      <c r="G4" t="s">
        <v>50</v>
      </c>
      <c r="H4" t="s">
        <v>54</v>
      </c>
      <c r="I4" t="s">
        <v>333</v>
      </c>
      <c r="J4" s="2" t="s">
        <v>272</v>
      </c>
      <c r="K4" s="30" t="s">
        <v>206</v>
      </c>
      <c r="L4" s="1" t="s">
        <v>63</v>
      </c>
      <c r="M4" s="29" t="s">
        <v>118</v>
      </c>
      <c r="N4" t="s">
        <v>188</v>
      </c>
    </row>
    <row r="5" spans="1:15" ht="159" thickBot="1">
      <c r="A5" s="7" t="s">
        <v>195</v>
      </c>
      <c r="B5" s="2" t="s">
        <v>14</v>
      </c>
      <c r="C5" t="s">
        <v>133</v>
      </c>
      <c r="E5">
        <v>1</v>
      </c>
      <c r="F5">
        <v>60</v>
      </c>
      <c r="G5" t="s">
        <v>50</v>
      </c>
      <c r="H5" t="s">
        <v>54</v>
      </c>
      <c r="I5" t="s">
        <v>334</v>
      </c>
      <c r="J5" s="2" t="s">
        <v>273</v>
      </c>
      <c r="K5" s="10" t="s">
        <v>65</v>
      </c>
      <c r="L5" s="1" t="s">
        <v>63</v>
      </c>
      <c r="M5" s="29" t="s">
        <v>118</v>
      </c>
    </row>
    <row r="6" spans="1:15" ht="159" thickBot="1">
      <c r="A6" s="7" t="s">
        <v>195</v>
      </c>
      <c r="B6" s="2" t="s">
        <v>15</v>
      </c>
      <c r="C6" t="s">
        <v>185</v>
      </c>
      <c r="E6">
        <v>1</v>
      </c>
      <c r="F6">
        <v>60</v>
      </c>
      <c r="G6" t="s">
        <v>50</v>
      </c>
      <c r="H6" t="s">
        <v>54</v>
      </c>
      <c r="I6" t="s">
        <v>335</v>
      </c>
      <c r="J6" s="2" t="s">
        <v>273</v>
      </c>
      <c r="K6" s="10" t="s">
        <v>207</v>
      </c>
      <c r="L6" s="1" t="s">
        <v>63</v>
      </c>
      <c r="M6" s="29" t="s">
        <v>118</v>
      </c>
      <c r="N6" t="s">
        <v>120</v>
      </c>
    </row>
    <row r="7" spans="1:15" ht="159" thickBot="1">
      <c r="A7" s="7" t="s">
        <v>195</v>
      </c>
      <c r="B7" s="2" t="s">
        <v>16</v>
      </c>
      <c r="C7" t="s">
        <v>133</v>
      </c>
      <c r="E7">
        <v>1</v>
      </c>
      <c r="F7">
        <v>60</v>
      </c>
      <c r="G7" t="s">
        <v>50</v>
      </c>
      <c r="H7" t="s">
        <v>54</v>
      </c>
      <c r="I7" t="s">
        <v>336</v>
      </c>
      <c r="J7" s="2" t="s">
        <v>273</v>
      </c>
      <c r="K7" s="10" t="s">
        <v>66</v>
      </c>
      <c r="L7" s="1" t="s">
        <v>63</v>
      </c>
      <c r="M7" s="29" t="s">
        <v>118</v>
      </c>
    </row>
    <row r="8" spans="1:15" ht="281.39999999999998" thickBot="1">
      <c r="A8" s="7" t="s">
        <v>195</v>
      </c>
      <c r="B8" s="8" t="s">
        <v>49</v>
      </c>
      <c r="C8" t="s">
        <v>79</v>
      </c>
      <c r="D8" t="s">
        <v>196</v>
      </c>
      <c r="G8" t="s">
        <v>50</v>
      </c>
      <c r="H8" t="s">
        <v>54</v>
      </c>
      <c r="I8" t="s">
        <v>337</v>
      </c>
      <c r="J8" s="8" t="s">
        <v>326</v>
      </c>
      <c r="K8" s="10" t="s">
        <v>223</v>
      </c>
      <c r="L8" s="1" t="s">
        <v>63</v>
      </c>
      <c r="M8" s="29" t="s">
        <v>118</v>
      </c>
      <c r="N8" t="s">
        <v>85</v>
      </c>
    </row>
    <row r="9" spans="1:15" ht="216.6" thickBot="1">
      <c r="A9" s="7" t="s">
        <v>195</v>
      </c>
      <c r="B9" s="8" t="s">
        <v>103</v>
      </c>
      <c r="C9" t="s">
        <v>60</v>
      </c>
      <c r="I9" t="s">
        <v>338</v>
      </c>
      <c r="J9" s="8" t="s">
        <v>327</v>
      </c>
      <c r="K9" s="39" t="s">
        <v>199</v>
      </c>
      <c r="N9" t="s">
        <v>197</v>
      </c>
    </row>
    <row r="10" spans="1:15" ht="216.6" thickBot="1">
      <c r="A10" s="7" t="s">
        <v>195</v>
      </c>
      <c r="B10" s="8" t="s">
        <v>104</v>
      </c>
      <c r="C10" t="s">
        <v>342</v>
      </c>
      <c r="E10">
        <v>0</v>
      </c>
      <c r="I10" t="s">
        <v>339</v>
      </c>
      <c r="J10" s="8" t="s">
        <v>328</v>
      </c>
    </row>
    <row r="11" spans="1:15" ht="409.6" thickBot="1">
      <c r="A11" s="7" t="s">
        <v>195</v>
      </c>
      <c r="B11" s="8" t="s">
        <v>105</v>
      </c>
      <c r="C11" t="s">
        <v>60</v>
      </c>
      <c r="I11" t="s">
        <v>340</v>
      </c>
      <c r="J11" s="8" t="s">
        <v>329</v>
      </c>
      <c r="N11" t="s">
        <v>198</v>
      </c>
    </row>
    <row r="12" spans="1:15" ht="409.6" thickBot="1">
      <c r="A12" s="7" t="s">
        <v>195</v>
      </c>
      <c r="B12" s="8" t="s">
        <v>106</v>
      </c>
      <c r="C12" t="s">
        <v>79</v>
      </c>
      <c r="D12" t="s">
        <v>196</v>
      </c>
      <c r="G12" t="s">
        <v>50</v>
      </c>
      <c r="H12" t="s">
        <v>54</v>
      </c>
      <c r="I12" t="s">
        <v>341</v>
      </c>
      <c r="J12" s="8" t="s">
        <v>330</v>
      </c>
      <c r="K12" s="10" t="s">
        <v>223</v>
      </c>
      <c r="L12" s="1" t="s">
        <v>63</v>
      </c>
      <c r="M12" s="29" t="s">
        <v>118</v>
      </c>
      <c r="N12" t="s">
        <v>85</v>
      </c>
    </row>
    <row r="13" spans="1:15" ht="203.4" thickBot="1">
      <c r="A13" s="7" t="s">
        <v>195</v>
      </c>
      <c r="B13" s="2" t="s">
        <v>43</v>
      </c>
      <c r="C13" t="s">
        <v>133</v>
      </c>
      <c r="E13">
        <v>1</v>
      </c>
      <c r="F13">
        <v>50</v>
      </c>
      <c r="G13" t="s">
        <v>50</v>
      </c>
      <c r="H13" t="s">
        <v>54</v>
      </c>
      <c r="I13" t="s">
        <v>318</v>
      </c>
      <c r="J13" s="10" t="s">
        <v>80</v>
      </c>
      <c r="K13" s="40" t="s">
        <v>262</v>
      </c>
      <c r="L13" s="1" t="s">
        <v>63</v>
      </c>
      <c r="M13" s="29" t="s">
        <v>118</v>
      </c>
      <c r="O13" t="s">
        <v>56</v>
      </c>
    </row>
    <row r="14" spans="1:15" ht="203.4" thickBot="1">
      <c r="A14" s="7" t="s">
        <v>195</v>
      </c>
      <c r="B14" s="2" t="s">
        <v>44</v>
      </c>
      <c r="C14" t="s">
        <v>133</v>
      </c>
      <c r="E14">
        <v>1</v>
      </c>
      <c r="F14">
        <v>20</v>
      </c>
      <c r="G14" t="s">
        <v>50</v>
      </c>
      <c r="H14" t="s">
        <v>54</v>
      </c>
      <c r="I14" t="s">
        <v>319</v>
      </c>
      <c r="J14" s="10" t="s">
        <v>81</v>
      </c>
      <c r="K14" s="40" t="s">
        <v>263</v>
      </c>
      <c r="L14" s="1" t="s">
        <v>63</v>
      </c>
      <c r="M14" s="29" t="s">
        <v>118</v>
      </c>
      <c r="O14" t="s">
        <v>56</v>
      </c>
    </row>
    <row r="15" spans="1:15" ht="15" thickBot="1">
      <c r="J15" s="8"/>
    </row>
    <row r="16" spans="1:15" ht="15" thickBot="1">
      <c r="J16" s="8"/>
    </row>
    <row r="17" spans="10:10" ht="15" thickBot="1">
      <c r="J17" s="8"/>
    </row>
    <row r="18" spans="10:10" ht="15" thickBot="1">
      <c r="J18" s="8"/>
    </row>
    <row r="19" spans="10:10" ht="15" thickBot="1">
      <c r="J19" s="8"/>
    </row>
    <row r="20" spans="10:10" ht="15" thickBot="1">
      <c r="J20" s="8"/>
    </row>
    <row r="21" spans="10:10" ht="15" thickBot="1">
      <c r="J21" s="44"/>
    </row>
    <row r="22" spans="10:10" ht="15" thickBot="1">
      <c r="J22" s="44"/>
    </row>
    <row r="23" spans="10:10" ht="15" thickBot="1">
      <c r="J23" s="44"/>
    </row>
    <row r="24" spans="10:10" ht="15" thickBot="1">
      <c r="J24" s="44"/>
    </row>
    <row r="25" spans="10:10" ht="15" thickBot="1">
      <c r="J25" s="44"/>
    </row>
    <row r="26" spans="10:10" ht="15" thickBot="1">
      <c r="J26" s="44"/>
    </row>
    <row r="27" spans="10:10" ht="15" thickBot="1">
      <c r="J27" s="44"/>
    </row>
    <row r="28" spans="10:10" ht="15" thickBot="1">
      <c r="J28" s="44"/>
    </row>
    <row r="29" spans="10:10" ht="15" thickBot="1">
      <c r="J29" s="44"/>
    </row>
    <row r="30" spans="10:10" ht="15" thickBot="1">
      <c r="J30" s="44"/>
    </row>
    <row r="31" spans="10:10" ht="15" thickBot="1">
      <c r="J31" s="44"/>
    </row>
    <row r="32" spans="10:10" ht="15" thickBot="1">
      <c r="J32" s="44"/>
    </row>
    <row r="33" spans="10:10" ht="15" thickBot="1">
      <c r="J33" s="44"/>
    </row>
    <row r="34" spans="10:10" ht="15" thickBot="1">
      <c r="J34" s="44"/>
    </row>
    <row r="35" spans="10:10" ht="15" thickBot="1">
      <c r="J35" s="44"/>
    </row>
    <row r="36" spans="10:10" ht="15" thickBot="1">
      <c r="J36" s="44"/>
    </row>
    <row r="37" spans="10:10" ht="15" thickBot="1">
      <c r="J37" s="44"/>
    </row>
    <row r="38" spans="10:10" ht="15" thickBot="1">
      <c r="J38" s="44"/>
    </row>
    <row r="39" spans="10:10" ht="15" thickBot="1">
      <c r="J39" s="44"/>
    </row>
    <row r="40" spans="10:10" ht="15" thickBot="1">
      <c r="J40" s="44"/>
    </row>
    <row r="41" spans="10:10" ht="15" thickBot="1">
      <c r="J41" s="44"/>
    </row>
    <row r="42" spans="10:10" ht="15" thickBot="1">
      <c r="J42" s="44"/>
    </row>
    <row r="43" spans="10:10" ht="15" thickBot="1">
      <c r="J43" s="44"/>
    </row>
    <row r="44" spans="10:10" ht="15" thickBot="1">
      <c r="J44" s="44"/>
    </row>
    <row r="45" spans="10:10" ht="15" thickBot="1">
      <c r="J45" s="44"/>
    </row>
    <row r="46" spans="10:10" ht="15" thickBot="1">
      <c r="J46" s="44"/>
    </row>
    <row r="47" spans="10:10" ht="15" thickBot="1">
      <c r="J47" s="44"/>
    </row>
    <row r="48" spans="10:10" ht="15" thickBot="1">
      <c r="J48" s="44"/>
    </row>
    <row r="49" spans="10:10" ht="15" thickBot="1">
      <c r="J49" s="44"/>
    </row>
    <row r="50" spans="10:10" ht="15" thickBot="1">
      <c r="J50" s="44"/>
    </row>
    <row r="51" spans="10:10" ht="15" thickBot="1">
      <c r="J51" s="44"/>
    </row>
    <row r="52" spans="10:10" ht="15" thickBot="1">
      <c r="J52" s="44"/>
    </row>
    <row r="53" spans="10:10" ht="15" thickBot="1">
      <c r="J53" s="44"/>
    </row>
    <row r="54" spans="10:10" ht="15" thickBot="1">
      <c r="J54" s="44"/>
    </row>
    <row r="55" spans="10:10" ht="15" thickBot="1">
      <c r="J55" s="44"/>
    </row>
    <row r="56" spans="10:10" ht="15" thickBot="1">
      <c r="J56" s="44"/>
    </row>
    <row r="57" spans="10:10" ht="15" thickBot="1">
      <c r="J57" s="44"/>
    </row>
    <row r="58" spans="10:10" ht="15" thickBot="1">
      <c r="J58" s="44"/>
    </row>
    <row r="59" spans="10:10" ht="15" thickBot="1">
      <c r="J59" s="44"/>
    </row>
    <row r="60" spans="10:10" ht="15" thickBot="1">
      <c r="J60" s="44"/>
    </row>
    <row r="61" spans="10:10" ht="15" thickBot="1">
      <c r="J61" s="45"/>
    </row>
    <row r="62" spans="10:10" ht="15" thickBot="1">
      <c r="J62" s="45"/>
    </row>
    <row r="63" spans="10:10" ht="15" thickBot="1">
      <c r="J63" s="45"/>
    </row>
    <row r="64" spans="10:10" ht="15" thickBot="1">
      <c r="J64" s="45"/>
    </row>
    <row r="65" spans="10:10" ht="15" thickBot="1">
      <c r="J65" s="45"/>
    </row>
    <row r="66" spans="10:10" ht="15" thickBot="1">
      <c r="J66" s="45"/>
    </row>
    <row r="67" spans="10:10" ht="15" thickBot="1">
      <c r="J67" s="45"/>
    </row>
    <row r="68" spans="10:10" ht="15" thickBot="1">
      <c r="J68" s="45"/>
    </row>
    <row r="69" spans="10:10" ht="15" thickBot="1">
      <c r="J69" s="45"/>
    </row>
    <row r="70" spans="10:10" ht="15" thickBot="1">
      <c r="J70" s="45"/>
    </row>
    <row r="71" spans="10:10" ht="15" thickBot="1">
      <c r="J71" s="45"/>
    </row>
    <row r="72" spans="10:10" ht="15" thickBot="1">
      <c r="J72" s="45"/>
    </row>
    <row r="73" spans="10:10" ht="15" thickBot="1">
      <c r="J73" s="45"/>
    </row>
    <row r="74" spans="10:10" ht="15" thickBot="1">
      <c r="J74" s="45"/>
    </row>
    <row r="75" spans="10:10" ht="15" thickBot="1">
      <c r="J75" s="45"/>
    </row>
    <row r="76" spans="10:10" ht="15" thickBot="1">
      <c r="J76" s="45"/>
    </row>
    <row r="77" spans="10:10" ht="15" thickBot="1">
      <c r="J77" s="45"/>
    </row>
    <row r="78" spans="10:10" ht="15" thickBot="1">
      <c r="J78" s="45"/>
    </row>
    <row r="79" spans="10:10" ht="15" thickBot="1">
      <c r="J79" s="45"/>
    </row>
    <row r="80" spans="10:10" ht="15" thickBot="1">
      <c r="J80" s="45"/>
    </row>
    <row r="81" spans="10:10" ht="15" thickBot="1">
      <c r="J81" s="45"/>
    </row>
    <row r="82" spans="10:10" ht="15" thickBot="1">
      <c r="J82" s="45"/>
    </row>
    <row r="83" spans="10:10" ht="15" thickBot="1">
      <c r="J83" s="45"/>
    </row>
    <row r="84" spans="10:10" ht="15" thickBot="1">
      <c r="J84" s="45"/>
    </row>
    <row r="85" spans="10:10" ht="15" thickBot="1">
      <c r="J85" s="45"/>
    </row>
    <row r="86" spans="10:10" ht="15" thickBot="1">
      <c r="J86" s="45"/>
    </row>
    <row r="87" spans="10:10" ht="15" thickBot="1">
      <c r="J87" s="45"/>
    </row>
    <row r="88" spans="10:10" ht="15" thickBot="1">
      <c r="J88" s="45"/>
    </row>
    <row r="89" spans="10:10" ht="15" thickBot="1">
      <c r="J89" s="45"/>
    </row>
    <row r="90" spans="10:10" ht="15" thickBot="1">
      <c r="J90" s="45"/>
    </row>
    <row r="91" spans="10:10" ht="15" thickBot="1">
      <c r="J91" s="45"/>
    </row>
    <row r="92" spans="10:10" ht="15" thickBot="1">
      <c r="J92" s="45"/>
    </row>
    <row r="93" spans="10:10" ht="15" thickBot="1">
      <c r="J93" s="45"/>
    </row>
    <row r="94" spans="10:10" ht="15" thickBot="1">
      <c r="J94" s="45"/>
    </row>
    <row r="95" spans="10:10" ht="15" thickBot="1">
      <c r="J95" s="45"/>
    </row>
    <row r="96" spans="10:10" ht="15" thickBot="1">
      <c r="J96" s="45"/>
    </row>
    <row r="97" spans="10:10" ht="15" thickBot="1">
      <c r="J97" s="45"/>
    </row>
    <row r="98" spans="10:10" ht="15" thickBot="1">
      <c r="J98" s="45"/>
    </row>
    <row r="99" spans="10:10" ht="15" thickBot="1">
      <c r="J99" s="45"/>
    </row>
    <row r="100" spans="10:10" ht="15" thickBot="1">
      <c r="J100" s="45"/>
    </row>
    <row r="101" spans="10:10" ht="15" thickBot="1">
      <c r="J101" s="45"/>
    </row>
    <row r="102" spans="10:10" ht="15" thickBot="1">
      <c r="J102" s="45"/>
    </row>
    <row r="103" spans="10:10" ht="15" thickBot="1">
      <c r="J103" s="45"/>
    </row>
    <row r="104" spans="10:10" ht="15" thickBot="1">
      <c r="J104" s="45"/>
    </row>
    <row r="105" spans="10:10" ht="15" thickBot="1">
      <c r="J105" s="45"/>
    </row>
    <row r="106" spans="10:10" ht="15" thickBot="1">
      <c r="J106" s="45"/>
    </row>
    <row r="107" spans="10:10" ht="15" thickBot="1">
      <c r="J107" s="45"/>
    </row>
    <row r="108" spans="10:10" ht="15" thickBot="1">
      <c r="J108" s="45"/>
    </row>
    <row r="109" spans="10:10" ht="15" thickBot="1">
      <c r="J109" s="45"/>
    </row>
    <row r="110" spans="10:10" ht="15" thickBot="1">
      <c r="J110" s="45"/>
    </row>
    <row r="111" spans="10:10" ht="15" thickBot="1">
      <c r="J111" s="45"/>
    </row>
    <row r="112" spans="10:10" ht="15" thickBot="1">
      <c r="J112" s="45"/>
    </row>
    <row r="113" spans="10:10" ht="15" thickBot="1">
      <c r="J113" s="45"/>
    </row>
    <row r="114" spans="10:10" ht="15" thickBot="1">
      <c r="J114" s="45"/>
    </row>
    <row r="115" spans="10:10" ht="15" thickBot="1">
      <c r="J115" s="45"/>
    </row>
    <row r="116" spans="10:10" ht="15" thickBot="1">
      <c r="J116" s="45"/>
    </row>
    <row r="117" spans="10:10" ht="15" thickBot="1">
      <c r="J117" s="45"/>
    </row>
    <row r="118" spans="10:10" ht="15" thickBot="1">
      <c r="J118" s="45"/>
    </row>
    <row r="119" spans="10:10" ht="15" thickBot="1">
      <c r="J119" s="45"/>
    </row>
    <row r="120" spans="10:10" ht="15" thickBot="1">
      <c r="J120" s="45"/>
    </row>
    <row r="121" spans="10:10" ht="15" thickBot="1">
      <c r="J121" s="45"/>
    </row>
    <row r="122" spans="10:10" ht="15" thickBot="1">
      <c r="J122" s="45"/>
    </row>
    <row r="123" spans="10:10" ht="15" thickBot="1">
      <c r="J123" s="45"/>
    </row>
    <row r="124" spans="10:10" ht="15" thickBot="1">
      <c r="J124" s="45"/>
    </row>
    <row r="125" spans="10:10" ht="15" thickBot="1">
      <c r="J125" s="45"/>
    </row>
    <row r="126" spans="10:10" ht="15" thickBot="1">
      <c r="J126" s="45"/>
    </row>
    <row r="127" spans="10:10" ht="15" thickBot="1">
      <c r="J127" s="45"/>
    </row>
    <row r="128" spans="10:10" ht="15" thickBot="1">
      <c r="J128" s="45"/>
    </row>
    <row r="129" spans="10:10" ht="15" thickBot="1">
      <c r="J129" s="45"/>
    </row>
    <row r="130" spans="10:10" ht="15" thickBot="1">
      <c r="J130" s="45"/>
    </row>
    <row r="131" spans="10:10" ht="15" thickBot="1">
      <c r="J131" s="45"/>
    </row>
    <row r="132" spans="10:10" ht="15" thickBot="1">
      <c r="J132" s="45"/>
    </row>
    <row r="133" spans="10:10" ht="15" thickBot="1">
      <c r="J133" s="45"/>
    </row>
    <row r="134" spans="10:10" ht="15" thickBot="1">
      <c r="J134" s="45"/>
    </row>
    <row r="135" spans="10:10" ht="15" thickBot="1">
      <c r="J135" s="45"/>
    </row>
    <row r="136" spans="10:10" ht="15" thickBot="1">
      <c r="J136" s="45"/>
    </row>
    <row r="137" spans="10:10" ht="15" thickBot="1">
      <c r="J137" s="45"/>
    </row>
    <row r="138" spans="10:10" ht="15" thickBot="1">
      <c r="J138" s="45"/>
    </row>
    <row r="139" spans="10:10" ht="15" thickBot="1">
      <c r="J139" s="45"/>
    </row>
    <row r="140" spans="10:10" ht="15" thickBot="1">
      <c r="J140" s="45"/>
    </row>
    <row r="141" spans="10:10" ht="15" thickBot="1">
      <c r="J141" s="45"/>
    </row>
    <row r="142" spans="10:10" ht="15" thickBot="1">
      <c r="J142" s="45"/>
    </row>
    <row r="143" spans="10:10" ht="15" thickBot="1">
      <c r="J143" s="45"/>
    </row>
    <row r="144" spans="10:10" ht="15" thickBot="1">
      <c r="J144" s="45"/>
    </row>
    <row r="145" spans="10:10" ht="15" thickBot="1">
      <c r="J145" s="45"/>
    </row>
    <row r="146" spans="10:10" ht="15" thickBot="1">
      <c r="J146" s="45"/>
    </row>
    <row r="147" spans="10:10" ht="15" thickBot="1">
      <c r="J147" s="45"/>
    </row>
    <row r="148" spans="10:10" ht="15" thickBot="1">
      <c r="J148" s="45"/>
    </row>
    <row r="149" spans="10:10" ht="15" thickBot="1">
      <c r="J149" s="45"/>
    </row>
    <row r="150" spans="10:10" ht="15" thickBot="1">
      <c r="J150" s="45"/>
    </row>
    <row r="151" spans="10:10" ht="15" thickBot="1">
      <c r="J151" s="45"/>
    </row>
    <row r="152" spans="10:10" ht="15" thickBot="1">
      <c r="J152" s="45"/>
    </row>
    <row r="153" spans="10:10" ht="15" thickBot="1">
      <c r="J153" s="45"/>
    </row>
    <row r="154" spans="10:10" ht="15" thickBot="1">
      <c r="J154" s="45"/>
    </row>
    <row r="155" spans="10:10" ht="15" thickBot="1">
      <c r="J155" s="45"/>
    </row>
    <row r="156" spans="10:10" ht="15" thickBot="1">
      <c r="J156" s="45"/>
    </row>
    <row r="157" spans="10:10" ht="15" thickBot="1">
      <c r="J157" s="45"/>
    </row>
    <row r="158" spans="10:10" ht="15" thickBot="1">
      <c r="J158" s="45"/>
    </row>
    <row r="159" spans="10:10" ht="15" thickBot="1">
      <c r="J159" s="45"/>
    </row>
    <row r="160" spans="10:10" ht="15" thickBot="1">
      <c r="J160" s="45"/>
    </row>
    <row r="161" spans="10:10" ht="15" thickBot="1">
      <c r="J161" s="45"/>
    </row>
    <row r="162" spans="10:10" ht="15" thickBot="1">
      <c r="J162" s="45"/>
    </row>
    <row r="163" spans="10:10" ht="15" thickBot="1">
      <c r="J163" s="45"/>
    </row>
    <row r="164" spans="10:10" ht="15" thickBot="1">
      <c r="J164" s="45"/>
    </row>
    <row r="165" spans="10:10" ht="15" thickBot="1">
      <c r="J165" s="45"/>
    </row>
    <row r="166" spans="10:10" ht="15" thickBot="1">
      <c r="J166" s="45"/>
    </row>
    <row r="167" spans="10:10" ht="15" thickBot="1">
      <c r="J167" s="45"/>
    </row>
    <row r="168" spans="10:10" ht="15" thickBot="1">
      <c r="J168" s="45"/>
    </row>
    <row r="169" spans="10:10" ht="15" thickBot="1">
      <c r="J169" s="45"/>
    </row>
    <row r="170" spans="10:10" ht="15" thickBot="1">
      <c r="J170" s="45"/>
    </row>
    <row r="171" spans="10:10" ht="15" thickBot="1">
      <c r="J171" s="45"/>
    </row>
    <row r="172" spans="10:10" ht="15" thickBot="1">
      <c r="J172" s="45"/>
    </row>
    <row r="173" spans="10:10" ht="15" thickBot="1">
      <c r="J173" s="45"/>
    </row>
    <row r="174" spans="10:10" ht="15" thickBot="1">
      <c r="J174" s="45"/>
    </row>
    <row r="175" spans="10:10" ht="15" thickBot="1">
      <c r="J175" s="45"/>
    </row>
    <row r="176" spans="10:10" ht="15" thickBot="1">
      <c r="J176" s="45"/>
    </row>
    <row r="177" spans="10:10" ht="15" thickBot="1">
      <c r="J177" s="45"/>
    </row>
    <row r="178" spans="10:10" ht="15" thickBot="1">
      <c r="J178" s="45"/>
    </row>
    <row r="179" spans="10:10" ht="15" thickBot="1">
      <c r="J179" s="45"/>
    </row>
    <row r="180" spans="10:10" ht="15" thickBot="1">
      <c r="J180" s="45"/>
    </row>
    <row r="181" spans="10:10" ht="15" thickBot="1">
      <c r="J181" s="45"/>
    </row>
    <row r="182" spans="10:10" ht="15" thickBot="1">
      <c r="J182" s="45"/>
    </row>
    <row r="183" spans="10:10" ht="15" thickBot="1">
      <c r="J183" s="45"/>
    </row>
    <row r="184" spans="10:10" ht="15" thickBot="1">
      <c r="J184" s="45"/>
    </row>
    <row r="185" spans="10:10" ht="15" thickBot="1">
      <c r="J185" s="45"/>
    </row>
    <row r="186" spans="10:10" ht="15" thickBot="1">
      <c r="J186" s="45"/>
    </row>
    <row r="187" spans="10:10" ht="15" thickBot="1">
      <c r="J187" s="45"/>
    </row>
    <row r="188" spans="10:10" ht="15" thickBot="1">
      <c r="J188" s="45"/>
    </row>
    <row r="189" spans="10:10" ht="15" thickBot="1">
      <c r="J189" s="45"/>
    </row>
    <row r="190" spans="10:10" ht="15" thickBot="1">
      <c r="J190" s="45"/>
    </row>
    <row r="191" spans="10:10" ht="15" thickBot="1">
      <c r="J191" s="45"/>
    </row>
    <row r="192" spans="10:10" ht="15" thickBot="1">
      <c r="J192" s="45"/>
    </row>
    <row r="193" spans="10:10" ht="15" thickBot="1">
      <c r="J193" s="45"/>
    </row>
    <row r="194" spans="10:10" ht="15" thickBot="1">
      <c r="J194" s="45"/>
    </row>
    <row r="195" spans="10:10" ht="15" thickBot="1">
      <c r="J195" s="45"/>
    </row>
    <row r="196" spans="10:10" ht="15" thickBot="1">
      <c r="J196" s="45"/>
    </row>
    <row r="197" spans="10:10" ht="15" thickBot="1">
      <c r="J197" s="45"/>
    </row>
    <row r="198" spans="10:10" ht="15" thickBot="1">
      <c r="J198" s="45"/>
    </row>
    <row r="199" spans="10:10" ht="15" thickBot="1">
      <c r="J199" s="45"/>
    </row>
    <row r="200" spans="10:10" ht="15" thickBot="1">
      <c r="J200" s="45"/>
    </row>
    <row r="201" spans="10:10" ht="15" thickBot="1">
      <c r="J201" s="45"/>
    </row>
    <row r="202" spans="10:10" ht="15" thickBot="1">
      <c r="J202" s="45"/>
    </row>
    <row r="203" spans="10:10" ht="15" thickBot="1">
      <c r="J203" s="45"/>
    </row>
    <row r="204" spans="10:10" ht="15" thickBot="1">
      <c r="J204" s="45"/>
    </row>
    <row r="205" spans="10:10" ht="15" thickBot="1">
      <c r="J205" s="45"/>
    </row>
    <row r="206" spans="10:10" ht="15" thickBot="1">
      <c r="J206" s="45"/>
    </row>
    <row r="207" spans="10:10" ht="15" thickBot="1">
      <c r="J207" s="45"/>
    </row>
    <row r="208" spans="10:10" ht="15" thickBot="1">
      <c r="J208" s="45"/>
    </row>
    <row r="209" spans="10:10" ht="15" thickBot="1">
      <c r="J209" s="45"/>
    </row>
    <row r="210" spans="10:10" ht="15" thickBot="1">
      <c r="J210" s="45"/>
    </row>
    <row r="211" spans="10:10" ht="15" thickBot="1">
      <c r="J211" s="45"/>
    </row>
    <row r="212" spans="10:10" ht="15" thickBot="1">
      <c r="J212" s="45"/>
    </row>
    <row r="213" spans="10:10" ht="15" thickBot="1">
      <c r="J213" s="45"/>
    </row>
    <row r="214" spans="10:10" ht="15" thickBot="1">
      <c r="J214" s="45"/>
    </row>
    <row r="215" spans="10:10" ht="15" thickBot="1">
      <c r="J215" s="45"/>
    </row>
    <row r="216" spans="10:10" ht="15" thickBot="1">
      <c r="J216" s="45"/>
    </row>
    <row r="217" spans="10:10" ht="15" thickBot="1">
      <c r="J217" s="45"/>
    </row>
    <row r="218" spans="10:10" ht="15" thickBot="1">
      <c r="J218" s="45"/>
    </row>
    <row r="219" spans="10:10" ht="15" thickBot="1">
      <c r="J219" s="45"/>
    </row>
    <row r="220" spans="10:10" ht="15" thickBot="1">
      <c r="J220" s="45"/>
    </row>
    <row r="221" spans="10:10" ht="15" thickBot="1">
      <c r="J221" s="45"/>
    </row>
    <row r="222" spans="10:10" ht="15" thickBot="1">
      <c r="J222" s="45"/>
    </row>
    <row r="223" spans="10:10" ht="15" thickBot="1">
      <c r="J223" s="45"/>
    </row>
    <row r="224" spans="10:10" ht="15" thickBot="1">
      <c r="J224" s="45"/>
    </row>
    <row r="225" spans="10:10" ht="15" thickBot="1">
      <c r="J225" s="45"/>
    </row>
    <row r="226" spans="10:10" ht="15" thickBot="1">
      <c r="J226" s="45"/>
    </row>
    <row r="227" spans="10:10" ht="15" thickBot="1">
      <c r="J227" s="45"/>
    </row>
    <row r="228" spans="10:10" ht="15" thickBot="1">
      <c r="J228" s="45"/>
    </row>
    <row r="229" spans="10:10" ht="15" thickBot="1">
      <c r="J229" s="45"/>
    </row>
    <row r="230" spans="10:10" ht="15" thickBot="1">
      <c r="J230" s="45"/>
    </row>
    <row r="231" spans="10:10" ht="15" thickBot="1">
      <c r="J231" s="45"/>
    </row>
    <row r="232" spans="10:10" ht="15" thickBot="1">
      <c r="J232" s="45"/>
    </row>
    <row r="233" spans="10:10" ht="15" thickBot="1">
      <c r="J233" s="45"/>
    </row>
    <row r="234" spans="10:10" ht="15" thickBot="1">
      <c r="J234" s="45"/>
    </row>
    <row r="235" spans="10:10" ht="15" thickBot="1">
      <c r="J235" s="45"/>
    </row>
    <row r="236" spans="10:10" ht="15" thickBot="1">
      <c r="J236" s="45"/>
    </row>
    <row r="237" spans="10:10" ht="15" thickBot="1">
      <c r="J237" s="45"/>
    </row>
    <row r="238" spans="10:10" ht="15" thickBot="1">
      <c r="J238" s="45"/>
    </row>
    <row r="239" spans="10:10" ht="15" thickBot="1">
      <c r="J239" s="45"/>
    </row>
    <row r="240" spans="10:10" ht="15" thickBot="1">
      <c r="J240" s="45"/>
    </row>
    <row r="241" spans="10:10" ht="15" thickBot="1">
      <c r="J241" s="45"/>
    </row>
    <row r="242" spans="10:10" ht="15" thickBot="1">
      <c r="J242" s="45"/>
    </row>
    <row r="243" spans="10:10" ht="15" thickBot="1">
      <c r="J243" s="45"/>
    </row>
    <row r="244" spans="10:10" ht="15" thickBot="1">
      <c r="J244" s="45"/>
    </row>
    <row r="245" spans="10:10" ht="15" thickBot="1">
      <c r="J245" s="45"/>
    </row>
    <row r="246" spans="10:10" ht="15" thickBot="1">
      <c r="J246" s="45"/>
    </row>
    <row r="247" spans="10:10" ht="15" thickBot="1">
      <c r="J247" s="45"/>
    </row>
    <row r="248" spans="10:10" ht="15" thickBot="1">
      <c r="J248" s="45"/>
    </row>
    <row r="249" spans="10:10" ht="15" thickBot="1">
      <c r="J249" s="45"/>
    </row>
    <row r="250" spans="10:10" ht="15" thickBot="1">
      <c r="J250" s="45"/>
    </row>
    <row r="251" spans="10:10" ht="15" thickBot="1">
      <c r="J251" s="45"/>
    </row>
    <row r="252" spans="10:10" ht="15" thickBot="1">
      <c r="J252" s="45"/>
    </row>
    <row r="253" spans="10:10" ht="15" thickBot="1">
      <c r="J253" s="45"/>
    </row>
    <row r="254" spans="10:10" ht="15" thickBot="1">
      <c r="J254" s="45"/>
    </row>
    <row r="255" spans="10:10" ht="15" thickBot="1">
      <c r="J255" s="45"/>
    </row>
    <row r="256" spans="10:10" ht="15" thickBot="1">
      <c r="J256" s="45"/>
    </row>
    <row r="257" spans="10:10" ht="15" thickBot="1">
      <c r="J257" s="45"/>
    </row>
    <row r="258" spans="10:10" ht="15" thickBot="1">
      <c r="J258" s="45"/>
    </row>
    <row r="259" spans="10:10" ht="15" thickBot="1">
      <c r="J259" s="45"/>
    </row>
    <row r="260" spans="10:10" ht="15" thickBot="1">
      <c r="J260" s="45"/>
    </row>
    <row r="261" spans="10:10" ht="15" thickBot="1">
      <c r="J261" s="45"/>
    </row>
    <row r="262" spans="10:10" ht="15" thickBot="1">
      <c r="J262" s="45"/>
    </row>
    <row r="263" spans="10:10" ht="15" thickBot="1">
      <c r="J263" s="45"/>
    </row>
    <row r="264" spans="10:10" ht="15" thickBot="1">
      <c r="J264" s="45"/>
    </row>
    <row r="265" spans="10:10" ht="15" thickBot="1">
      <c r="J265" s="45"/>
    </row>
    <row r="266" spans="10:10" ht="15" thickBot="1">
      <c r="J266" s="45"/>
    </row>
    <row r="267" spans="10:10" ht="15" thickBot="1">
      <c r="J267" s="45"/>
    </row>
    <row r="268" spans="10:10" ht="15" thickBot="1">
      <c r="J268" s="45"/>
    </row>
    <row r="269" spans="10:10" ht="15" thickBot="1">
      <c r="J269" s="45"/>
    </row>
    <row r="270" spans="10:10" ht="15" thickBot="1">
      <c r="J270" s="45"/>
    </row>
    <row r="271" spans="10:10" ht="15" thickBot="1">
      <c r="J271" s="45"/>
    </row>
    <row r="272" spans="10:10" ht="15" thickBot="1">
      <c r="J272" s="45"/>
    </row>
    <row r="273" spans="10:10" ht="15" thickBot="1">
      <c r="J273" s="45"/>
    </row>
    <row r="274" spans="10:10" ht="15" thickBot="1">
      <c r="J274" s="45"/>
    </row>
    <row r="275" spans="10:10" ht="15" thickBot="1">
      <c r="J275" s="45"/>
    </row>
    <row r="276" spans="10:10" ht="15" thickBot="1">
      <c r="J276" s="45"/>
    </row>
    <row r="277" spans="10:10" ht="15" thickBot="1">
      <c r="J277" s="45"/>
    </row>
    <row r="278" spans="10:10" ht="15" thickBot="1">
      <c r="J278" s="45"/>
    </row>
    <row r="279" spans="10:10" ht="15" thickBot="1">
      <c r="J279" s="45"/>
    </row>
    <row r="280" spans="10:10" ht="15" thickBot="1">
      <c r="J280" s="45"/>
    </row>
    <row r="281" spans="10:10" ht="15" thickBot="1">
      <c r="J281" s="45"/>
    </row>
    <row r="282" spans="10:10" ht="15" thickBot="1">
      <c r="J282" s="45"/>
    </row>
    <row r="283" spans="10:10" ht="15" thickBot="1">
      <c r="J283" s="45"/>
    </row>
    <row r="284" spans="10:10" ht="15" thickBot="1">
      <c r="J284" s="45"/>
    </row>
    <row r="285" spans="10:10" ht="15" thickBot="1">
      <c r="J285" s="45"/>
    </row>
    <row r="286" spans="10:10" ht="15" thickBot="1">
      <c r="J286" s="45"/>
    </row>
    <row r="287" spans="10:10" ht="15" thickBot="1">
      <c r="J287" s="45"/>
    </row>
    <row r="288" spans="10:10" ht="15" thickBot="1">
      <c r="J288" s="45"/>
    </row>
    <row r="289" spans="10:10" ht="15" thickBot="1">
      <c r="J289" s="45"/>
    </row>
    <row r="290" spans="10:10" ht="15" thickBot="1">
      <c r="J290" s="45"/>
    </row>
    <row r="291" spans="10:10" ht="15" thickBot="1">
      <c r="J291" s="45"/>
    </row>
    <row r="292" spans="10:10" ht="15" thickBot="1">
      <c r="J292" s="45"/>
    </row>
    <row r="293" spans="10:10" ht="15" thickBot="1">
      <c r="J293" s="45"/>
    </row>
    <row r="294" spans="10:10" ht="15" thickBot="1">
      <c r="J294" s="45"/>
    </row>
    <row r="295" spans="10:10" ht="15" thickBot="1">
      <c r="J295" s="45"/>
    </row>
    <row r="296" spans="10:10" ht="15" thickBot="1">
      <c r="J296" s="45"/>
    </row>
    <row r="297" spans="10:10" ht="15" thickBot="1">
      <c r="J297" s="45"/>
    </row>
    <row r="298" spans="10:10" ht="15" thickBot="1">
      <c r="J298" s="45"/>
    </row>
    <row r="299" spans="10:10" ht="15" thickBot="1">
      <c r="J299" s="45"/>
    </row>
    <row r="300" spans="10:10" ht="15" thickBot="1">
      <c r="J300" s="45"/>
    </row>
    <row r="301" spans="10:10" ht="15" thickBot="1">
      <c r="J301" s="45"/>
    </row>
    <row r="302" spans="10:10" ht="15" thickBot="1">
      <c r="J302" s="45"/>
    </row>
    <row r="303" spans="10:10" ht="15" thickBot="1">
      <c r="J303" s="45"/>
    </row>
    <row r="304" spans="10:10" ht="15" thickBot="1">
      <c r="J304" s="45"/>
    </row>
    <row r="305" spans="10:10" ht="15" thickBot="1">
      <c r="J305" s="45"/>
    </row>
    <row r="306" spans="10:10" ht="15" thickBot="1">
      <c r="J306" s="45"/>
    </row>
    <row r="307" spans="10:10" ht="15" thickBot="1">
      <c r="J307" s="45"/>
    </row>
    <row r="308" spans="10:10" ht="15" thickBot="1">
      <c r="J308" s="45"/>
    </row>
    <row r="309" spans="10:10" ht="15" thickBot="1">
      <c r="J309" s="45"/>
    </row>
    <row r="310" spans="10:10" ht="15" thickBot="1">
      <c r="J310" s="45"/>
    </row>
    <row r="311" spans="10:10" ht="15" thickBot="1">
      <c r="J311" s="45"/>
    </row>
    <row r="312" spans="10:10" ht="15" thickBot="1">
      <c r="J312" s="45"/>
    </row>
    <row r="313" spans="10:10" ht="15" thickBot="1">
      <c r="J313" s="45"/>
    </row>
    <row r="314" spans="10:10" ht="15" thickBot="1">
      <c r="J314" s="45"/>
    </row>
    <row r="315" spans="10:10" ht="15" thickBot="1">
      <c r="J315" s="45"/>
    </row>
    <row r="316" spans="10:10" ht="15" thickBot="1">
      <c r="J316" s="45"/>
    </row>
    <row r="317" spans="10:10" ht="15" thickBot="1">
      <c r="J317" s="45"/>
    </row>
    <row r="318" spans="10:10" ht="15" thickBot="1">
      <c r="J318" s="45"/>
    </row>
    <row r="319" spans="10:10" ht="15" thickBot="1">
      <c r="J319" s="45"/>
    </row>
    <row r="320" spans="10:10" ht="15" thickBot="1">
      <c r="J320" s="45"/>
    </row>
    <row r="321" spans="10:10" ht="15" thickBot="1">
      <c r="J321" s="45"/>
    </row>
    <row r="322" spans="10:10" ht="15" thickBot="1">
      <c r="J322" s="45"/>
    </row>
    <row r="323" spans="10:10" ht="15" thickBot="1">
      <c r="J323" s="45"/>
    </row>
    <row r="324" spans="10:10" ht="15" thickBot="1">
      <c r="J324" s="45"/>
    </row>
    <row r="325" spans="10:10" ht="15" thickBot="1">
      <c r="J325" s="45"/>
    </row>
    <row r="326" spans="10:10" ht="15" thickBot="1">
      <c r="J326" s="45"/>
    </row>
    <row r="327" spans="10:10" ht="15" thickBot="1">
      <c r="J327" s="45"/>
    </row>
    <row r="328" spans="10:10" ht="15" thickBot="1">
      <c r="J328" s="45"/>
    </row>
    <row r="329" spans="10:10" ht="15" thickBot="1">
      <c r="J329" s="45"/>
    </row>
    <row r="330" spans="10:10" ht="15" thickBot="1">
      <c r="J330" s="45"/>
    </row>
    <row r="331" spans="10:10" ht="15" thickBot="1">
      <c r="J331" s="45"/>
    </row>
    <row r="332" spans="10:10" ht="15" thickBot="1">
      <c r="J332" s="45"/>
    </row>
    <row r="333" spans="10:10" ht="15" thickBot="1">
      <c r="J333" s="45"/>
    </row>
    <row r="334" spans="10:10" ht="15" thickBot="1">
      <c r="J334" s="45"/>
    </row>
    <row r="335" spans="10:10" ht="15" thickBot="1">
      <c r="J335" s="45"/>
    </row>
    <row r="336" spans="10:10" ht="15" thickBot="1">
      <c r="J336" s="45"/>
    </row>
    <row r="337" spans="10:10" ht="15" thickBot="1">
      <c r="J337" s="45"/>
    </row>
    <row r="338" spans="10:10" ht="15" thickBot="1">
      <c r="J338" s="45"/>
    </row>
    <row r="339" spans="10:10" ht="15" thickBot="1">
      <c r="J339" s="45"/>
    </row>
    <row r="340" spans="10:10" ht="15" thickBot="1">
      <c r="J340" s="45"/>
    </row>
    <row r="341" spans="10:10" ht="15" thickBot="1">
      <c r="J341" s="45"/>
    </row>
    <row r="342" spans="10:10" ht="15" thickBot="1">
      <c r="J342" s="45"/>
    </row>
    <row r="343" spans="10:10" ht="15" thickBot="1">
      <c r="J343" s="45"/>
    </row>
    <row r="344" spans="10:10" ht="15" thickBot="1">
      <c r="J344" s="45"/>
    </row>
    <row r="345" spans="10:10" ht="15" thickBot="1">
      <c r="J345" s="45"/>
    </row>
    <row r="346" spans="10:10" ht="15" thickBot="1">
      <c r="J346" s="45"/>
    </row>
    <row r="347" spans="10:10" ht="15" thickBot="1">
      <c r="J347" s="45"/>
    </row>
    <row r="348" spans="10:10" ht="15" thickBot="1">
      <c r="J348" s="45"/>
    </row>
    <row r="349" spans="10:10" ht="15" thickBot="1">
      <c r="J349" s="45"/>
    </row>
    <row r="350" spans="10:10" ht="15" thickBot="1">
      <c r="J350" s="45"/>
    </row>
    <row r="351" spans="10:10" ht="15" thickBot="1">
      <c r="J351" s="45"/>
    </row>
    <row r="352" spans="10:10" ht="15" thickBot="1">
      <c r="J352" s="45"/>
    </row>
    <row r="353" spans="10:10" ht="15" thickBot="1">
      <c r="J353" s="45"/>
    </row>
    <row r="354" spans="10:10" ht="15" thickBot="1">
      <c r="J354" s="45"/>
    </row>
    <row r="355" spans="10:10" ht="15" thickBot="1">
      <c r="J355" s="45"/>
    </row>
    <row r="356" spans="10:10" ht="15" thickBot="1">
      <c r="J356" s="45"/>
    </row>
    <row r="357" spans="10:10" ht="15" thickBot="1">
      <c r="J357" s="45"/>
    </row>
    <row r="358" spans="10:10" ht="15" thickBot="1">
      <c r="J358" s="45"/>
    </row>
    <row r="359" spans="10:10" ht="15" thickBot="1">
      <c r="J359" s="45"/>
    </row>
    <row r="360" spans="10:10" ht="15" thickBot="1">
      <c r="J360" s="45"/>
    </row>
    <row r="361" spans="10:10" ht="15" thickBot="1">
      <c r="J361" s="45"/>
    </row>
    <row r="362" spans="10:10" ht="15" thickBot="1">
      <c r="J362" s="45"/>
    </row>
    <row r="363" spans="10:10" ht="15" thickBot="1">
      <c r="J363" s="45"/>
    </row>
    <row r="364" spans="10:10" ht="15" thickBot="1">
      <c r="J364" s="45"/>
    </row>
    <row r="365" spans="10:10" ht="15" thickBot="1">
      <c r="J365" s="45"/>
    </row>
    <row r="366" spans="10:10" ht="15" thickBot="1">
      <c r="J366" s="45"/>
    </row>
    <row r="367" spans="10:10" ht="15" thickBot="1">
      <c r="J367" s="45"/>
    </row>
    <row r="368" spans="10:10" ht="15" thickBot="1">
      <c r="J368" s="45"/>
    </row>
    <row r="369" spans="10:10" ht="15" thickBot="1">
      <c r="J369" s="45"/>
    </row>
    <row r="370" spans="10:10" ht="15" thickBot="1">
      <c r="J370" s="45"/>
    </row>
    <row r="371" spans="10:10" ht="15" thickBot="1">
      <c r="J371" s="45"/>
    </row>
    <row r="372" spans="10:10" ht="15" thickBot="1">
      <c r="J372" s="45"/>
    </row>
    <row r="373" spans="10:10" ht="15" thickBot="1">
      <c r="J373" s="45"/>
    </row>
    <row r="374" spans="10:10" ht="15" thickBot="1">
      <c r="J374" s="45"/>
    </row>
    <row r="375" spans="10:10" ht="15" thickBot="1">
      <c r="J375" s="45"/>
    </row>
    <row r="376" spans="10:10" ht="15" thickBot="1">
      <c r="J376" s="45"/>
    </row>
    <row r="377" spans="10:10" ht="15" thickBot="1">
      <c r="J377" s="45"/>
    </row>
    <row r="378" spans="10:10" ht="15" thickBot="1">
      <c r="J378" s="45"/>
    </row>
    <row r="379" spans="10:10" ht="15" thickBot="1">
      <c r="J379" s="45"/>
    </row>
    <row r="380" spans="10:10" ht="15" thickBot="1">
      <c r="J380" s="45"/>
    </row>
    <row r="381" spans="10:10" ht="15" thickBot="1">
      <c r="J381" s="45"/>
    </row>
    <row r="382" spans="10:10" ht="15" thickBot="1">
      <c r="J382" s="45"/>
    </row>
    <row r="383" spans="10:10" ht="15" thickBot="1">
      <c r="J383" s="45"/>
    </row>
    <row r="384" spans="10:10" ht="15" thickBot="1">
      <c r="J384" s="45"/>
    </row>
    <row r="385" spans="10:10" ht="15" thickBot="1">
      <c r="J385" s="45"/>
    </row>
    <row r="386" spans="10:10" ht="15" thickBot="1">
      <c r="J386" s="45"/>
    </row>
    <row r="387" spans="10:10" ht="15" thickBot="1">
      <c r="J387" s="45"/>
    </row>
    <row r="388" spans="10:10" ht="15" thickBot="1">
      <c r="J388" s="45"/>
    </row>
    <row r="389" spans="10:10" ht="15" thickBot="1">
      <c r="J389" s="45"/>
    </row>
    <row r="390" spans="10:10" ht="15" thickBot="1">
      <c r="J390" s="45"/>
    </row>
    <row r="391" spans="10:10" ht="15" thickBot="1">
      <c r="J391" s="45"/>
    </row>
    <row r="392" spans="10:10" ht="15" thickBot="1">
      <c r="J392" s="45"/>
    </row>
    <row r="393" spans="10:10" ht="15" thickBot="1">
      <c r="J393" s="45"/>
    </row>
    <row r="394" spans="10:10" ht="15" thickBot="1">
      <c r="J394" s="45"/>
    </row>
    <row r="395" spans="10:10" ht="15" thickBot="1">
      <c r="J395" s="45"/>
    </row>
    <row r="396" spans="10:10" ht="15" thickBot="1">
      <c r="J396" s="45"/>
    </row>
    <row r="397" spans="10:10" ht="15" thickBot="1">
      <c r="J397" s="45"/>
    </row>
    <row r="398" spans="10:10" ht="15" thickBot="1">
      <c r="J398" s="45"/>
    </row>
    <row r="399" spans="10:10" ht="15" thickBot="1">
      <c r="J399" s="45"/>
    </row>
    <row r="400" spans="10:10" ht="15" thickBot="1">
      <c r="J400" s="45"/>
    </row>
    <row r="401" spans="10:10" ht="15" thickBot="1">
      <c r="J401" s="45"/>
    </row>
    <row r="402" spans="10:10" ht="15" thickBot="1">
      <c r="J402" s="45"/>
    </row>
    <row r="403" spans="10:10" ht="15" thickBot="1">
      <c r="J403" s="45"/>
    </row>
    <row r="404" spans="10:10" ht="15" thickBot="1">
      <c r="J404" s="45"/>
    </row>
    <row r="405" spans="10:10" ht="15" thickBot="1">
      <c r="J405" s="45"/>
    </row>
    <row r="406" spans="10:10" ht="15" thickBot="1">
      <c r="J406" s="45"/>
    </row>
    <row r="407" spans="10:10" ht="15" thickBot="1">
      <c r="J407" s="45"/>
    </row>
    <row r="408" spans="10:10" ht="15" thickBot="1">
      <c r="J408" s="45"/>
    </row>
    <row r="409" spans="10:10" ht="15" thickBot="1">
      <c r="J409" s="45"/>
    </row>
    <row r="410" spans="10:10" ht="15" thickBot="1">
      <c r="J410" s="45"/>
    </row>
    <row r="411" spans="10:10" ht="15" thickBot="1">
      <c r="J411" s="45"/>
    </row>
    <row r="412" spans="10:10" ht="15" thickBot="1">
      <c r="J412" s="45"/>
    </row>
    <row r="413" spans="10:10" ht="15" thickBot="1">
      <c r="J413" s="45"/>
    </row>
    <row r="414" spans="10:10" ht="15" thickBot="1">
      <c r="J414" s="45"/>
    </row>
    <row r="415" spans="10:10" ht="15" thickBot="1">
      <c r="J415" s="45"/>
    </row>
    <row r="416" spans="10:10" ht="15" thickBot="1">
      <c r="J416" s="45"/>
    </row>
    <row r="417" spans="10:10" ht="15" thickBot="1">
      <c r="J417" s="45"/>
    </row>
    <row r="418" spans="10:10" ht="15" thickBot="1">
      <c r="J418" s="45"/>
    </row>
    <row r="419" spans="10:10" ht="15" thickBot="1">
      <c r="J419" s="45"/>
    </row>
    <row r="420" spans="10:10" ht="15" thickBot="1">
      <c r="J420" s="45"/>
    </row>
    <row r="421" spans="10:10" ht="15" thickBot="1">
      <c r="J421" s="45"/>
    </row>
    <row r="422" spans="10:10" ht="15" thickBot="1">
      <c r="J422" s="45"/>
    </row>
    <row r="423" spans="10:10" ht="15" thickBot="1">
      <c r="J423" s="45"/>
    </row>
    <row r="424" spans="10:10" ht="15" thickBot="1">
      <c r="J424" s="45"/>
    </row>
    <row r="425" spans="10:10" ht="15" thickBot="1">
      <c r="J425" s="45"/>
    </row>
    <row r="426" spans="10:10" ht="15" thickBot="1">
      <c r="J426" s="45"/>
    </row>
    <row r="427" spans="10:10" ht="15" thickBot="1">
      <c r="J427" s="45"/>
    </row>
    <row r="428" spans="10:10" ht="15" thickBot="1">
      <c r="J428" s="45"/>
    </row>
    <row r="429" spans="10:10" ht="15" thickBot="1">
      <c r="J429" s="45"/>
    </row>
    <row r="430" spans="10:10" ht="15" thickBot="1">
      <c r="J430" s="45"/>
    </row>
    <row r="431" spans="10:10" ht="15" thickBot="1">
      <c r="J431" s="45"/>
    </row>
    <row r="432" spans="10:10" ht="15" thickBot="1">
      <c r="J432" s="45"/>
    </row>
    <row r="433" spans="10:10" ht="15" thickBot="1">
      <c r="J433" s="45"/>
    </row>
    <row r="434" spans="10:10" ht="15" thickBot="1">
      <c r="J434" s="45"/>
    </row>
    <row r="435" spans="10:10" ht="15" thickBot="1">
      <c r="J435" s="45"/>
    </row>
    <row r="436" spans="10:10" ht="15" thickBot="1">
      <c r="J436" s="45"/>
    </row>
    <row r="437" spans="10:10" ht="15" thickBot="1">
      <c r="J437" s="45"/>
    </row>
    <row r="438" spans="10:10" ht="15" thickBot="1">
      <c r="J438" s="45"/>
    </row>
    <row r="439" spans="10:10" ht="15" thickBot="1">
      <c r="J439" s="45"/>
    </row>
    <row r="440" spans="10:10" ht="15" thickBot="1">
      <c r="J440" s="45"/>
    </row>
    <row r="441" spans="10:10" ht="15" thickBot="1">
      <c r="J441" s="45"/>
    </row>
    <row r="442" spans="10:10" ht="15" thickBot="1">
      <c r="J442" s="45"/>
    </row>
    <row r="443" spans="10:10" ht="15" thickBot="1">
      <c r="J443" s="45"/>
    </row>
    <row r="444" spans="10:10" ht="15" thickBot="1">
      <c r="J444" s="45"/>
    </row>
    <row r="445" spans="10:10" ht="15" thickBot="1">
      <c r="J445" s="45"/>
    </row>
    <row r="446" spans="10:10" ht="15" thickBot="1">
      <c r="J446" s="45"/>
    </row>
    <row r="447" spans="10:10" ht="15" thickBot="1">
      <c r="J447" s="45"/>
    </row>
    <row r="448" spans="10:10" ht="15" thickBot="1">
      <c r="J448" s="45"/>
    </row>
    <row r="449" spans="10:10" ht="15" thickBot="1">
      <c r="J449" s="45"/>
    </row>
    <row r="450" spans="10:10" ht="15" thickBot="1">
      <c r="J450" s="45"/>
    </row>
    <row r="451" spans="10:10" ht="15" thickBot="1">
      <c r="J451" s="45"/>
    </row>
    <row r="452" spans="10:10" ht="15" thickBot="1">
      <c r="J452" s="45"/>
    </row>
    <row r="453" spans="10:10" ht="15" thickBot="1">
      <c r="J453" s="45"/>
    </row>
    <row r="454" spans="10:10" ht="15" thickBot="1">
      <c r="J454" s="45"/>
    </row>
    <row r="455" spans="10:10" ht="15" thickBot="1">
      <c r="J455" s="45"/>
    </row>
    <row r="456" spans="10:10" ht="15" thickBot="1">
      <c r="J456" s="45"/>
    </row>
    <row r="457" spans="10:10" ht="15" thickBot="1">
      <c r="J457" s="45"/>
    </row>
    <row r="458" spans="10:10" ht="15" thickBot="1">
      <c r="J458" s="45"/>
    </row>
    <row r="459" spans="10:10" ht="15" thickBot="1">
      <c r="J459" s="45"/>
    </row>
    <row r="460" spans="10:10" ht="15" thickBot="1">
      <c r="J460" s="45"/>
    </row>
    <row r="461" spans="10:10" ht="15" thickBot="1">
      <c r="J461" s="45"/>
    </row>
    <row r="462" spans="10:10" ht="15" thickBot="1">
      <c r="J462" s="45"/>
    </row>
    <row r="463" spans="10:10" ht="15" thickBot="1">
      <c r="J463" s="45"/>
    </row>
    <row r="464" spans="10:10" ht="15" thickBot="1">
      <c r="J464" s="45"/>
    </row>
    <row r="465" spans="10:10" ht="15" thickBot="1">
      <c r="J465" s="45"/>
    </row>
    <row r="466" spans="10:10" ht="15" thickBot="1">
      <c r="J466" s="45"/>
    </row>
    <row r="467" spans="10:10" ht="15" thickBot="1">
      <c r="J467" s="45"/>
    </row>
    <row r="468" spans="10:10" ht="15" thickBot="1">
      <c r="J468" s="45"/>
    </row>
    <row r="469" spans="10:10" ht="15" thickBot="1">
      <c r="J469" s="45"/>
    </row>
    <row r="470" spans="10:10" ht="15" thickBot="1">
      <c r="J470" s="45"/>
    </row>
    <row r="471" spans="10:10" ht="15" thickBot="1">
      <c r="J471" s="45"/>
    </row>
    <row r="472" spans="10:10" ht="15" thickBot="1">
      <c r="J472" s="45"/>
    </row>
    <row r="473" spans="10:10" ht="15" thickBot="1">
      <c r="J473" s="45"/>
    </row>
    <row r="474" spans="10:10" ht="15" thickBot="1">
      <c r="J474" s="45"/>
    </row>
    <row r="475" spans="10:10" ht="15" thickBot="1">
      <c r="J475" s="45"/>
    </row>
    <row r="476" spans="10:10" ht="15" thickBot="1">
      <c r="J476" s="45"/>
    </row>
    <row r="477" spans="10:10" ht="15" thickBot="1">
      <c r="J477" s="45"/>
    </row>
    <row r="478" spans="10:10" ht="15" thickBot="1">
      <c r="J478" s="45"/>
    </row>
    <row r="479" spans="10:10" ht="15" thickBot="1">
      <c r="J479" s="45"/>
    </row>
    <row r="480" spans="10:10" ht="15" thickBot="1">
      <c r="J480" s="45"/>
    </row>
    <row r="481" spans="10:10" ht="15" thickBot="1">
      <c r="J481" s="45"/>
    </row>
    <row r="482" spans="10:10" ht="15" thickBot="1">
      <c r="J482" s="45"/>
    </row>
    <row r="483" spans="10:10" ht="15" thickBot="1">
      <c r="J483" s="45"/>
    </row>
    <row r="484" spans="10:10" ht="15" thickBot="1">
      <c r="J484" s="45"/>
    </row>
    <row r="485" spans="10:10" ht="15" thickBot="1">
      <c r="J485" s="45"/>
    </row>
    <row r="486" spans="10:10" ht="15" thickBot="1">
      <c r="J486" s="45"/>
    </row>
    <row r="487" spans="10:10" ht="15" thickBot="1">
      <c r="J487" s="45"/>
    </row>
    <row r="488" spans="10:10" ht="15" thickBot="1">
      <c r="J488" s="45"/>
    </row>
    <row r="489" spans="10:10" ht="15" thickBot="1">
      <c r="J489" s="45"/>
    </row>
    <row r="490" spans="10:10" ht="15" thickBot="1">
      <c r="J490" s="45"/>
    </row>
    <row r="491" spans="10:10" ht="15" thickBot="1">
      <c r="J491" s="45"/>
    </row>
    <row r="492" spans="10:10" ht="15" thickBot="1">
      <c r="J492" s="45"/>
    </row>
    <row r="493" spans="10:10" ht="15" thickBot="1">
      <c r="J493" s="45"/>
    </row>
    <row r="494" spans="10:10" ht="15" thickBot="1">
      <c r="J494" s="45"/>
    </row>
    <row r="495" spans="10:10" ht="15" thickBot="1">
      <c r="J495" s="45"/>
    </row>
    <row r="496" spans="10:10" ht="15" thickBot="1">
      <c r="J496" s="45"/>
    </row>
    <row r="497" spans="10:10" ht="15" thickBot="1">
      <c r="J497" s="45"/>
    </row>
    <row r="498" spans="10:10" ht="15" thickBot="1">
      <c r="J498" s="45"/>
    </row>
    <row r="499" spans="10:10" ht="15" thickBot="1">
      <c r="J499" s="45"/>
    </row>
    <row r="500" spans="10:10" ht="15" thickBot="1">
      <c r="J500" s="45"/>
    </row>
    <row r="501" spans="10:10" ht="15" thickBot="1">
      <c r="J501" s="45"/>
    </row>
    <row r="502" spans="10:10" ht="15" thickBot="1">
      <c r="J502" s="45"/>
    </row>
    <row r="503" spans="10:10" ht="15" thickBot="1">
      <c r="J503" s="45"/>
    </row>
    <row r="504" spans="10:10" ht="15" thickBot="1">
      <c r="J504" s="45"/>
    </row>
    <row r="505" spans="10:10" ht="15" thickBot="1">
      <c r="J505" s="45"/>
    </row>
    <row r="506" spans="10:10" ht="15" thickBot="1">
      <c r="J506" s="45"/>
    </row>
    <row r="507" spans="10:10" ht="15" thickBot="1">
      <c r="J507" s="45"/>
    </row>
    <row r="508" spans="10:10" ht="15" thickBot="1">
      <c r="J508" s="45"/>
    </row>
    <row r="509" spans="10:10" ht="15" thickBot="1">
      <c r="J509" s="45"/>
    </row>
    <row r="510" spans="10:10" ht="15" thickBot="1">
      <c r="J510" s="45"/>
    </row>
    <row r="511" spans="10:10" ht="15" thickBot="1">
      <c r="J511" s="45"/>
    </row>
    <row r="512" spans="10:10" ht="15" thickBot="1">
      <c r="J512" s="45"/>
    </row>
    <row r="513" spans="10:10" ht="15" thickBot="1">
      <c r="J513" s="45"/>
    </row>
    <row r="514" spans="10:10" ht="15" thickBot="1">
      <c r="J514" s="45"/>
    </row>
    <row r="515" spans="10:10" ht="15" thickBot="1">
      <c r="J515" s="45"/>
    </row>
    <row r="516" spans="10:10" ht="15" thickBot="1">
      <c r="J516" s="45"/>
    </row>
    <row r="517" spans="10:10" ht="15" thickBot="1">
      <c r="J517" s="45"/>
    </row>
    <row r="518" spans="10:10" ht="15" thickBot="1">
      <c r="J518" s="45"/>
    </row>
    <row r="519" spans="10:10" ht="15" thickBot="1">
      <c r="J519" s="45"/>
    </row>
    <row r="520" spans="10:10" ht="15" thickBot="1">
      <c r="J520" s="45"/>
    </row>
    <row r="521" spans="10:10" ht="15" thickBot="1">
      <c r="J521" s="45"/>
    </row>
    <row r="522" spans="10:10" ht="15" thickBot="1">
      <c r="J522" s="45"/>
    </row>
    <row r="523" spans="10:10" ht="15" thickBot="1">
      <c r="J523" s="45"/>
    </row>
    <row r="524" spans="10:10" ht="15" thickBot="1">
      <c r="J524" s="45"/>
    </row>
    <row r="525" spans="10:10" ht="15" thickBot="1">
      <c r="J525" s="45"/>
    </row>
    <row r="526" spans="10:10" ht="15" thickBot="1">
      <c r="J526" s="45"/>
    </row>
    <row r="527" spans="10:10" ht="15" thickBot="1">
      <c r="J527" s="45"/>
    </row>
    <row r="528" spans="10:10" ht="15" thickBot="1">
      <c r="J528" s="45"/>
    </row>
    <row r="529" spans="10:10" ht="15" thickBot="1">
      <c r="J529" s="45"/>
    </row>
    <row r="530" spans="10:10" ht="15" thickBot="1">
      <c r="J530" s="45"/>
    </row>
    <row r="531" spans="10:10" ht="15" thickBot="1">
      <c r="J531" s="45"/>
    </row>
    <row r="532" spans="10:10" ht="15" thickBot="1">
      <c r="J532" s="45"/>
    </row>
    <row r="533" spans="10:10" ht="15" thickBot="1">
      <c r="J533" s="45"/>
    </row>
    <row r="534" spans="10:10" ht="15" thickBot="1">
      <c r="J534" s="45"/>
    </row>
    <row r="535" spans="10:10" ht="15" thickBot="1">
      <c r="J535" s="45"/>
    </row>
    <row r="536" spans="10:10" ht="15" thickBot="1">
      <c r="J536" s="45"/>
    </row>
    <row r="537" spans="10:10" ht="15" thickBot="1">
      <c r="J537" s="45"/>
    </row>
    <row r="538" spans="10:10" ht="15" thickBot="1">
      <c r="J538" s="45"/>
    </row>
    <row r="539" spans="10:10" ht="15" thickBot="1">
      <c r="J539" s="45"/>
    </row>
    <row r="540" spans="10:10" ht="15" thickBot="1">
      <c r="J540" s="45"/>
    </row>
    <row r="541" spans="10:10" ht="15" thickBot="1">
      <c r="J541" s="45"/>
    </row>
    <row r="542" spans="10:10" ht="15" thickBot="1">
      <c r="J542" s="45"/>
    </row>
    <row r="543" spans="10:10" ht="15" thickBot="1">
      <c r="J543" s="45"/>
    </row>
    <row r="544" spans="10:10" ht="15" thickBot="1">
      <c r="J544" s="45"/>
    </row>
    <row r="545" spans="10:10" ht="15" thickBot="1">
      <c r="J545" s="45"/>
    </row>
    <row r="546" spans="10:10" ht="15" thickBot="1">
      <c r="J546" s="45"/>
    </row>
    <row r="547" spans="10:10" ht="15" thickBot="1">
      <c r="J547" s="45"/>
    </row>
    <row r="548" spans="10:10" ht="15" thickBot="1">
      <c r="J548" s="45"/>
    </row>
    <row r="549" spans="10:10" ht="15" thickBot="1">
      <c r="J549" s="45"/>
    </row>
    <row r="550" spans="10:10" ht="15" thickBot="1">
      <c r="J550" s="45"/>
    </row>
    <row r="551" spans="10:10" ht="15" thickBot="1">
      <c r="J551" s="45"/>
    </row>
    <row r="552" spans="10:10" ht="15" thickBot="1">
      <c r="J552" s="45"/>
    </row>
    <row r="553" spans="10:10" ht="15" thickBot="1">
      <c r="J553" s="45"/>
    </row>
    <row r="554" spans="10:10" ht="15" thickBot="1">
      <c r="J554" s="45"/>
    </row>
    <row r="555" spans="10:10" ht="15" thickBot="1">
      <c r="J555" s="45"/>
    </row>
    <row r="556" spans="10:10" ht="15" thickBot="1">
      <c r="J556" s="45"/>
    </row>
    <row r="557" spans="10:10" ht="15" thickBot="1">
      <c r="J557" s="45"/>
    </row>
    <row r="558" spans="10:10" ht="15" thickBot="1">
      <c r="J558" s="45"/>
    </row>
    <row r="559" spans="10:10" ht="15" thickBot="1">
      <c r="J559" s="45"/>
    </row>
    <row r="560" spans="10:10" ht="15" thickBot="1">
      <c r="J560" s="45"/>
    </row>
    <row r="561" spans="10:10" ht="15" thickBot="1">
      <c r="J561" s="45"/>
    </row>
    <row r="562" spans="10:10" ht="15" thickBot="1">
      <c r="J562" s="45"/>
    </row>
    <row r="563" spans="10:10" ht="15" thickBot="1">
      <c r="J563" s="45"/>
    </row>
    <row r="564" spans="10:10" ht="15" thickBot="1">
      <c r="J564" s="45"/>
    </row>
    <row r="565" spans="10:10" ht="15" thickBot="1">
      <c r="J565" s="45"/>
    </row>
    <row r="566" spans="10:10" ht="15" thickBot="1">
      <c r="J566" s="45"/>
    </row>
    <row r="567" spans="10:10" ht="15" thickBot="1">
      <c r="J567" s="45"/>
    </row>
    <row r="568" spans="10:10" ht="15" thickBot="1">
      <c r="J568" s="45"/>
    </row>
    <row r="569" spans="10:10" ht="15" thickBot="1">
      <c r="J569" s="45"/>
    </row>
    <row r="570" spans="10:10" ht="15" thickBot="1">
      <c r="J570" s="45"/>
    </row>
    <row r="571" spans="10:10" ht="15" thickBot="1">
      <c r="J571" s="45"/>
    </row>
    <row r="572" spans="10:10" ht="15" thickBot="1">
      <c r="J572" s="45"/>
    </row>
    <row r="573" spans="10:10" ht="15" thickBot="1">
      <c r="J573" s="45"/>
    </row>
    <row r="574" spans="10:10" ht="15" thickBot="1">
      <c r="J574" s="45"/>
    </row>
    <row r="575" spans="10:10" ht="15" thickBot="1">
      <c r="J575" s="45"/>
    </row>
    <row r="576" spans="10:10" ht="15" thickBot="1">
      <c r="J576" s="45"/>
    </row>
    <row r="577" spans="10:10" ht="15" thickBot="1">
      <c r="J577" s="45"/>
    </row>
    <row r="578" spans="10:10" ht="15" thickBot="1">
      <c r="J578" s="45"/>
    </row>
    <row r="579" spans="10:10" ht="15" thickBot="1">
      <c r="J579" s="45"/>
    </row>
    <row r="580" spans="10:10" ht="15" thickBot="1">
      <c r="J580" s="45"/>
    </row>
    <row r="581" spans="10:10" ht="15" thickBot="1">
      <c r="J581" s="45"/>
    </row>
    <row r="582" spans="10:10" ht="15" thickBot="1">
      <c r="J582" s="45"/>
    </row>
    <row r="583" spans="10:10" ht="15" thickBot="1">
      <c r="J583" s="45"/>
    </row>
    <row r="584" spans="10:10" ht="15" thickBot="1">
      <c r="J584" s="45"/>
    </row>
    <row r="585" spans="10:10" ht="15" thickBot="1">
      <c r="J585" s="45"/>
    </row>
    <row r="586" spans="10:10" ht="15" thickBot="1">
      <c r="J586" s="45"/>
    </row>
    <row r="587" spans="10:10" ht="15" thickBot="1">
      <c r="J587" s="45"/>
    </row>
    <row r="588" spans="10:10" ht="15" thickBot="1">
      <c r="J588" s="45"/>
    </row>
    <row r="589" spans="10:10" ht="15" thickBot="1">
      <c r="J589" s="45"/>
    </row>
    <row r="590" spans="10:10" ht="15" thickBot="1">
      <c r="J590" s="45"/>
    </row>
    <row r="591" spans="10:10" ht="15" thickBot="1">
      <c r="J591" s="45"/>
    </row>
    <row r="592" spans="10:10" ht="15" thickBot="1">
      <c r="J592" s="45"/>
    </row>
    <row r="593" spans="10:10" ht="15" thickBot="1">
      <c r="J593" s="45"/>
    </row>
    <row r="594" spans="10:10" ht="15" thickBot="1">
      <c r="J594" s="45"/>
    </row>
    <row r="595" spans="10:10" ht="15" thickBot="1">
      <c r="J595" s="45"/>
    </row>
    <row r="596" spans="10:10" ht="15" thickBot="1">
      <c r="J596" s="45"/>
    </row>
    <row r="597" spans="10:10" ht="15" thickBot="1">
      <c r="J597" s="45"/>
    </row>
    <row r="598" spans="10:10" ht="15" thickBot="1">
      <c r="J598" s="45"/>
    </row>
    <row r="599" spans="10:10" ht="15" thickBot="1">
      <c r="J599" s="45"/>
    </row>
    <row r="600" spans="10:10" ht="15" thickBot="1">
      <c r="J600" s="45"/>
    </row>
    <row r="601" spans="10:10" ht="15" thickBot="1">
      <c r="J601" s="45"/>
    </row>
    <row r="602" spans="10:10" ht="15" thickBot="1">
      <c r="J602" s="45"/>
    </row>
    <row r="603" spans="10:10" ht="15" thickBot="1">
      <c r="J603" s="45"/>
    </row>
    <row r="604" spans="10:10" ht="15" thickBot="1">
      <c r="J604" s="45"/>
    </row>
    <row r="605" spans="10:10" ht="15" thickBot="1">
      <c r="J605" s="45"/>
    </row>
    <row r="606" spans="10:10" ht="15" thickBot="1">
      <c r="J606" s="45"/>
    </row>
    <row r="607" spans="10:10" ht="15" thickBot="1">
      <c r="J607" s="45"/>
    </row>
    <row r="608" spans="10:10" ht="15" thickBot="1">
      <c r="J608" s="45"/>
    </row>
    <row r="609" spans="10:10" ht="15" thickBot="1">
      <c r="J609" s="45"/>
    </row>
    <row r="610" spans="10:10" ht="15" thickBot="1">
      <c r="J610" s="45"/>
    </row>
    <row r="611" spans="10:10" ht="15" thickBot="1">
      <c r="J611" s="45"/>
    </row>
    <row r="612" spans="10:10" ht="15" thickBot="1">
      <c r="J612" s="45"/>
    </row>
    <row r="613" spans="10:10" ht="15" thickBot="1">
      <c r="J613" s="45"/>
    </row>
    <row r="614" spans="10:10" ht="15" thickBot="1">
      <c r="J614" s="45"/>
    </row>
    <row r="615" spans="10:10" ht="15" thickBot="1">
      <c r="J615" s="45"/>
    </row>
    <row r="616" spans="10:10" ht="15" thickBot="1">
      <c r="J616" s="45"/>
    </row>
    <row r="617" spans="10:10" ht="15" thickBot="1">
      <c r="J617" s="45"/>
    </row>
    <row r="618" spans="10:10" ht="15" thickBot="1">
      <c r="J618" s="45"/>
    </row>
    <row r="619" spans="10:10" ht="15" thickBot="1">
      <c r="J619" s="45"/>
    </row>
    <row r="620" spans="10:10" ht="15" thickBot="1">
      <c r="J620" s="45"/>
    </row>
    <row r="621" spans="10:10" ht="15" thickBot="1">
      <c r="J621" s="45"/>
    </row>
    <row r="622" spans="10:10" ht="15" thickBot="1">
      <c r="J622" s="45"/>
    </row>
    <row r="623" spans="10:10" ht="15" thickBot="1">
      <c r="J623" s="45"/>
    </row>
    <row r="624" spans="10:10" ht="15" thickBot="1">
      <c r="J624" s="45"/>
    </row>
    <row r="625" spans="10:10" ht="15" thickBot="1">
      <c r="J625" s="45"/>
    </row>
    <row r="626" spans="10:10" ht="15" thickBot="1">
      <c r="J626" s="45"/>
    </row>
    <row r="627" spans="10:10" ht="15" thickBot="1">
      <c r="J627" s="45"/>
    </row>
    <row r="628" spans="10:10" ht="15" thickBot="1">
      <c r="J628" s="45"/>
    </row>
    <row r="629" spans="10:10" ht="15" thickBot="1">
      <c r="J629" s="45"/>
    </row>
    <row r="630" spans="10:10" ht="15" thickBot="1">
      <c r="J630" s="45"/>
    </row>
    <row r="631" spans="10:10" ht="15" thickBot="1">
      <c r="J631" s="45"/>
    </row>
    <row r="632" spans="10:10" ht="15" thickBot="1">
      <c r="J632" s="45"/>
    </row>
    <row r="633" spans="10:10" ht="15" thickBot="1">
      <c r="J633" s="45"/>
    </row>
    <row r="634" spans="10:10" ht="15" thickBot="1">
      <c r="J634" s="45"/>
    </row>
    <row r="635" spans="10:10" ht="15" thickBot="1">
      <c r="J635" s="45"/>
    </row>
    <row r="636" spans="10:10" ht="15" thickBot="1">
      <c r="J636" s="45"/>
    </row>
    <row r="637" spans="10:10" ht="15" thickBot="1">
      <c r="J637" s="45"/>
    </row>
    <row r="638" spans="10:10" ht="15" thickBot="1">
      <c r="J638" s="45"/>
    </row>
    <row r="639" spans="10:10" ht="15" thickBot="1">
      <c r="J639" s="45"/>
    </row>
    <row r="640" spans="10:10" ht="15" thickBot="1">
      <c r="J640" s="45"/>
    </row>
    <row r="641" spans="10:10" ht="15" thickBot="1">
      <c r="J641" s="45"/>
    </row>
    <row r="642" spans="10:10" ht="15" thickBot="1">
      <c r="J642" s="45"/>
    </row>
    <row r="643" spans="10:10" ht="15" thickBot="1">
      <c r="J643" s="45"/>
    </row>
    <row r="644" spans="10:10" ht="15" thickBot="1">
      <c r="J644" s="45"/>
    </row>
    <row r="645" spans="10:10" ht="15" thickBot="1">
      <c r="J645" s="45"/>
    </row>
    <row r="646" spans="10:10" ht="15" thickBot="1">
      <c r="J646" s="45"/>
    </row>
    <row r="647" spans="10:10" ht="15" thickBot="1">
      <c r="J647" s="45"/>
    </row>
    <row r="648" spans="10:10" ht="15" thickBot="1">
      <c r="J648" s="45"/>
    </row>
    <row r="649" spans="10:10" ht="15" thickBot="1">
      <c r="J649" s="45"/>
    </row>
    <row r="650" spans="10:10" ht="15" thickBot="1">
      <c r="J650" s="45"/>
    </row>
    <row r="651" spans="10:10" ht="15" thickBot="1">
      <c r="J651" s="45"/>
    </row>
    <row r="652" spans="10:10" ht="15" thickBot="1">
      <c r="J652" s="45"/>
    </row>
    <row r="653" spans="10:10" ht="15" thickBot="1">
      <c r="J653" s="45"/>
    </row>
    <row r="654" spans="10:10" ht="15" thickBot="1">
      <c r="J654" s="45"/>
    </row>
    <row r="655" spans="10:10" ht="15" thickBot="1">
      <c r="J655" s="45"/>
    </row>
    <row r="656" spans="10:10" ht="15" thickBot="1">
      <c r="J656" s="45"/>
    </row>
    <row r="657" spans="10:10" ht="15" thickBot="1">
      <c r="J657" s="45"/>
    </row>
    <row r="658" spans="10:10" ht="15" thickBot="1">
      <c r="J658" s="45"/>
    </row>
    <row r="659" spans="10:10" ht="15" thickBot="1">
      <c r="J659" s="45"/>
    </row>
    <row r="660" spans="10:10" ht="15" thickBot="1">
      <c r="J660" s="45"/>
    </row>
    <row r="661" spans="10:10" ht="15" thickBot="1">
      <c r="J661" s="45"/>
    </row>
    <row r="662" spans="10:10" ht="15" thickBot="1">
      <c r="J662" s="45"/>
    </row>
    <row r="663" spans="10:10" ht="15" thickBot="1">
      <c r="J663" s="45"/>
    </row>
    <row r="664" spans="10:10" ht="15" thickBot="1">
      <c r="J664" s="45"/>
    </row>
    <row r="665" spans="10:10" ht="15" thickBot="1">
      <c r="J665" s="45"/>
    </row>
    <row r="666" spans="10:10" ht="15" thickBot="1">
      <c r="J666" s="45"/>
    </row>
    <row r="667" spans="10:10" ht="15" thickBot="1">
      <c r="J667" s="45"/>
    </row>
    <row r="668" spans="10:10" ht="15" thickBot="1">
      <c r="J668" s="45"/>
    </row>
    <row r="669" spans="10:10" ht="15" thickBot="1">
      <c r="J669" s="45"/>
    </row>
    <row r="670" spans="10:10" ht="15" thickBot="1">
      <c r="J670" s="45"/>
    </row>
    <row r="671" spans="10:10" ht="15" thickBot="1">
      <c r="J671" s="45"/>
    </row>
    <row r="672" spans="10:10" ht="15" thickBot="1">
      <c r="J672" s="45"/>
    </row>
    <row r="673" spans="10:10" ht="15" thickBot="1">
      <c r="J673" s="45"/>
    </row>
    <row r="674" spans="10:10" ht="15" thickBot="1">
      <c r="J674" s="45"/>
    </row>
    <row r="675" spans="10:10" ht="15" thickBot="1">
      <c r="J675" s="45"/>
    </row>
    <row r="676" spans="10:10" ht="15" thickBot="1">
      <c r="J676" s="45"/>
    </row>
    <row r="677" spans="10:10" ht="15" thickBot="1">
      <c r="J677" s="45"/>
    </row>
    <row r="678" spans="10:10" ht="15" thickBot="1">
      <c r="J678" s="45"/>
    </row>
    <row r="679" spans="10:10" ht="15" thickBot="1">
      <c r="J679" s="45"/>
    </row>
    <row r="680" spans="10:10" ht="15" thickBot="1">
      <c r="J680" s="45"/>
    </row>
    <row r="681" spans="10:10" ht="15" thickBot="1">
      <c r="J681" s="45"/>
    </row>
    <row r="682" spans="10:10" ht="15" thickBot="1">
      <c r="J682" s="45"/>
    </row>
    <row r="683" spans="10:10" ht="15" thickBot="1">
      <c r="J683" s="45"/>
    </row>
    <row r="684" spans="10:10" ht="15" thickBot="1">
      <c r="J684" s="45"/>
    </row>
    <row r="685" spans="10:10" ht="15" thickBot="1">
      <c r="J685" s="45"/>
    </row>
    <row r="686" spans="10:10" ht="15" thickBot="1">
      <c r="J686" s="45"/>
    </row>
    <row r="687" spans="10:10" ht="15" thickBot="1">
      <c r="J687" s="45"/>
    </row>
    <row r="688" spans="10:10" ht="15" thickBot="1">
      <c r="J688" s="45"/>
    </row>
    <row r="689" spans="10:10" ht="15" thickBot="1">
      <c r="J689" s="45"/>
    </row>
    <row r="690" spans="10:10" ht="15" thickBot="1">
      <c r="J690" s="45"/>
    </row>
    <row r="691" spans="10:10" ht="15" thickBot="1">
      <c r="J691" s="45"/>
    </row>
    <row r="692" spans="10:10" ht="15" thickBot="1">
      <c r="J692" s="45"/>
    </row>
    <row r="693" spans="10:10" ht="15" thickBot="1">
      <c r="J693" s="45"/>
    </row>
    <row r="694" spans="10:10" ht="15" thickBot="1">
      <c r="J694" s="45"/>
    </row>
    <row r="695" spans="10:10" ht="15" thickBot="1">
      <c r="J695" s="45"/>
    </row>
    <row r="696" spans="10:10" ht="15" thickBot="1">
      <c r="J696" s="45"/>
    </row>
    <row r="697" spans="10:10" ht="15" thickBot="1">
      <c r="J697" s="45"/>
    </row>
    <row r="698" spans="10:10" ht="15" thickBot="1">
      <c r="J698" s="45"/>
    </row>
    <row r="699" spans="10:10" ht="15" thickBot="1">
      <c r="J699" s="45"/>
    </row>
    <row r="700" spans="10:10" ht="15" thickBot="1">
      <c r="J700" s="45"/>
    </row>
    <row r="701" spans="10:10" ht="15" thickBot="1">
      <c r="J701" s="45"/>
    </row>
    <row r="702" spans="10:10" ht="15" thickBot="1">
      <c r="J702" s="45"/>
    </row>
    <row r="703" spans="10:10" ht="15" thickBot="1">
      <c r="J703" s="45"/>
    </row>
    <row r="704" spans="10:10" ht="15" thickBot="1">
      <c r="J704" s="45"/>
    </row>
    <row r="705" spans="10:10" ht="15" thickBot="1">
      <c r="J705" s="45"/>
    </row>
    <row r="706" spans="10:10" ht="15" thickBot="1">
      <c r="J706" s="45"/>
    </row>
    <row r="707" spans="10:10" ht="15" thickBot="1">
      <c r="J707" s="45"/>
    </row>
    <row r="708" spans="10:10" ht="15" thickBot="1">
      <c r="J708" s="45"/>
    </row>
    <row r="709" spans="10:10" ht="15" thickBot="1">
      <c r="J709" s="45"/>
    </row>
    <row r="710" spans="10:10" ht="15" thickBot="1">
      <c r="J710" s="45"/>
    </row>
    <row r="711" spans="10:10" ht="15" thickBot="1">
      <c r="J711" s="45"/>
    </row>
    <row r="712" spans="10:10" ht="15" thickBot="1">
      <c r="J712" s="45"/>
    </row>
    <row r="713" spans="10:10" ht="15" thickBot="1">
      <c r="J713" s="45"/>
    </row>
    <row r="714" spans="10:10" ht="15" thickBot="1">
      <c r="J714" s="45"/>
    </row>
    <row r="715" spans="10:10" ht="15" thickBot="1">
      <c r="J715" s="45"/>
    </row>
    <row r="716" spans="10:10" ht="15" thickBot="1">
      <c r="J716" s="45"/>
    </row>
    <row r="717" spans="10:10" ht="15" thickBot="1">
      <c r="J717" s="45"/>
    </row>
    <row r="718" spans="10:10" ht="15" thickBot="1">
      <c r="J718" s="45"/>
    </row>
    <row r="719" spans="10:10" ht="15" thickBot="1">
      <c r="J719" s="45"/>
    </row>
    <row r="720" spans="10:10" ht="15" thickBot="1">
      <c r="J720" s="45"/>
    </row>
    <row r="721" spans="10:10" ht="15" thickBot="1">
      <c r="J721" s="45"/>
    </row>
    <row r="722" spans="10:10" ht="15" thickBot="1">
      <c r="J722" s="45"/>
    </row>
    <row r="723" spans="10:10" ht="15" thickBot="1">
      <c r="J723" s="45"/>
    </row>
    <row r="724" spans="10:10" ht="15" thickBot="1">
      <c r="J724" s="45"/>
    </row>
    <row r="725" spans="10:10" ht="15" thickBot="1">
      <c r="J725" s="45"/>
    </row>
    <row r="726" spans="10:10" ht="15" thickBot="1">
      <c r="J726" s="45"/>
    </row>
    <row r="727" spans="10:10" ht="15" thickBot="1">
      <c r="J727" s="45"/>
    </row>
    <row r="728" spans="10:10" ht="15" thickBot="1">
      <c r="J728" s="45"/>
    </row>
    <row r="729" spans="10:10" ht="15" thickBot="1">
      <c r="J729" s="45"/>
    </row>
    <row r="730" spans="10:10" ht="15" thickBot="1">
      <c r="J730" s="45"/>
    </row>
    <row r="731" spans="10:10" ht="15" thickBot="1">
      <c r="J731" s="45"/>
    </row>
    <row r="732" spans="10:10" ht="15" thickBot="1">
      <c r="J732" s="45"/>
    </row>
    <row r="733" spans="10:10" ht="15" thickBot="1">
      <c r="J733" s="45"/>
    </row>
    <row r="734" spans="10:10" ht="15" thickBot="1">
      <c r="J734" s="45"/>
    </row>
    <row r="735" spans="10:10" ht="15" thickBot="1">
      <c r="J735" s="45"/>
    </row>
    <row r="736" spans="10:10" ht="15" thickBot="1">
      <c r="J736" s="45"/>
    </row>
    <row r="737" spans="10:10" ht="15" thickBot="1">
      <c r="J737" s="45"/>
    </row>
    <row r="738" spans="10:10" ht="15" thickBot="1">
      <c r="J738" s="45"/>
    </row>
    <row r="739" spans="10:10" ht="15" thickBot="1">
      <c r="J739" s="45"/>
    </row>
    <row r="740" spans="10:10" ht="15" thickBot="1">
      <c r="J740" s="45"/>
    </row>
    <row r="741" spans="10:10" ht="15" thickBot="1">
      <c r="J741" s="45"/>
    </row>
    <row r="742" spans="10:10" ht="15" thickBot="1">
      <c r="J742" s="45"/>
    </row>
    <row r="743" spans="10:10" ht="15" thickBot="1">
      <c r="J743" s="45"/>
    </row>
    <row r="744" spans="10:10" ht="15" thickBot="1">
      <c r="J744" s="45"/>
    </row>
    <row r="745" spans="10:10" ht="15" thickBot="1">
      <c r="J745" s="45"/>
    </row>
    <row r="746" spans="10:10" ht="15" thickBot="1">
      <c r="J746" s="45"/>
    </row>
    <row r="747" spans="10:10" ht="15" thickBot="1">
      <c r="J747" s="45"/>
    </row>
    <row r="748" spans="10:10" ht="15" thickBot="1">
      <c r="J748" s="45"/>
    </row>
    <row r="749" spans="10:10" ht="15" thickBot="1">
      <c r="J749" s="45"/>
    </row>
    <row r="750" spans="10:10" ht="15" thickBot="1">
      <c r="J750" s="45"/>
    </row>
    <row r="751" spans="10:10" ht="15" thickBot="1">
      <c r="J751" s="45"/>
    </row>
    <row r="752" spans="10:10" ht="15" thickBot="1">
      <c r="J752" s="45"/>
    </row>
    <row r="753" spans="10:10" ht="15" thickBot="1">
      <c r="J753" s="45"/>
    </row>
    <row r="754" spans="10:10" ht="15" thickBot="1">
      <c r="J754" s="45"/>
    </row>
    <row r="755" spans="10:10" ht="15" thickBot="1">
      <c r="J755" s="45"/>
    </row>
    <row r="756" spans="10:10" ht="15" thickBot="1">
      <c r="J756" s="45"/>
    </row>
    <row r="757" spans="10:10" ht="15" thickBot="1">
      <c r="J757" s="45"/>
    </row>
    <row r="758" spans="10:10" ht="15" thickBot="1">
      <c r="J758" s="45"/>
    </row>
    <row r="759" spans="10:10" ht="15" thickBot="1">
      <c r="J759" s="45"/>
    </row>
    <row r="760" spans="10:10" ht="15" thickBot="1">
      <c r="J760" s="45"/>
    </row>
    <row r="761" spans="10:10" ht="15" thickBot="1">
      <c r="J761" s="45"/>
    </row>
    <row r="762" spans="10:10" ht="15" thickBot="1">
      <c r="J762" s="45"/>
    </row>
    <row r="763" spans="10:10" ht="15" thickBot="1">
      <c r="J763" s="45"/>
    </row>
    <row r="764" spans="10:10" ht="15" thickBot="1">
      <c r="J764" s="45"/>
    </row>
    <row r="765" spans="10:10" ht="15" thickBot="1">
      <c r="J765" s="45"/>
    </row>
    <row r="766" spans="10:10" ht="15" thickBot="1">
      <c r="J766" s="45"/>
    </row>
    <row r="767" spans="10:10" ht="15" thickBot="1">
      <c r="J767" s="45"/>
    </row>
    <row r="768" spans="10:10" ht="15" thickBot="1">
      <c r="J768" s="45"/>
    </row>
    <row r="769" spans="10:10" ht="15" thickBot="1">
      <c r="J769" s="45"/>
    </row>
    <row r="770" spans="10:10" ht="15" thickBot="1">
      <c r="J770" s="45"/>
    </row>
    <row r="771" spans="10:10" ht="15" thickBot="1">
      <c r="J771" s="45"/>
    </row>
    <row r="772" spans="10:10" ht="15" thickBot="1">
      <c r="J772" s="45"/>
    </row>
    <row r="773" spans="10:10" ht="15" thickBot="1">
      <c r="J773" s="45"/>
    </row>
    <row r="774" spans="10:10" ht="15" thickBot="1">
      <c r="J774" s="45"/>
    </row>
    <row r="775" spans="10:10" ht="15" thickBot="1">
      <c r="J775" s="45"/>
    </row>
    <row r="776" spans="10:10" ht="15" thickBot="1">
      <c r="J776" s="45"/>
    </row>
    <row r="777" spans="10:10" ht="15" thickBot="1">
      <c r="J777" s="45"/>
    </row>
    <row r="778" spans="10:10" ht="15" thickBot="1">
      <c r="J778" s="45"/>
    </row>
    <row r="779" spans="10:10" ht="15" thickBot="1">
      <c r="J779" s="45"/>
    </row>
    <row r="780" spans="10:10" ht="15" thickBot="1">
      <c r="J780" s="45"/>
    </row>
    <row r="781" spans="10:10" ht="15" thickBot="1">
      <c r="J781" s="45"/>
    </row>
    <row r="782" spans="10:10" ht="15" thickBot="1">
      <c r="J782" s="45"/>
    </row>
    <row r="783" spans="10:10" ht="15" thickBot="1">
      <c r="J783" s="45"/>
    </row>
    <row r="784" spans="10:10" ht="15" thickBot="1">
      <c r="J784" s="45"/>
    </row>
    <row r="785" spans="10:10" ht="15" thickBot="1">
      <c r="J785" s="45"/>
    </row>
    <row r="786" spans="10:10" ht="15" thickBot="1">
      <c r="J786" s="45"/>
    </row>
    <row r="787" spans="10:10" ht="15" thickBot="1">
      <c r="J787" s="45"/>
    </row>
    <row r="788" spans="10:10" ht="15" thickBot="1">
      <c r="J788" s="45"/>
    </row>
    <row r="789" spans="10:10" ht="15" thickBot="1">
      <c r="J789" s="45"/>
    </row>
    <row r="790" spans="10:10" ht="15" thickBot="1">
      <c r="J790" s="45"/>
    </row>
    <row r="791" spans="10:10" ht="15" thickBot="1">
      <c r="J791" s="45"/>
    </row>
    <row r="792" spans="10:10" ht="15" thickBot="1">
      <c r="J792" s="45"/>
    </row>
    <row r="793" spans="10:10" ht="15" thickBot="1">
      <c r="J793" s="45"/>
    </row>
    <row r="794" spans="10:10" ht="15" thickBot="1">
      <c r="J794" s="45"/>
    </row>
    <row r="795" spans="10:10" ht="15" thickBot="1">
      <c r="J795" s="45"/>
    </row>
    <row r="796" spans="10:10" ht="15" thickBot="1">
      <c r="J796" s="45"/>
    </row>
    <row r="797" spans="10:10" ht="15" thickBot="1">
      <c r="J797" s="45"/>
    </row>
    <row r="798" spans="10:10" ht="15" thickBot="1">
      <c r="J798" s="45"/>
    </row>
    <row r="799" spans="10:10" ht="15" thickBot="1">
      <c r="J799" s="45"/>
    </row>
    <row r="800" spans="10:10" ht="15" thickBot="1">
      <c r="J800" s="45"/>
    </row>
    <row r="801" spans="10:10" ht="15" thickBot="1">
      <c r="J801" s="45"/>
    </row>
    <row r="802" spans="10:10" ht="15" thickBot="1">
      <c r="J802" s="45"/>
    </row>
    <row r="803" spans="10:10" ht="15" thickBot="1">
      <c r="J803" s="45"/>
    </row>
    <row r="804" spans="10:10" ht="15" thickBot="1">
      <c r="J804" s="45"/>
    </row>
    <row r="805" spans="10:10" ht="15" thickBot="1">
      <c r="J805" s="45"/>
    </row>
    <row r="806" spans="10:10" ht="15" thickBot="1">
      <c r="J806" s="45"/>
    </row>
    <row r="807" spans="10:10" ht="15" thickBot="1">
      <c r="J807" s="45"/>
    </row>
    <row r="808" spans="10:10" ht="15" thickBot="1">
      <c r="J808" s="45"/>
    </row>
    <row r="809" spans="10:10" ht="15" thickBot="1">
      <c r="J809" s="45"/>
    </row>
    <row r="810" spans="10:10" ht="15" thickBot="1">
      <c r="J810" s="45"/>
    </row>
    <row r="811" spans="10:10" ht="15" thickBot="1">
      <c r="J811" s="45"/>
    </row>
    <row r="812" spans="10:10" ht="15" thickBot="1">
      <c r="J812" s="45"/>
    </row>
    <row r="813" spans="10:10" ht="15" thickBot="1">
      <c r="J813" s="45"/>
    </row>
    <row r="814" spans="10:10" ht="15" thickBot="1">
      <c r="J814" s="45"/>
    </row>
    <row r="815" spans="10:10" ht="15" thickBot="1">
      <c r="J815" s="45"/>
    </row>
    <row r="816" spans="10:10" ht="15" thickBot="1">
      <c r="J816" s="45"/>
    </row>
    <row r="817" spans="10:10" ht="15" thickBot="1">
      <c r="J817" s="45"/>
    </row>
    <row r="818" spans="10:10" ht="15" thickBot="1">
      <c r="J818" s="45"/>
    </row>
    <row r="819" spans="10:10" ht="15" thickBot="1">
      <c r="J819" s="45"/>
    </row>
    <row r="820" spans="10:10" ht="15" thickBot="1">
      <c r="J820" s="45"/>
    </row>
    <row r="821" spans="10:10" ht="15" thickBot="1">
      <c r="J821" s="45"/>
    </row>
    <row r="822" spans="10:10" ht="15" thickBot="1">
      <c r="J822" s="45"/>
    </row>
    <row r="823" spans="10:10" ht="15" thickBot="1">
      <c r="J823" s="45"/>
    </row>
    <row r="824" spans="10:10" ht="15" thickBot="1">
      <c r="J824" s="45"/>
    </row>
    <row r="825" spans="10:10" ht="15" thickBot="1">
      <c r="J825" s="45"/>
    </row>
    <row r="826" spans="10:10" ht="15" thickBot="1">
      <c r="J826" s="45"/>
    </row>
    <row r="827" spans="10:10" ht="15" thickBot="1">
      <c r="J827" s="45"/>
    </row>
    <row r="828" spans="10:10" ht="15" thickBot="1">
      <c r="J828" s="45"/>
    </row>
    <row r="829" spans="10:10" ht="15" thickBot="1">
      <c r="J829" s="45"/>
    </row>
    <row r="830" spans="10:10" ht="15" thickBot="1">
      <c r="J830" s="45"/>
    </row>
    <row r="831" spans="10:10" ht="15" thickBot="1">
      <c r="J831" s="45"/>
    </row>
    <row r="832" spans="10:10" ht="15" thickBot="1">
      <c r="J832" s="45"/>
    </row>
    <row r="833" spans="10:10" ht="15" thickBot="1">
      <c r="J833" s="45"/>
    </row>
    <row r="834" spans="10:10" ht="15" thickBot="1">
      <c r="J834" s="45"/>
    </row>
    <row r="835" spans="10:10" ht="15" thickBot="1">
      <c r="J835" s="45"/>
    </row>
    <row r="836" spans="10:10" ht="15" thickBot="1">
      <c r="J836" s="45"/>
    </row>
    <row r="837" spans="10:10" ht="15" thickBot="1">
      <c r="J837" s="45"/>
    </row>
    <row r="838" spans="10:10" ht="15" thickBot="1">
      <c r="J838" s="45"/>
    </row>
    <row r="839" spans="10:10" ht="15" thickBot="1">
      <c r="J839" s="45"/>
    </row>
    <row r="840" spans="10:10" ht="15" thickBot="1">
      <c r="J840" s="45"/>
    </row>
    <row r="841" spans="10:10" ht="15" thickBot="1">
      <c r="J841" s="45"/>
    </row>
    <row r="842" spans="10:10" ht="15" thickBot="1">
      <c r="J842" s="45"/>
    </row>
    <row r="843" spans="10:10" ht="15" thickBot="1">
      <c r="J843" s="45"/>
    </row>
    <row r="844" spans="10:10" ht="15" thickBot="1">
      <c r="J844" s="45"/>
    </row>
    <row r="845" spans="10:10" ht="15" thickBot="1">
      <c r="J845" s="45"/>
    </row>
    <row r="846" spans="10:10" ht="15" thickBot="1">
      <c r="J846" s="45"/>
    </row>
    <row r="847" spans="10:10" ht="15" thickBot="1">
      <c r="J847" s="45"/>
    </row>
    <row r="848" spans="10:10" ht="15" thickBot="1">
      <c r="J848" s="45"/>
    </row>
    <row r="849" spans="10:10" ht="15" thickBot="1">
      <c r="J849" s="45"/>
    </row>
    <row r="850" spans="10:10" ht="15" thickBot="1">
      <c r="J850" s="45"/>
    </row>
    <row r="851" spans="10:10" ht="15" thickBot="1">
      <c r="J851" s="45"/>
    </row>
    <row r="852" spans="10:10" ht="15" thickBot="1">
      <c r="J852" s="45"/>
    </row>
    <row r="853" spans="10:10" ht="15" thickBot="1">
      <c r="J853" s="45"/>
    </row>
    <row r="854" spans="10:10" ht="15" thickBot="1">
      <c r="J854" s="45"/>
    </row>
    <row r="855" spans="10:10" ht="15" thickBot="1">
      <c r="J855" s="45"/>
    </row>
    <row r="856" spans="10:10" ht="15" thickBot="1">
      <c r="J856" s="45"/>
    </row>
    <row r="857" spans="10:10" ht="15" thickBot="1">
      <c r="J857" s="45"/>
    </row>
    <row r="858" spans="10:10" ht="15" thickBot="1">
      <c r="J858" s="45"/>
    </row>
    <row r="859" spans="10:10" ht="15" thickBot="1">
      <c r="J859" s="45"/>
    </row>
    <row r="860" spans="10:10" ht="15" thickBot="1">
      <c r="J860" s="45"/>
    </row>
    <row r="861" spans="10:10" ht="15" thickBot="1">
      <c r="J861" s="45"/>
    </row>
    <row r="862" spans="10:10" ht="15" thickBot="1">
      <c r="J862" s="45"/>
    </row>
    <row r="863" spans="10:10" ht="15" thickBot="1">
      <c r="J863" s="45"/>
    </row>
    <row r="864" spans="10:10" ht="15" thickBot="1">
      <c r="J864" s="45"/>
    </row>
    <row r="865" spans="10:10" ht="15" thickBot="1">
      <c r="J865" s="45"/>
    </row>
    <row r="866" spans="10:10" ht="15" thickBot="1">
      <c r="J866" s="45"/>
    </row>
    <row r="867" spans="10:10" ht="15" thickBot="1">
      <c r="J867" s="45"/>
    </row>
    <row r="868" spans="10:10" ht="15" thickBot="1">
      <c r="J868" s="45"/>
    </row>
    <row r="869" spans="10:10" ht="15" thickBot="1">
      <c r="J869" s="45"/>
    </row>
    <row r="870" spans="10:10" ht="15" thickBot="1">
      <c r="J870" s="45"/>
    </row>
    <row r="871" spans="10:10" ht="15" thickBot="1">
      <c r="J871" s="45"/>
    </row>
    <row r="872" spans="10:10" ht="15" thickBot="1">
      <c r="J872" s="45"/>
    </row>
    <row r="873" spans="10:10" ht="15" thickBot="1">
      <c r="J873" s="45"/>
    </row>
    <row r="874" spans="10:10" ht="15" thickBot="1">
      <c r="J874" s="45"/>
    </row>
    <row r="875" spans="10:10" ht="15" thickBot="1">
      <c r="J875" s="45"/>
    </row>
    <row r="876" spans="10:10" ht="15" thickBot="1">
      <c r="J876" s="45"/>
    </row>
    <row r="877" spans="10:10" ht="15" thickBot="1">
      <c r="J877" s="45"/>
    </row>
    <row r="878" spans="10:10" ht="15" thickBot="1">
      <c r="J878" s="45"/>
    </row>
    <row r="879" spans="10:10" ht="15" thickBot="1">
      <c r="J879" s="45"/>
    </row>
    <row r="880" spans="10:10" ht="15" thickBot="1">
      <c r="J880" s="45"/>
    </row>
    <row r="881" spans="10:10" ht="15" thickBot="1">
      <c r="J881" s="45"/>
    </row>
    <row r="882" spans="10:10" ht="15" thickBot="1">
      <c r="J882" s="45"/>
    </row>
    <row r="883" spans="10:10" ht="15" thickBot="1">
      <c r="J883" s="45"/>
    </row>
    <row r="884" spans="10:10" ht="15" thickBot="1">
      <c r="J884" s="45"/>
    </row>
    <row r="885" spans="10:10" ht="15" thickBot="1">
      <c r="J885" s="45"/>
    </row>
    <row r="886" spans="10:10" ht="15" thickBot="1">
      <c r="J886" s="45"/>
    </row>
    <row r="887" spans="10:10" ht="15" thickBot="1">
      <c r="J887" s="45"/>
    </row>
    <row r="888" spans="10:10" ht="15" thickBot="1">
      <c r="J888" s="45"/>
    </row>
    <row r="889" spans="10:10" ht="15" thickBot="1">
      <c r="J889" s="45"/>
    </row>
    <row r="890" spans="10:10" ht="15" thickBot="1">
      <c r="J890" s="45"/>
    </row>
    <row r="891" spans="10:10" ht="15" thickBot="1">
      <c r="J891" s="45"/>
    </row>
    <row r="892" spans="10:10" ht="15" thickBot="1">
      <c r="J892" s="45"/>
    </row>
    <row r="893" spans="10:10" ht="15" thickBot="1">
      <c r="J893" s="45"/>
    </row>
    <row r="894" spans="10:10" ht="15" thickBot="1">
      <c r="J894" s="45"/>
    </row>
    <row r="895" spans="10:10" ht="15" thickBot="1">
      <c r="J895" s="45"/>
    </row>
    <row r="896" spans="10:10" ht="15" thickBot="1">
      <c r="J896" s="45"/>
    </row>
    <row r="897" spans="10:10" ht="15" thickBot="1">
      <c r="J897" s="45"/>
    </row>
    <row r="898" spans="10:10" ht="15" thickBot="1">
      <c r="J898" s="45"/>
    </row>
    <row r="899" spans="10:10" ht="15" thickBot="1">
      <c r="J899" s="45"/>
    </row>
    <row r="900" spans="10:10" ht="15" thickBot="1">
      <c r="J900" s="45"/>
    </row>
    <row r="901" spans="10:10" ht="15" thickBot="1">
      <c r="J901" s="45"/>
    </row>
    <row r="902" spans="10:10" ht="15" thickBot="1">
      <c r="J902" s="45"/>
    </row>
    <row r="903" spans="10:10" ht="15" thickBot="1">
      <c r="J903" s="45"/>
    </row>
    <row r="904" spans="10:10" ht="15" thickBot="1">
      <c r="J904" s="45"/>
    </row>
    <row r="905" spans="10:10" ht="15" thickBot="1">
      <c r="J905" s="45"/>
    </row>
    <row r="906" spans="10:10" ht="15" thickBot="1">
      <c r="J906" s="45"/>
    </row>
    <row r="907" spans="10:10" ht="15" thickBot="1">
      <c r="J907" s="45"/>
    </row>
    <row r="908" spans="10:10" ht="15" thickBot="1">
      <c r="J908" s="45"/>
    </row>
    <row r="909" spans="10:10" ht="15" thickBot="1">
      <c r="J909" s="45"/>
    </row>
    <row r="910" spans="10:10" ht="15" thickBot="1">
      <c r="J910" s="45"/>
    </row>
    <row r="911" spans="10:10" ht="15" thickBot="1">
      <c r="J911" s="45"/>
    </row>
    <row r="912" spans="10:10" ht="15" thickBot="1">
      <c r="J912" s="45"/>
    </row>
    <row r="913" spans="10:10" ht="15" thickBot="1">
      <c r="J913" s="45"/>
    </row>
    <row r="914" spans="10:10" ht="15" thickBot="1">
      <c r="J914" s="45"/>
    </row>
    <row r="915" spans="10:10" ht="15" thickBot="1">
      <c r="J915" s="45"/>
    </row>
    <row r="916" spans="10:10" ht="15" thickBot="1">
      <c r="J916" s="45"/>
    </row>
    <row r="917" spans="10:10" ht="15" thickBot="1">
      <c r="J917" s="45"/>
    </row>
    <row r="918" spans="10:10" ht="15" thickBot="1">
      <c r="J918" s="45"/>
    </row>
    <row r="919" spans="10:10" ht="15" thickBot="1">
      <c r="J919" s="45"/>
    </row>
    <row r="920" spans="10:10" ht="15" thickBot="1">
      <c r="J920" s="45"/>
    </row>
    <row r="921" spans="10:10" ht="15" thickBot="1">
      <c r="J921" s="45"/>
    </row>
    <row r="922" spans="10:10" ht="15" thickBot="1">
      <c r="J922" s="45"/>
    </row>
    <row r="923" spans="10:10" ht="15" thickBot="1">
      <c r="J923" s="45"/>
    </row>
    <row r="924" spans="10:10" ht="15" thickBot="1">
      <c r="J924" s="45"/>
    </row>
    <row r="925" spans="10:10" ht="15" thickBot="1">
      <c r="J925" s="45"/>
    </row>
    <row r="926" spans="10:10" ht="15" thickBot="1">
      <c r="J926" s="45"/>
    </row>
    <row r="927" spans="10:10" ht="15" thickBot="1">
      <c r="J927" s="45"/>
    </row>
    <row r="928" spans="10:10" ht="15" thickBot="1">
      <c r="J928" s="45"/>
    </row>
    <row r="929" spans="10:10" ht="15" thickBot="1">
      <c r="J929" s="45"/>
    </row>
    <row r="930" spans="10:10" ht="15" thickBot="1">
      <c r="J930" s="45"/>
    </row>
    <row r="931" spans="10:10" ht="15" thickBot="1">
      <c r="J931" s="45"/>
    </row>
    <row r="932" spans="10:10" ht="15" thickBot="1">
      <c r="J932" s="45"/>
    </row>
    <row r="933" spans="10:10" ht="15" thickBot="1">
      <c r="J933" s="45"/>
    </row>
    <row r="934" spans="10:10" ht="15" thickBot="1">
      <c r="J934" s="45"/>
    </row>
    <row r="935" spans="10:10" ht="15" thickBot="1">
      <c r="J935" s="45"/>
    </row>
    <row r="936" spans="10:10" ht="15" thickBot="1">
      <c r="J936" s="45"/>
    </row>
    <row r="937" spans="10:10" ht="15" thickBot="1">
      <c r="J937" s="45"/>
    </row>
    <row r="938" spans="10:10" ht="15" thickBot="1">
      <c r="J938" s="45"/>
    </row>
    <row r="939" spans="10:10" ht="15" thickBot="1">
      <c r="J939" s="45"/>
    </row>
    <row r="940" spans="10:10" ht="15" thickBot="1">
      <c r="J940" s="45"/>
    </row>
    <row r="941" spans="10:10" ht="15" thickBot="1">
      <c r="J941" s="45"/>
    </row>
    <row r="942" spans="10:10" ht="15" thickBot="1">
      <c r="J942" s="45"/>
    </row>
    <row r="943" spans="10:10" ht="15" thickBot="1">
      <c r="J943" s="45"/>
    </row>
    <row r="944" spans="10:10" ht="15" thickBot="1">
      <c r="J944" s="45"/>
    </row>
    <row r="945" spans="10:10" ht="15" thickBot="1">
      <c r="J945" s="45"/>
    </row>
    <row r="946" spans="10:10" ht="15" thickBot="1">
      <c r="J946" s="45"/>
    </row>
    <row r="947" spans="10:10" ht="15" thickBot="1">
      <c r="J947" s="45"/>
    </row>
    <row r="948" spans="10:10" ht="15" thickBot="1">
      <c r="J948" s="45"/>
    </row>
    <row r="949" spans="10:10" ht="15" thickBot="1">
      <c r="J949" s="45"/>
    </row>
    <row r="950" spans="10:10" ht="15" thickBot="1">
      <c r="J950" s="45"/>
    </row>
    <row r="951" spans="10:10" ht="15" thickBot="1">
      <c r="J951" s="45"/>
    </row>
    <row r="952" spans="10:10" ht="15" thickBot="1">
      <c r="J952" s="45"/>
    </row>
    <row r="953" spans="10:10" ht="15" thickBot="1">
      <c r="J953" s="45"/>
    </row>
    <row r="954" spans="10:10" ht="15" thickBot="1">
      <c r="J954" s="45"/>
    </row>
    <row r="955" spans="10:10" ht="15" thickBot="1">
      <c r="J955" s="45"/>
    </row>
    <row r="956" spans="10:10" ht="15" thickBot="1">
      <c r="J956" s="45"/>
    </row>
    <row r="957" spans="10:10" ht="15" thickBot="1">
      <c r="J957" s="45"/>
    </row>
  </sheetData>
  <hyperlinks>
    <hyperlink ref="M2" r:id="rId1" xr:uid="{1396D19E-0183-43F7-B367-2961E9A12557}"/>
    <hyperlink ref="M3" r:id="rId2" xr:uid="{15EC758D-7314-46D7-9DA9-841FB2D4CA03}"/>
    <hyperlink ref="M4" r:id="rId3" xr:uid="{27D5406C-9E4E-43AC-8266-70B90642123F}"/>
    <hyperlink ref="M5:M7" r:id="rId4" display="https://example.com/product.schema.json" xr:uid="{6B56EB71-5499-4B8C-9990-D1EEA0CEE024}"/>
    <hyperlink ref="M8" r:id="rId5" xr:uid="{B08E1ADB-C565-4F67-9797-6FB714776356}"/>
    <hyperlink ref="M12" r:id="rId6" xr:uid="{FDAAC2C1-D84C-4576-A912-9B733B1135C9}"/>
    <hyperlink ref="M13:M14" r:id="rId7" display="https://example.com/product.schema.json" xr:uid="{A82C5A72-1477-41C1-BCA8-8199EBCFE3BA}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1274-B167-4B3A-8CC1-60333C057D59}">
  <dimension ref="A1:K22"/>
  <sheetViews>
    <sheetView workbookViewId="0">
      <selection activeCell="G19" sqref="G19"/>
    </sheetView>
  </sheetViews>
  <sheetFormatPr defaultRowHeight="14.4"/>
  <cols>
    <col min="1" max="1" width="46.88671875" bestFit="1" customWidth="1"/>
    <col min="2" max="2" width="18" customWidth="1"/>
    <col min="3" max="3" width="29.33203125" customWidth="1"/>
    <col min="4" max="4" width="25.44140625" customWidth="1"/>
    <col min="5" max="5" width="46.88671875" bestFit="1" customWidth="1"/>
    <col min="6" max="6" width="10" bestFit="1" customWidth="1"/>
    <col min="7" max="7" width="13.88671875" customWidth="1"/>
    <col min="8" max="8" width="15.6640625" customWidth="1"/>
    <col min="11" max="11" width="12.109375" bestFit="1" customWidth="1"/>
  </cols>
  <sheetData>
    <row r="1" spans="1:11" ht="43.8" thickBot="1">
      <c r="A1" s="1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8" t="s">
        <v>49</v>
      </c>
      <c r="H1" s="8" t="s">
        <v>103</v>
      </c>
      <c r="I1" s="8" t="s">
        <v>104</v>
      </c>
      <c r="J1" s="8" t="s">
        <v>105</v>
      </c>
      <c r="K1" s="8" t="s">
        <v>106</v>
      </c>
    </row>
    <row r="2" spans="1:11" ht="58.2" thickBot="1">
      <c r="A2" s="25">
        <v>12015000</v>
      </c>
      <c r="B2" s="16">
        <v>111222555</v>
      </c>
      <c r="C2" s="22" t="s">
        <v>85</v>
      </c>
      <c r="D2" s="16" t="s">
        <v>88</v>
      </c>
      <c r="E2" s="16" t="s">
        <v>89</v>
      </c>
      <c r="F2" s="16" t="s">
        <v>91</v>
      </c>
      <c r="G2" s="26" t="s">
        <v>112</v>
      </c>
      <c r="H2" s="8" t="s">
        <v>95</v>
      </c>
      <c r="I2" s="8">
        <v>0</v>
      </c>
      <c r="J2" s="26" t="s">
        <v>115</v>
      </c>
      <c r="K2" s="28" t="s">
        <v>85</v>
      </c>
    </row>
    <row r="3" spans="1:11" ht="72.599999999999994" thickBot="1">
      <c r="A3" s="12">
        <v>12015000</v>
      </c>
      <c r="B3" s="20" t="s">
        <v>85</v>
      </c>
      <c r="C3" s="18">
        <v>18994521</v>
      </c>
      <c r="D3" s="18" t="s">
        <v>86</v>
      </c>
      <c r="E3" s="18" t="s">
        <v>90</v>
      </c>
      <c r="F3" s="18" t="s">
        <v>92</v>
      </c>
      <c r="G3" s="27" t="s">
        <v>85</v>
      </c>
      <c r="H3" s="27" t="s">
        <v>107</v>
      </c>
      <c r="I3" s="27">
        <v>1</v>
      </c>
      <c r="J3" s="18" t="s">
        <v>116</v>
      </c>
      <c r="K3" s="18" t="s">
        <v>117</v>
      </c>
    </row>
    <row r="4" spans="1:11" ht="15" thickBot="1">
      <c r="K4" s="4"/>
    </row>
    <row r="5" spans="1:11" ht="15" thickBot="1">
      <c r="A5" s="25"/>
      <c r="B5" s="12"/>
    </row>
    <row r="6" spans="1:11" ht="15" thickBot="1">
      <c r="A6" s="16"/>
      <c r="B6" s="20"/>
    </row>
    <row r="7" spans="1:11" ht="15" thickBot="1">
      <c r="A7" s="22"/>
      <c r="B7" s="18"/>
    </row>
    <row r="8" spans="1:11" ht="15" thickBot="1">
      <c r="A8" s="16"/>
      <c r="B8" s="18"/>
    </row>
    <row r="9" spans="1:11" ht="15" thickBot="1">
      <c r="A9" s="16"/>
      <c r="B9" s="18"/>
      <c r="C9" s="1"/>
    </row>
    <row r="10" spans="1:11" ht="15" thickBot="1">
      <c r="A10" s="16"/>
      <c r="B10" s="18"/>
      <c r="C10" s="2"/>
    </row>
    <row r="11" spans="1:11" ht="15" thickBot="1">
      <c r="A11" s="26"/>
      <c r="B11" s="27"/>
      <c r="C11" s="2"/>
    </row>
    <row r="12" spans="1:11" ht="15" thickBot="1">
      <c r="A12" s="8"/>
      <c r="B12" s="27"/>
      <c r="C12" s="25"/>
      <c r="D12" s="12"/>
    </row>
    <row r="13" spans="1:11" ht="15" thickBot="1">
      <c r="A13" s="8"/>
      <c r="B13" s="27"/>
      <c r="C13" s="16"/>
      <c r="D13" s="20"/>
    </row>
    <row r="14" spans="1:11" ht="15" thickBot="1">
      <c r="A14" s="26"/>
      <c r="B14" s="18"/>
      <c r="C14" s="22"/>
      <c r="D14" s="18"/>
    </row>
    <row r="15" spans="1:11" ht="15" thickBot="1">
      <c r="A15" s="28"/>
      <c r="B15" s="18"/>
      <c r="C15" s="16"/>
      <c r="D15" s="18"/>
    </row>
    <row r="16" spans="1:11" ht="15" thickBot="1">
      <c r="C16" s="16"/>
      <c r="D16" s="18"/>
    </row>
    <row r="17" spans="3:4" ht="15" thickBot="1">
      <c r="C17" s="16"/>
      <c r="D17" s="18"/>
    </row>
    <row r="18" spans="3:4" ht="15" thickBot="1">
      <c r="C18" s="26"/>
      <c r="D18" s="27"/>
    </row>
    <row r="19" spans="3:4" ht="15" thickBot="1">
      <c r="C19" s="8"/>
      <c r="D19" s="27"/>
    </row>
    <row r="20" spans="3:4" ht="15" thickBot="1">
      <c r="C20" s="8"/>
      <c r="D20" s="27"/>
    </row>
    <row r="21" spans="3:4" ht="15" thickBot="1">
      <c r="C21" s="26"/>
      <c r="D21" s="18"/>
    </row>
    <row r="22" spans="3:4" ht="15" thickBot="1">
      <c r="C22" s="28"/>
      <c r="D22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 Enrollment</vt:lpstr>
      <vt:lpstr>Json schema</vt:lpstr>
      <vt:lpstr>Sheet2</vt:lpstr>
      <vt:lpstr>Student Enrollment CSV example</vt:lpstr>
      <vt:lpstr>Student outcome</vt:lpstr>
      <vt:lpstr>Student Out Come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2021-11-25T05:35:24Z</dcterms:created>
  <dcterms:modified xsi:type="dcterms:W3CDTF">2022-03-14T23:57:58Z</dcterms:modified>
</cp:coreProperties>
</file>