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\Documents\FINA 6273\Professor Medlej\Group Project\"/>
    </mc:Choice>
  </mc:AlternateContent>
  <xr:revisionPtr revIDLastSave="0" documentId="13_ncr:1_{5EEC850D-5B50-4A38-B226-A00EE493E897}" xr6:coauthVersionLast="47" xr6:coauthVersionMax="47" xr10:uidLastSave="{00000000-0000-0000-0000-000000000000}"/>
  <bookViews>
    <workbookView xWindow="-108" yWindow="-108" windowWidth="23256" windowHeight="14016" xr2:uid="{07186E6C-7C31-415D-86E7-EBD64C15A9CC}"/>
  </bookViews>
  <sheets>
    <sheet name="Consolidated Balance Sheet " sheetId="1" r:id="rId1"/>
    <sheet name="Consolidated OperationStatement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2" l="1"/>
  <c r="G32" i="2"/>
  <c r="G26" i="2"/>
  <c r="G24" i="2"/>
  <c r="G22" i="2"/>
  <c r="G17" i="2"/>
  <c r="G15" i="2"/>
  <c r="G13" i="2"/>
  <c r="G6" i="2"/>
  <c r="G9" i="2"/>
  <c r="D9" i="2"/>
  <c r="E9" i="2"/>
  <c r="F9" i="2"/>
  <c r="D13" i="2"/>
  <c r="E13" i="2"/>
  <c r="F13" i="2"/>
  <c r="D15" i="2"/>
  <c r="E15" i="2"/>
  <c r="F15" i="2"/>
  <c r="D17" i="2"/>
  <c r="E17" i="2"/>
  <c r="F17" i="2"/>
  <c r="D24" i="2"/>
  <c r="E24" i="2"/>
  <c r="F24" i="2"/>
  <c r="D22" i="2"/>
  <c r="E22" i="2"/>
  <c r="F22" i="2"/>
  <c r="D26" i="2"/>
  <c r="E26" i="2"/>
  <c r="F26" i="2"/>
  <c r="D32" i="2"/>
  <c r="E32" i="2"/>
  <c r="F32" i="2"/>
  <c r="D34" i="2"/>
  <c r="E34" i="2"/>
  <c r="F34" i="2"/>
  <c r="C34" i="2"/>
  <c r="C32" i="2"/>
  <c r="C26" i="2"/>
  <c r="C24" i="2"/>
  <c r="C22" i="2"/>
  <c r="C17" i="2"/>
  <c r="C15" i="2"/>
  <c r="C13" i="2"/>
  <c r="C9" i="2"/>
  <c r="D6" i="2"/>
  <c r="E6" i="2"/>
  <c r="F6" i="2"/>
  <c r="C6" i="2"/>
  <c r="C44" i="1" l="1"/>
  <c r="D59" i="1"/>
  <c r="G59" i="1" s="1"/>
  <c r="E59" i="1"/>
  <c r="F59" i="1"/>
  <c r="D57" i="1"/>
  <c r="G57" i="1" s="1"/>
  <c r="E57" i="1"/>
  <c r="F57" i="1"/>
  <c r="D55" i="1"/>
  <c r="E55" i="1"/>
  <c r="F55" i="1"/>
  <c r="G55" i="1"/>
  <c r="C59" i="1"/>
  <c r="C57" i="1"/>
  <c r="C55" i="1"/>
  <c r="F48" i="1"/>
  <c r="E48" i="1"/>
  <c r="D48" i="1"/>
  <c r="C48" i="1"/>
  <c r="G48" i="1" s="1"/>
  <c r="F46" i="1"/>
  <c r="G46" i="1"/>
  <c r="F44" i="1"/>
  <c r="G41" i="1"/>
  <c r="G39" i="1"/>
  <c r="F41" i="1"/>
  <c r="E41" i="1"/>
  <c r="D41" i="1"/>
  <c r="C41" i="1"/>
  <c r="F39" i="1"/>
  <c r="F37" i="1"/>
  <c r="G33" i="1"/>
  <c r="G31" i="1"/>
  <c r="G29" i="1"/>
  <c r="G27" i="1"/>
  <c r="D33" i="1"/>
  <c r="E33" i="1"/>
  <c r="F33" i="1"/>
  <c r="F31" i="1"/>
  <c r="D31" i="1"/>
  <c r="E31" i="1"/>
  <c r="D29" i="1"/>
  <c r="E29" i="1"/>
  <c r="F29" i="1"/>
  <c r="D27" i="1"/>
  <c r="E27" i="1"/>
  <c r="F27" i="1"/>
  <c r="D25" i="1"/>
  <c r="G25" i="1"/>
  <c r="G23" i="1"/>
  <c r="G21" i="1"/>
  <c r="G17" i="1"/>
  <c r="F21" i="1"/>
  <c r="D23" i="1"/>
  <c r="E23" i="1"/>
  <c r="F23" i="1"/>
  <c r="C33" i="1"/>
  <c r="C31" i="1"/>
  <c r="C29" i="1"/>
  <c r="C27" i="1"/>
  <c r="C25" i="1"/>
  <c r="C19" i="1"/>
  <c r="C17" i="1"/>
  <c r="G13" i="1"/>
  <c r="D13" i="1"/>
  <c r="E13" i="1"/>
  <c r="F13" i="1"/>
  <c r="C13" i="1"/>
  <c r="G11" i="1"/>
  <c r="D11" i="1"/>
  <c r="E11" i="1"/>
  <c r="F11" i="1"/>
  <c r="C11" i="1"/>
  <c r="G9" i="1"/>
  <c r="D9" i="1"/>
  <c r="E9" i="1"/>
  <c r="F9" i="1"/>
  <c r="C9" i="1"/>
  <c r="E7" i="1"/>
  <c r="G7" i="1"/>
  <c r="D7" i="1"/>
  <c r="F7" i="1"/>
  <c r="C7" i="1"/>
  <c r="G5" i="1"/>
  <c r="F5" i="1"/>
  <c r="E5" i="1"/>
  <c r="D5" i="1"/>
  <c r="C5" i="1"/>
  <c r="B45" i="1"/>
  <c r="C36" i="1" l="1"/>
  <c r="C37" i="1" s="1"/>
  <c r="D43" i="1"/>
  <c r="D36" i="1"/>
  <c r="E37" i="1" l="1"/>
  <c r="D37" i="1"/>
  <c r="E44" i="1"/>
  <c r="D44" i="1"/>
  <c r="G37" i="1"/>
  <c r="G44" i="1" l="1"/>
</calcChain>
</file>

<file path=xl/sharedStrings.xml><?xml version="1.0" encoding="utf-8"?>
<sst xmlns="http://schemas.openxmlformats.org/spreadsheetml/2006/main" count="123" uniqueCount="71">
  <si>
    <t>Jan. 31, 2019</t>
  </si>
  <si>
    <t>Jan. 31, 2018</t>
  </si>
  <si>
    <t>Current assets:</t>
  </si>
  <si>
    <t>Cash and cash equivalents</t>
  </si>
  <si>
    <t>Marketable securities</t>
  </si>
  <si>
    <t>Costs capitalized to obtain revenue contracts, net</t>
  </si>
  <si>
    <t>Prepaid expenses and other current assets</t>
  </si>
  <si>
    <t>Total current assets</t>
  </si>
  <si>
    <t>Property and equipment, net</t>
  </si>
  <si>
    <t>Capitalized software, net</t>
  </si>
  <si>
    <t>Strategic investments</t>
  </si>
  <si>
    <t>Goodwill</t>
  </si>
  <si>
    <t>Intangible assets acquired through business combinations, net</t>
  </si>
  <si>
    <t>Total assets</t>
  </si>
  <si>
    <t>Current liabilities:</t>
  </si>
  <si>
    <t>Unearned revenue</t>
  </si>
  <si>
    <t>Total current liabilities</t>
  </si>
  <si>
    <t>Noncurrent debt</t>
  </si>
  <si>
    <t>Other noncurrent liabilities</t>
  </si>
  <si>
    <t>Total liabilities</t>
  </si>
  <si>
    <t xml:space="preserve"> </t>
  </si>
  <si>
    <t>Stockholders’ equity:</t>
  </si>
  <si>
    <t>Additional paid-in capital</t>
  </si>
  <si>
    <t>Retained earnings</t>
  </si>
  <si>
    <t>Total stockholders’ equity</t>
  </si>
  <si>
    <t>Total liabilities and stockholders’ equity</t>
  </si>
  <si>
    <t>Jan. 31, 2017</t>
  </si>
  <si>
    <t>Consolidated Balance Sheets - USD ($) $ in Millions</t>
  </si>
  <si>
    <t>Jan. 31, 2021</t>
  </si>
  <si>
    <t>Jan. 31, 2020</t>
  </si>
  <si>
    <t>Accounts receivable, net</t>
  </si>
  <si>
    <t>Operating lease right-of-use assets, net</t>
  </si>
  <si>
    <t>Noncurrent costs capitalized to obtain revenue contracts, net</t>
  </si>
  <si>
    <t>Deferred tax assets and other assets, net</t>
  </si>
  <si>
    <t>Accounts payable, accrued expenses and other liabilities</t>
  </si>
  <si>
    <t>Operating lease liabilities, current</t>
  </si>
  <si>
    <t>Noncurrent operating lease liabilities</t>
  </si>
  <si>
    <t>Commitments and contingencies (See Notes 6 and 14)</t>
  </si>
  <si>
    <t>Preferred stock, $0.001 par value; 5 shares authorized and none issued and outstanding</t>
  </si>
  <si>
    <t>Common stock, $0.001 par value; 1,600 shares authorized, 919 and 893 issued and outstanding at January 31, 2021 and 2020, respectively</t>
  </si>
  <si>
    <t>Accumulated other comprehensive loss</t>
  </si>
  <si>
    <t>Deferred commision, noncurrent</t>
  </si>
  <si>
    <t>%rate</t>
  </si>
  <si>
    <t>Average</t>
  </si>
  <si>
    <t>Consolidated Statements of Operations - USD ($) shares in Millions, $ in Millions</t>
  </si>
  <si>
    <t>12 Months Ended</t>
  </si>
  <si>
    <t>Revenues:</t>
  </si>
  <si>
    <t>Total revenues</t>
  </si>
  <si>
    <t>Cost of revenues:</t>
  </si>
  <si>
    <t>Total cost of revenues</t>
  </si>
  <si>
    <t>Gross profit</t>
  </si>
  <si>
    <t>Operating expenses:</t>
  </si>
  <si>
    <t>Research and development</t>
  </si>
  <si>
    <t>Marketing and sales</t>
  </si>
  <si>
    <t>General and administrative</t>
  </si>
  <si>
    <t>Loss on settlement of Salesforce.org reseller agreement</t>
  </si>
  <si>
    <t>Total operating expenses</t>
  </si>
  <si>
    <t>Income from operations</t>
  </si>
  <si>
    <t>Gains on strategic investments, net</t>
  </si>
  <si>
    <t>Other expense</t>
  </si>
  <si>
    <t>Income before benefit from (provision for) income taxes</t>
  </si>
  <si>
    <t>Benefit from (provision for) income taxes</t>
  </si>
  <si>
    <t>Net income</t>
  </si>
  <si>
    <t>Basic net income per share (in dollars per share)</t>
  </si>
  <si>
    <t>Diluted net income per share (in dollars per share)</t>
  </si>
  <si>
    <t>Shares used in computing basic net income per share (in shares)</t>
  </si>
  <si>
    <t>Shares used in computing diluted net income per share (in shares)</t>
  </si>
  <si>
    <t>Subscription and support</t>
  </si>
  <si>
    <t>Professional services and other</t>
  </si>
  <si>
    <t>Gain on Sales of land and building improvement</t>
  </si>
  <si>
    <t>Gain from acqusitions of strategic invesment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</si>
</sst>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 &quot;#,##0_);_(&quot;$ &quot;\(#,##0\)"/>
    <numFmt numFmtId="165" formatCode="0.0%"/>
    <numFmt numFmtId="166" formatCode="_(&quot;$ &quot;#,##0.00_);_(&quot;$ &quot;\(#,##0.00\)"/>
    <numFmt numFmtId="168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164" fontId="4" fillId="0" borderId="0" xfId="0" applyNumberFormat="1" applyFont="1" applyAlignment="1">
      <alignment horizontal="right" vertical="top"/>
    </xf>
    <xf numFmtId="37" fontId="4" fillId="0" borderId="0" xfId="0" applyNumberFormat="1" applyFont="1" applyAlignment="1">
      <alignment horizontal="right" vertical="top"/>
    </xf>
    <xf numFmtId="37" fontId="4" fillId="2" borderId="0" xfId="0" applyNumberFormat="1" applyFont="1" applyFill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top"/>
    </xf>
    <xf numFmtId="37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 wrapText="1"/>
    </xf>
    <xf numFmtId="37" fontId="5" fillId="2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37" fontId="5" fillId="3" borderId="0" xfId="0" applyNumberFormat="1" applyFont="1" applyFill="1" applyAlignment="1">
      <alignment horizontal="right" vertical="top"/>
    </xf>
    <xf numFmtId="0" fontId="0" fillId="0" borderId="0" xfId="0" applyAlignment="1">
      <alignment wrapText="1"/>
    </xf>
    <xf numFmtId="164" fontId="5" fillId="0" borderId="0" xfId="0" applyNumberFormat="1" applyFont="1" applyAlignment="1">
      <alignment horizontal="right" vertical="top" wrapText="1"/>
    </xf>
    <xf numFmtId="37" fontId="5" fillId="0" borderId="0" xfId="0" applyNumberFormat="1" applyFont="1" applyAlignment="1">
      <alignment horizontal="right" vertical="top" wrapText="1"/>
    </xf>
    <xf numFmtId="37" fontId="5" fillId="2" borderId="0" xfId="0" applyNumberFormat="1" applyFont="1" applyFill="1" applyAlignment="1">
      <alignment horizontal="right" vertical="top" wrapText="1"/>
    </xf>
    <xf numFmtId="37" fontId="5" fillId="3" borderId="0" xfId="0" applyNumberFormat="1" applyFont="1" applyFill="1" applyAlignment="1">
      <alignment horizontal="right" vertical="top" wrapText="1"/>
    </xf>
    <xf numFmtId="0" fontId="0" fillId="0" borderId="0" xfId="0" applyFill="1" applyAlignment="1"/>
    <xf numFmtId="37" fontId="4" fillId="3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vertical="top"/>
    </xf>
    <xf numFmtId="37" fontId="4" fillId="0" borderId="0" xfId="0" applyNumberFormat="1" applyFont="1" applyFill="1" applyAlignment="1">
      <alignment horizontal="right" vertical="top"/>
    </xf>
    <xf numFmtId="37" fontId="5" fillId="0" borderId="0" xfId="0" applyNumberFormat="1" applyFont="1" applyFill="1" applyAlignment="1">
      <alignment horizontal="right" vertical="top"/>
    </xf>
    <xf numFmtId="37" fontId="5" fillId="0" borderId="0" xfId="0" applyNumberFormat="1" applyFont="1" applyFill="1" applyAlignment="1">
      <alignment horizontal="right" vertical="top" wrapText="1"/>
    </xf>
    <xf numFmtId="0" fontId="0" fillId="0" borderId="0" xfId="0" applyFill="1"/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right" vertical="top"/>
    </xf>
    <xf numFmtId="165" fontId="3" fillId="0" borderId="0" xfId="1" applyNumberFormat="1" applyFont="1" applyAlignment="1">
      <alignment horizontal="right" vertical="top" wrapText="1"/>
    </xf>
    <xf numFmtId="0" fontId="2" fillId="0" borderId="0" xfId="0" applyFont="1"/>
    <xf numFmtId="0" fontId="3" fillId="4" borderId="0" xfId="0" applyFont="1" applyFill="1" applyAlignment="1">
      <alignment horizontal="center" vertical="top"/>
    </xf>
    <xf numFmtId="37" fontId="5" fillId="4" borderId="0" xfId="0" applyNumberFormat="1" applyFont="1" applyFill="1" applyAlignment="1">
      <alignment horizontal="right" vertical="top"/>
    </xf>
    <xf numFmtId="165" fontId="3" fillId="4" borderId="0" xfId="1" applyNumberFormat="1" applyFont="1" applyFill="1" applyAlignment="1">
      <alignment horizontal="right" vertical="top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165" fontId="8" fillId="0" borderId="0" xfId="0" applyNumberFormat="1" applyFont="1"/>
    <xf numFmtId="0" fontId="6" fillId="0" borderId="0" xfId="0" applyFont="1" applyFill="1"/>
    <xf numFmtId="165" fontId="8" fillId="4" borderId="0" xfId="0" applyNumberFormat="1" applyFont="1" applyFill="1"/>
    <xf numFmtId="0" fontId="3" fillId="0" borderId="0" xfId="0" applyFont="1" applyAlignment="1">
      <alignment horizontal="center" vertical="center" wrapText="1"/>
    </xf>
    <xf numFmtId="37" fontId="3" fillId="0" borderId="0" xfId="0" applyNumberFormat="1" applyFon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37" fontId="4" fillId="4" borderId="0" xfId="0" applyNumberFormat="1" applyFont="1" applyFill="1" applyAlignment="1">
      <alignment horizontal="right" vertical="top"/>
    </xf>
    <xf numFmtId="0" fontId="3" fillId="2" borderId="0" xfId="0" applyFont="1" applyFill="1" applyAlignment="1">
      <alignment vertical="top"/>
    </xf>
    <xf numFmtId="37" fontId="3" fillId="2" borderId="0" xfId="0" applyNumberFormat="1" applyFont="1" applyFill="1" applyAlignment="1">
      <alignment horizontal="right" vertical="top"/>
    </xf>
    <xf numFmtId="0" fontId="3" fillId="5" borderId="0" xfId="0" applyFont="1" applyFill="1" applyAlignment="1">
      <alignment vertical="top"/>
    </xf>
    <xf numFmtId="166" fontId="4" fillId="0" borderId="0" xfId="0" applyNumberFormat="1" applyFont="1" applyFill="1" applyAlignment="1">
      <alignment horizontal="right" vertical="top"/>
    </xf>
    <xf numFmtId="164" fontId="3" fillId="5" borderId="0" xfId="0" applyNumberFormat="1" applyFont="1" applyFill="1" applyAlignment="1">
      <alignment horizontal="right" vertical="top"/>
    </xf>
    <xf numFmtId="168" fontId="4" fillId="0" borderId="0" xfId="2" applyNumberFormat="1" applyFont="1" applyAlignment="1">
      <alignment horizontal="right" vertical="top"/>
    </xf>
    <xf numFmtId="0" fontId="4" fillId="0" borderId="1" xfId="0" applyFont="1" applyBorder="1" applyAlignment="1">
      <alignment vertical="top"/>
    </xf>
    <xf numFmtId="37" fontId="4" fillId="0" borderId="1" xfId="0" applyNumberFormat="1" applyFont="1" applyBorder="1" applyAlignment="1">
      <alignment horizontal="right" vertical="top"/>
    </xf>
    <xf numFmtId="37" fontId="4" fillId="0" borderId="2" xfId="0" applyNumberFormat="1" applyFont="1" applyBorder="1" applyAlignment="1">
      <alignment horizontal="right" vertical="top"/>
    </xf>
    <xf numFmtId="0" fontId="4" fillId="2" borderId="3" xfId="0" applyFont="1" applyFill="1" applyBorder="1" applyAlignment="1">
      <alignment vertical="top"/>
    </xf>
    <xf numFmtId="37" fontId="4" fillId="2" borderId="3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vertical="top"/>
    </xf>
    <xf numFmtId="37" fontId="4" fillId="4" borderId="2" xfId="0" applyNumberFormat="1" applyFont="1" applyFill="1" applyBorder="1" applyAlignment="1">
      <alignment horizontal="right" vertical="top"/>
    </xf>
    <xf numFmtId="37" fontId="4" fillId="0" borderId="0" xfId="0" applyNumberFormat="1" applyFont="1" applyBorder="1" applyAlignment="1">
      <alignment horizontal="right" vertical="top"/>
    </xf>
    <xf numFmtId="37" fontId="4" fillId="0" borderId="0" xfId="0" applyNumberFormat="1" applyFont="1" applyFill="1" applyBorder="1" applyAlignment="1">
      <alignment horizontal="right" vertical="top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force%20Inc.%20Financial%20Statement%202018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force%20Inc.%20Financial%20Statement%202018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and Entity Information"/>
      <sheetName val="Condensed Consolidated Balance "/>
      <sheetName val="Condensed Consolidated Balanc_2"/>
      <sheetName val="Condensed Consolidated Statemen"/>
      <sheetName val="Condensed Consolidated Statem_2"/>
      <sheetName val="Condensed Consolidated Statem_3"/>
      <sheetName val="Condensed Consolidated Statem_4"/>
      <sheetName val="Condensed Consolidated Statem_5"/>
      <sheetName val="Summary of Business and Signifi"/>
      <sheetName val="Revenues"/>
      <sheetName val="Investments"/>
      <sheetName val="Derivatives"/>
      <sheetName val="Fair Value Measurement"/>
      <sheetName val="Property and Equipment"/>
      <sheetName val="Business Combinations"/>
      <sheetName val="Intangible Assets Acquired Thro"/>
      <sheetName val="Debt"/>
      <sheetName val="Income Taxes"/>
      <sheetName val="Earnings Per Share"/>
      <sheetName val="Stockholders' Equity"/>
      <sheetName val="Commitments"/>
      <sheetName val="Employee Benefit Plan"/>
      <sheetName val="Legal Proceedings and Claims"/>
      <sheetName val="Related-Party Transactions"/>
      <sheetName val="Selected Quarterly Financial Da"/>
      <sheetName val="Schedule II Valuation and Quali"/>
      <sheetName val="Summary of Business and Signi_2"/>
      <sheetName val="Summary of Business and Signi_3"/>
      <sheetName val="Revenues (Tables)"/>
      <sheetName val="Investments (Tables)"/>
      <sheetName val="Derivatives (Tables)"/>
      <sheetName val="Fair Value Measurement (Tables)"/>
      <sheetName val="Property and Equipment (Tables)"/>
      <sheetName val="Business Combinations (Tables)"/>
      <sheetName val="Intangible Assets Acquired Th_2"/>
      <sheetName val="Debt (Tables)"/>
      <sheetName val="Income Taxes (Tables)"/>
      <sheetName val="Earnings Per Share (Tables)"/>
      <sheetName val="Stockholders' Equity (Tables)"/>
      <sheetName val="Commitments (Tables)"/>
      <sheetName val="Selected Quarterly Financial _2"/>
      <sheetName val="Summary of Business and Signi_4"/>
      <sheetName val="Summary of Business and Signi_5"/>
      <sheetName val="Summary of Business and Signi_6"/>
      <sheetName val="Revenues - Disaggregation of Re"/>
      <sheetName val="Revenues - Contract Balances, U"/>
      <sheetName val="Investments - Schedule of Marke"/>
      <sheetName val="Investments - Schedule of Short"/>
      <sheetName val="Investments - Schedule of Mar_2"/>
      <sheetName val="Investments - Schedule of Compo"/>
      <sheetName val="Investments - Schedule of Strat"/>
      <sheetName val="Derivatives - Schedule of Outst"/>
      <sheetName val="Derivatives - Fair Value of Out"/>
      <sheetName val="Derivatives - Effect of Derivat"/>
      <sheetName val="Fair Value Measurement (Detail)"/>
      <sheetName val="Property and Equipment (Detail)"/>
      <sheetName val="Business Combinations (Narrativ"/>
      <sheetName val="Business Combinations (Consider"/>
      <sheetName val="Business Combinations (Estimate"/>
      <sheetName val="Business Combinations (Intangib"/>
      <sheetName val="Business Combinations (Pro Form"/>
      <sheetName val="Business Combinations (CloudCra"/>
      <sheetName val="Assets Acquired Through Busines"/>
      <sheetName val="Intangible Assets Acquired Th_3"/>
      <sheetName val="Intangible Assets Acquired Th_4"/>
      <sheetName val="Debt - Carrying Value of Borrow"/>
      <sheetName val="Debt - Future Principal Payment"/>
      <sheetName val="Debt - Term Loans (Detail)"/>
      <sheetName val="Debt - Senior Notes (Details)"/>
      <sheetName val="Debt - Loan Assumed on 50 Fremo"/>
      <sheetName val="Debt - Convertible Senior Notes"/>
      <sheetName val="Debt - Warrants (Detail)"/>
      <sheetName val="Debt - Revolving Credit Facilit"/>
      <sheetName val="Debt - Schedule of Interest Exp"/>
      <sheetName val="Income Taxes - Domestic And For"/>
      <sheetName val="Income Taxes - Schedule of Inco"/>
      <sheetName val="Income Taxes - Additional Infor"/>
      <sheetName val="Income Taxes - Reconciliation o"/>
      <sheetName val="Income Taxes - Significant Comp"/>
      <sheetName val="Income Taxes - Schedule of Unre"/>
      <sheetName val="Earnings Per Share - Reconcilia"/>
      <sheetName val="Stockholders' Equity - Addition"/>
      <sheetName val="Earnings Per Share - Shares Exc"/>
      <sheetName val="Stockholders' Equity - Fair Val"/>
      <sheetName val="Stockholders' Equity - Stock Ac"/>
      <sheetName val="Stockholders' Equity - Stock Op"/>
      <sheetName val="Stockholders' Equity - Schedule"/>
      <sheetName val="Stockholders' Equity - Shares o"/>
      <sheetName val="Commitments - Additional Inform"/>
      <sheetName val="Commitments - Schedule of Futur"/>
      <sheetName val="Employee Benefit Plans (Details"/>
      <sheetName val="Legal Proceedings and Claims (D"/>
      <sheetName val="Related-Party Transactions (Det"/>
      <sheetName val="Selected Quarterly Financial _3"/>
      <sheetName val="Schedule II Valuation and Qua_2"/>
    </sheetNames>
    <sheetDataSet>
      <sheetData sheetId="0"/>
      <sheetData sheetId="1">
        <row r="18">
          <cell r="B18">
            <v>165</v>
          </cell>
          <cell r="C18">
            <v>76</v>
          </cell>
        </row>
        <row r="19">
          <cell r="B19">
            <v>1167</v>
          </cell>
          <cell r="C19">
            <v>1001</v>
          </cell>
        </row>
        <row r="20">
          <cell r="B20">
            <v>1356</v>
          </cell>
          <cell r="C20">
            <v>970</v>
          </cell>
        </row>
        <row r="22">
          <cell r="B22">
            <v>3</v>
          </cell>
          <cell r="C22">
            <v>1025</v>
          </cell>
        </row>
        <row r="24">
          <cell r="B24">
            <v>3173</v>
          </cell>
        </row>
        <row r="25">
          <cell r="B25">
            <v>704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and Entity Information"/>
      <sheetName val="Consolidated Balance Sheets"/>
      <sheetName val="Consolidated Balance Sheets (Pa"/>
      <sheetName val="Consolidated Statements of Oper"/>
      <sheetName val="Condensed Consolidated Statemen"/>
      <sheetName val="Consolidated Statements of Comp"/>
      <sheetName val="Consolidated Statements of Stoc"/>
      <sheetName val="Consolidated Statements of Sto8"/>
      <sheetName val="Consolidated Statements of Cash"/>
      <sheetName val="Consolidated Statements of Ca10"/>
      <sheetName val="Summary of Business and Signifi"/>
      <sheetName val="Investments"/>
      <sheetName val="Derivatives"/>
      <sheetName val="Fair Value Measurement"/>
      <sheetName val="Property and Equipment"/>
      <sheetName val="Business Combinations"/>
      <sheetName val="Intangible Assets Acquired Thro"/>
      <sheetName val="Debt"/>
      <sheetName val="Other Balance Sheet Accounts"/>
      <sheetName val="Stockholders' Equity"/>
      <sheetName val="Income Taxes"/>
      <sheetName val="Earnings_Loss Per Share"/>
      <sheetName val="Commitments"/>
      <sheetName val="Employee Benefit Plan"/>
      <sheetName val="Legal Proceedings and Claims"/>
      <sheetName val="Related-Party Transactions"/>
      <sheetName val="Subsequent Events"/>
      <sheetName val="Selected Quarterly Financial Da"/>
      <sheetName val="Schedule II Valuation and Quali"/>
      <sheetName val="Summary of Business and Signi30"/>
      <sheetName val="Summary of Business and Signi31"/>
      <sheetName val="Investments (Tables)"/>
      <sheetName val="Derivatives (Tables)"/>
      <sheetName val="Fair Value Measurement (Tables)"/>
      <sheetName val="Property and Equipment (Tables)"/>
      <sheetName val="Business Combinations (Tables)"/>
      <sheetName val="Intangible Assets Acquired Th37"/>
      <sheetName val="Debt (Tables)"/>
      <sheetName val="Other Balance Sheet Accounts (T"/>
      <sheetName val="Stockholders' Equity (Tables)"/>
      <sheetName val="Income Taxes (Tables)"/>
      <sheetName val="Earnings_Loss Per Share (Tables"/>
      <sheetName val="Commitments (Tables)"/>
      <sheetName val="Selected Quarterly Financial 44"/>
      <sheetName val="Summary of Business and Signi45"/>
      <sheetName val="Summary of Business and Signi46"/>
      <sheetName val="Summary of Business and Signi47"/>
      <sheetName val="Investments - Schedule of Marke"/>
      <sheetName val="Investments - Contractual Matur"/>
      <sheetName val="Investments - Schedule of Mar50"/>
      <sheetName val="Investments - Strategic Investm"/>
      <sheetName val="Investments - Schedule of Compo"/>
      <sheetName val="Derivatives - Schedule of Outst"/>
      <sheetName val="Derivatives - Fair Value of Out"/>
      <sheetName val="Derivatives - Effect of Derivat"/>
      <sheetName val="Fair Value Measurement - Schedu"/>
      <sheetName val="Property and Equipment (Detail)"/>
      <sheetName val="Property and Equipment - Additi"/>
      <sheetName val="Business Combinations (Narrativ"/>
      <sheetName val="Business Combinations (Consider"/>
      <sheetName val="Business Combinations (Estimate"/>
      <sheetName val="Business Combinations (Intangib"/>
      <sheetName val="Business Combinations (Pro Form"/>
      <sheetName val="Intangible Assets Acquired Th64"/>
      <sheetName val="Intangible Assets Acquired Th65"/>
      <sheetName val="Intangible Assets Acquired Th66"/>
      <sheetName val="Intangible Assets Acquired Th67"/>
      <sheetName val="Debt - Summary of Convertible S"/>
      <sheetName val="Debt - Additional Information ("/>
      <sheetName val="Debt - Schedule of Conversion o"/>
      <sheetName val="Debt - Schedule of Convertible "/>
      <sheetName val="Debt - Summary of Hedge Notes ("/>
      <sheetName val="Debt - Components of Warrants ("/>
      <sheetName val="Debt - Schedule of Interest Exp"/>
      <sheetName val="Other Balance Sheet Accounts - "/>
      <sheetName val="Other Balance Sheet Accounts 76"/>
      <sheetName val="Other Balance Sheet Accounts 77"/>
      <sheetName val="Other Balance Sheet Accounts 78"/>
      <sheetName val="Other Balance Sheet Accounts 79"/>
      <sheetName val="Stockholders' Equity - Addition"/>
      <sheetName val="Stockholders' Equity - Schedule"/>
      <sheetName val="Stockholders' Equity - Stock Ac"/>
      <sheetName val="Stockholders' Equity - Stock Op"/>
      <sheetName val="Stockholders' Equity - Schedu84"/>
      <sheetName val="Stockholders' Equity - Shares o"/>
      <sheetName val="Income Taxes - Domestic And For"/>
      <sheetName val="Income Taxes - Schedule of Inco"/>
      <sheetName val="Income Taxes - Additional Infor"/>
      <sheetName val="Income Taxes - Reconciliation o"/>
      <sheetName val="Income Taxes - Significant Comp"/>
      <sheetName val="Income Taxes - Schedule of Unre"/>
      <sheetName val="Earnings_Loss Per Share - Recon"/>
      <sheetName val="Earnings_Loss Per Share - Share"/>
      <sheetName val="Commitments - Additional Inform"/>
      <sheetName val="Commitments - Schedule of Futur"/>
      <sheetName val="Employee Benefit Plan (Details)"/>
      <sheetName val="Related-Party Transactions (Det"/>
      <sheetName val="Subsequent Events (Details)"/>
      <sheetName val="Selected Quarterly Financial 99"/>
      <sheetName val="Schedule II Valuation and Qu100"/>
    </sheetNames>
    <sheetDataSet>
      <sheetData sheetId="0" refreshError="1"/>
      <sheetData sheetId="1">
        <row r="22">
          <cell r="B22">
            <v>1116</v>
          </cell>
        </row>
        <row r="23">
          <cell r="B23">
            <v>497</v>
          </cell>
        </row>
        <row r="24">
          <cell r="B24">
            <v>198</v>
          </cell>
        </row>
        <row r="25">
          <cell r="B25">
            <v>197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B86A-0DD0-4CB1-A047-402BA7D540BF}">
  <dimension ref="A2:G61"/>
  <sheetViews>
    <sheetView tabSelected="1" zoomScaleNormal="100" workbookViewId="0">
      <selection activeCell="G2" sqref="G2"/>
    </sheetView>
  </sheetViews>
  <sheetFormatPr defaultRowHeight="14.4" x14ac:dyDescent="0.3"/>
  <cols>
    <col min="1" max="1" width="71.109375" customWidth="1"/>
    <col min="2" max="2" width="14" customWidth="1"/>
    <col min="3" max="3" width="12.6640625" customWidth="1"/>
    <col min="4" max="4" width="14" customWidth="1"/>
    <col min="5" max="5" width="14.6640625" customWidth="1"/>
    <col min="6" max="6" width="14.77734375" customWidth="1"/>
    <col min="7" max="7" width="17.21875" style="37" customWidth="1"/>
  </cols>
  <sheetData>
    <row r="2" spans="1:7" x14ac:dyDescent="0.3">
      <c r="A2" s="4" t="s">
        <v>27</v>
      </c>
      <c r="B2" s="10" t="s">
        <v>26</v>
      </c>
      <c r="C2" s="10" t="s">
        <v>1</v>
      </c>
      <c r="D2" s="10" t="s">
        <v>0</v>
      </c>
      <c r="E2" s="5" t="s">
        <v>29</v>
      </c>
      <c r="F2" s="5" t="s">
        <v>28</v>
      </c>
      <c r="G2" s="36" t="s">
        <v>43</v>
      </c>
    </row>
    <row r="3" spans="1:7" x14ac:dyDescent="0.3">
      <c r="A3" s="6" t="s">
        <v>2</v>
      </c>
      <c r="C3" s="17"/>
      <c r="E3" s="7"/>
      <c r="F3" s="7"/>
    </row>
    <row r="4" spans="1:7" x14ac:dyDescent="0.3">
      <c r="A4" s="8" t="s">
        <v>3</v>
      </c>
      <c r="B4" s="11">
        <v>1607</v>
      </c>
      <c r="C4" s="18">
        <v>2543</v>
      </c>
      <c r="D4" s="11">
        <v>2669</v>
      </c>
      <c r="E4" s="1">
        <v>4145</v>
      </c>
      <c r="F4" s="1">
        <v>6195</v>
      </c>
    </row>
    <row r="5" spans="1:7" s="32" customFormat="1" x14ac:dyDescent="0.3">
      <c r="A5" s="29" t="s">
        <v>42</v>
      </c>
      <c r="B5" s="30"/>
      <c r="C5" s="31">
        <f>(C4-B4)/B4</f>
        <v>0.58245177349097699</v>
      </c>
      <c r="D5" s="31">
        <f>(D4-C4)/C4</f>
        <v>4.9547778214707038E-2</v>
      </c>
      <c r="E5" s="31">
        <f>(E4-D4)/D4</f>
        <v>0.55301611090295988</v>
      </c>
      <c r="F5" s="31">
        <f>(F4-E4)/E4</f>
        <v>0.49457177322074791</v>
      </c>
      <c r="G5" s="38">
        <f>AVERAGE(C5:F5)</f>
        <v>0.41989685895734796</v>
      </c>
    </row>
    <row r="6" spans="1:7" x14ac:dyDescent="0.3">
      <c r="A6" s="8" t="s">
        <v>4</v>
      </c>
      <c r="B6" s="12">
        <v>602</v>
      </c>
      <c r="C6" s="19">
        <v>1978</v>
      </c>
      <c r="D6" s="12">
        <v>1673</v>
      </c>
      <c r="E6" s="2">
        <v>3802</v>
      </c>
      <c r="F6" s="2">
        <v>5771</v>
      </c>
    </row>
    <row r="7" spans="1:7" x14ac:dyDescent="0.3">
      <c r="A7" s="29" t="s">
        <v>42</v>
      </c>
      <c r="B7" s="12"/>
      <c r="C7" s="31">
        <f>(C6-B6)/B6</f>
        <v>2.2857142857142856</v>
      </c>
      <c r="D7" s="31">
        <f t="shared" ref="D7:F7" si="0">(D6-C6)/C6</f>
        <v>-0.15419615773508594</v>
      </c>
      <c r="E7" s="31">
        <f>(E6-D6)/D6</f>
        <v>1.2725642558278543</v>
      </c>
      <c r="F7" s="31">
        <f t="shared" si="0"/>
        <v>0.51788532351394001</v>
      </c>
      <c r="G7" s="38">
        <f>AVERAGE(C7:F7)</f>
        <v>0.98049192683024833</v>
      </c>
    </row>
    <row r="8" spans="1:7" x14ac:dyDescent="0.3">
      <c r="A8" s="8" t="s">
        <v>30</v>
      </c>
      <c r="B8" s="12">
        <v>3197</v>
      </c>
      <c r="C8" s="19">
        <v>3921</v>
      </c>
      <c r="D8" s="12">
        <v>4924</v>
      </c>
      <c r="E8" s="2">
        <v>6174</v>
      </c>
      <c r="F8" s="2">
        <v>7786</v>
      </c>
    </row>
    <row r="9" spans="1:7" x14ac:dyDescent="0.3">
      <c r="A9" s="29" t="s">
        <v>42</v>
      </c>
      <c r="B9" s="12"/>
      <c r="C9" s="31">
        <f>(C8-B8)/B8</f>
        <v>0.22646230841413825</v>
      </c>
      <c r="D9" s="31">
        <f t="shared" ref="D9:F9" si="1">(D8-C8)/C8</f>
        <v>0.25580209130323894</v>
      </c>
      <c r="E9" s="31">
        <f t="shared" si="1"/>
        <v>0.2538586515028432</v>
      </c>
      <c r="F9" s="31">
        <f t="shared" si="1"/>
        <v>0.26109491415613867</v>
      </c>
      <c r="G9" s="38">
        <f>AVERAGE(C9:F9)</f>
        <v>0.24930449134408977</v>
      </c>
    </row>
    <row r="10" spans="1:7" x14ac:dyDescent="0.3">
      <c r="A10" s="8" t="s">
        <v>5</v>
      </c>
      <c r="B10" s="12">
        <v>311</v>
      </c>
      <c r="C10" s="19">
        <v>671</v>
      </c>
      <c r="D10" s="12">
        <v>788</v>
      </c>
      <c r="E10" s="2">
        <v>926</v>
      </c>
      <c r="F10" s="2">
        <v>1146</v>
      </c>
    </row>
    <row r="11" spans="1:7" x14ac:dyDescent="0.3">
      <c r="A11" s="29" t="s">
        <v>42</v>
      </c>
      <c r="B11" s="12"/>
      <c r="C11" s="31">
        <f>(C10-B10)/B10</f>
        <v>1.157556270096463</v>
      </c>
      <c r="D11" s="31">
        <f t="shared" ref="D11:F11" si="2">(D10-C10)/C10</f>
        <v>0.17436661698956782</v>
      </c>
      <c r="E11" s="31">
        <f t="shared" si="2"/>
        <v>0.17512690355329949</v>
      </c>
      <c r="F11" s="31">
        <f t="shared" si="2"/>
        <v>0.23758099352051837</v>
      </c>
      <c r="G11" s="38">
        <f>AVERAGE(C11:F11)</f>
        <v>0.43615769603996218</v>
      </c>
    </row>
    <row r="12" spans="1:7" x14ac:dyDescent="0.3">
      <c r="A12" s="8" t="s">
        <v>6</v>
      </c>
      <c r="B12" s="12">
        <v>280</v>
      </c>
      <c r="C12" s="19">
        <v>471</v>
      </c>
      <c r="D12" s="12">
        <v>629</v>
      </c>
      <c r="E12" s="2">
        <v>916</v>
      </c>
      <c r="F12" s="2">
        <v>991</v>
      </c>
    </row>
    <row r="13" spans="1:7" x14ac:dyDescent="0.3">
      <c r="A13" s="29" t="s">
        <v>42</v>
      </c>
      <c r="B13" s="12"/>
      <c r="C13" s="31">
        <f>(C12-B12)/B12</f>
        <v>0.68214285714285716</v>
      </c>
      <c r="D13" s="31">
        <f t="shared" ref="D13:F13" si="3">(D12-C12)/C12</f>
        <v>0.3354564755838641</v>
      </c>
      <c r="E13" s="31">
        <f t="shared" si="3"/>
        <v>0.45627980922098571</v>
      </c>
      <c r="F13" s="31">
        <f t="shared" si="3"/>
        <v>8.1877729257641918E-2</v>
      </c>
      <c r="G13" s="38">
        <f>AVERAGE(C13:F13)</f>
        <v>0.38893921780133722</v>
      </c>
    </row>
    <row r="14" spans="1:7" x14ac:dyDescent="0.3">
      <c r="A14" s="9" t="s">
        <v>7</v>
      </c>
      <c r="B14" s="14">
        <v>5997</v>
      </c>
      <c r="C14" s="20">
        <v>9584</v>
      </c>
      <c r="D14" s="14">
        <v>10683</v>
      </c>
      <c r="E14" s="3">
        <v>15963</v>
      </c>
      <c r="F14" s="3">
        <v>21889</v>
      </c>
    </row>
    <row r="15" spans="1:7" s="28" customFormat="1" x14ac:dyDescent="0.3">
      <c r="A15" s="24"/>
      <c r="B15" s="26"/>
      <c r="C15" s="27"/>
      <c r="D15" s="26"/>
      <c r="E15" s="25"/>
      <c r="F15" s="25"/>
      <c r="G15" s="39"/>
    </row>
    <row r="16" spans="1:7" x14ac:dyDescent="0.3">
      <c r="A16" s="8" t="s">
        <v>8</v>
      </c>
      <c r="B16" s="12">
        <v>1787</v>
      </c>
      <c r="C16" s="19">
        <v>1947</v>
      </c>
      <c r="D16" s="12">
        <v>2051</v>
      </c>
      <c r="E16" s="2">
        <v>2375</v>
      </c>
      <c r="F16" s="2">
        <v>2459</v>
      </c>
    </row>
    <row r="17" spans="1:7" x14ac:dyDescent="0.3">
      <c r="A17" s="29" t="s">
        <v>42</v>
      </c>
      <c r="B17" s="12"/>
      <c r="C17" s="31">
        <f>(C16-B16)/B16</f>
        <v>8.9535534415221038E-2</v>
      </c>
      <c r="D17" s="12"/>
      <c r="E17" s="2"/>
      <c r="F17" s="2"/>
      <c r="G17" s="38">
        <f>AVERAGE(C17:F17)</f>
        <v>8.9535534415221038E-2</v>
      </c>
    </row>
    <row r="18" spans="1:7" x14ac:dyDescent="0.3">
      <c r="A18" s="8" t="s">
        <v>41</v>
      </c>
      <c r="B18" s="12">
        <v>228</v>
      </c>
      <c r="C18" s="19">
        <v>0</v>
      </c>
      <c r="D18" s="12">
        <v>0</v>
      </c>
      <c r="E18" s="2">
        <v>0</v>
      </c>
      <c r="F18" s="2">
        <v>0</v>
      </c>
    </row>
    <row r="19" spans="1:7" x14ac:dyDescent="0.3">
      <c r="A19" s="29" t="s">
        <v>42</v>
      </c>
      <c r="B19" s="12"/>
      <c r="C19" s="31">
        <f>(C18-B18)/B18</f>
        <v>-1</v>
      </c>
      <c r="D19" s="31"/>
      <c r="E19" s="31"/>
      <c r="F19" s="31"/>
    </row>
    <row r="20" spans="1:7" x14ac:dyDescent="0.3">
      <c r="A20" s="8" t="s">
        <v>31</v>
      </c>
      <c r="B20" s="12">
        <v>0</v>
      </c>
      <c r="C20" s="19">
        <v>0</v>
      </c>
      <c r="D20" s="12">
        <v>0</v>
      </c>
      <c r="E20" s="2">
        <v>3040</v>
      </c>
      <c r="F20" s="2">
        <v>3204</v>
      </c>
    </row>
    <row r="21" spans="1:7" x14ac:dyDescent="0.3">
      <c r="A21" s="29" t="s">
        <v>42</v>
      </c>
      <c r="B21" s="12"/>
      <c r="C21" s="31"/>
      <c r="D21" s="31"/>
      <c r="E21" s="31"/>
      <c r="F21" s="31">
        <f t="shared" ref="F21" si="4">(F20-E20)/E20</f>
        <v>5.3947368421052633E-2</v>
      </c>
      <c r="G21" s="38">
        <f>AVERAGE(C21:F21)</f>
        <v>5.3947368421052633E-2</v>
      </c>
    </row>
    <row r="22" spans="1:7" x14ac:dyDescent="0.3">
      <c r="A22" s="8" t="s">
        <v>32</v>
      </c>
      <c r="B22" s="12">
        <v>0</v>
      </c>
      <c r="C22" s="19">
        <v>1105</v>
      </c>
      <c r="D22" s="12">
        <v>1232</v>
      </c>
      <c r="E22" s="2">
        <v>1348</v>
      </c>
      <c r="F22" s="2">
        <v>1715</v>
      </c>
    </row>
    <row r="23" spans="1:7" x14ac:dyDescent="0.3">
      <c r="A23" s="29" t="s">
        <v>42</v>
      </c>
      <c r="B23" s="12"/>
      <c r="C23" s="31"/>
      <c r="D23" s="31">
        <f t="shared" ref="D23:F23" si="5">(D22-C22)/C22</f>
        <v>0.11493212669683257</v>
      </c>
      <c r="E23" s="31">
        <f t="shared" si="5"/>
        <v>9.4155844155844159E-2</v>
      </c>
      <c r="F23" s="31">
        <f t="shared" si="5"/>
        <v>0.27225519287833827</v>
      </c>
      <c r="G23" s="38">
        <f>AVERAGE(C23:F23)</f>
        <v>0.16044772124367165</v>
      </c>
    </row>
    <row r="24" spans="1:7" x14ac:dyDescent="0.3">
      <c r="A24" s="13" t="s">
        <v>9</v>
      </c>
      <c r="B24" s="12">
        <v>142</v>
      </c>
      <c r="C24" s="19">
        <v>146</v>
      </c>
      <c r="D24" s="12">
        <v>152</v>
      </c>
      <c r="E24" s="2">
        <v>0</v>
      </c>
      <c r="F24" s="2">
        <v>0</v>
      </c>
    </row>
    <row r="25" spans="1:7" x14ac:dyDescent="0.3">
      <c r="A25" s="29" t="s">
        <v>42</v>
      </c>
      <c r="B25" s="12"/>
      <c r="C25" s="31">
        <f>(C24-B24)/B24</f>
        <v>2.8169014084507043E-2</v>
      </c>
      <c r="D25" s="31">
        <f t="shared" ref="D25" si="6">(D24-C24)/C24</f>
        <v>4.1095890410958902E-2</v>
      </c>
      <c r="E25" s="31"/>
      <c r="F25" s="31"/>
      <c r="G25" s="38">
        <f>AVERAGE(C25:F25)</f>
        <v>3.4632452247732974E-2</v>
      </c>
    </row>
    <row r="26" spans="1:7" x14ac:dyDescent="0.3">
      <c r="A26" s="8" t="s">
        <v>10</v>
      </c>
      <c r="B26" s="12">
        <v>567</v>
      </c>
      <c r="C26" s="19">
        <v>677</v>
      </c>
      <c r="D26" s="12">
        <v>1302</v>
      </c>
      <c r="E26" s="2">
        <v>1963</v>
      </c>
      <c r="F26" s="2">
        <v>3909</v>
      </c>
    </row>
    <row r="27" spans="1:7" x14ac:dyDescent="0.3">
      <c r="A27" s="29" t="s">
        <v>42</v>
      </c>
      <c r="B27" s="12"/>
      <c r="C27" s="31">
        <f>(C26-B26)/B26</f>
        <v>0.19400352733686066</v>
      </c>
      <c r="D27" s="31">
        <f t="shared" ref="D27:F27" si="7">(D26-C26)/C26</f>
        <v>0.9231905465288035</v>
      </c>
      <c r="E27" s="31">
        <f t="shared" si="7"/>
        <v>0.50768049155145933</v>
      </c>
      <c r="F27" s="31">
        <f t="shared" si="7"/>
        <v>0.99133978604177275</v>
      </c>
      <c r="G27" s="38">
        <f>AVERAGE(C27:F27)</f>
        <v>0.65405358786472401</v>
      </c>
    </row>
    <row r="28" spans="1:7" x14ac:dyDescent="0.3">
      <c r="A28" s="8" t="s">
        <v>11</v>
      </c>
      <c r="B28" s="12">
        <v>7264</v>
      </c>
      <c r="C28" s="19">
        <v>7314</v>
      </c>
      <c r="D28" s="12">
        <v>12851</v>
      </c>
      <c r="E28" s="2">
        <v>25134</v>
      </c>
      <c r="F28" s="2">
        <v>26318</v>
      </c>
    </row>
    <row r="29" spans="1:7" x14ac:dyDescent="0.3">
      <c r="A29" s="29" t="s">
        <v>42</v>
      </c>
      <c r="B29" s="12"/>
      <c r="C29" s="31">
        <f>(C28-B28)/B28</f>
        <v>6.8832599118942728E-3</v>
      </c>
      <c r="D29" s="31">
        <f t="shared" ref="D29:F29" si="8">(D28-C28)/C28</f>
        <v>0.75704129067541703</v>
      </c>
      <c r="E29" s="31">
        <f t="shared" si="8"/>
        <v>0.95580110497237569</v>
      </c>
      <c r="F29" s="31">
        <f t="shared" si="8"/>
        <v>4.7107503779740593E-2</v>
      </c>
      <c r="G29" s="38">
        <f>AVERAGE(C29:F29)</f>
        <v>0.44170828983485688</v>
      </c>
    </row>
    <row r="30" spans="1:7" x14ac:dyDescent="0.3">
      <c r="A30" s="8" t="s">
        <v>12</v>
      </c>
      <c r="B30" s="12">
        <v>1113</v>
      </c>
      <c r="C30" s="19">
        <v>827</v>
      </c>
      <c r="D30" s="12">
        <v>1923</v>
      </c>
      <c r="E30" s="2">
        <v>4724</v>
      </c>
      <c r="F30" s="2">
        <v>4114</v>
      </c>
    </row>
    <row r="31" spans="1:7" x14ac:dyDescent="0.3">
      <c r="A31" s="29" t="s">
        <v>42</v>
      </c>
      <c r="B31" s="12"/>
      <c r="C31" s="31">
        <f>(C30-B30)/B30</f>
        <v>-0.25696316262353996</v>
      </c>
      <c r="D31" s="31">
        <f t="shared" ref="D31:E31" si="9">(D30-C30)/C30</f>
        <v>1.3252720677146312</v>
      </c>
      <c r="E31" s="31">
        <f t="shared" si="9"/>
        <v>1.4565782631305253</v>
      </c>
      <c r="F31" s="31">
        <f>(F30-E30)/E30</f>
        <v>-0.12912785774767147</v>
      </c>
      <c r="G31" s="38">
        <f>AVERAGE(C31:F31)</f>
        <v>0.5989398276184863</v>
      </c>
    </row>
    <row r="32" spans="1:7" x14ac:dyDescent="0.3">
      <c r="A32" s="8" t="s">
        <v>33</v>
      </c>
      <c r="B32" s="12">
        <v>487</v>
      </c>
      <c r="C32" s="19">
        <v>384</v>
      </c>
      <c r="D32" s="12">
        <v>543</v>
      </c>
      <c r="E32" s="2">
        <v>579</v>
      </c>
      <c r="F32" s="2">
        <v>2693</v>
      </c>
    </row>
    <row r="33" spans="1:7" x14ac:dyDescent="0.3">
      <c r="A33" s="29" t="s">
        <v>42</v>
      </c>
      <c r="B33" s="12"/>
      <c r="C33" s="31">
        <f>(C32-B32)/B32</f>
        <v>-0.21149897330595482</v>
      </c>
      <c r="D33" s="31">
        <f t="shared" ref="D33:F33" si="10">(D32-C32)/C32</f>
        <v>0.4140625</v>
      </c>
      <c r="E33" s="31">
        <f t="shared" si="10"/>
        <v>6.6298342541436461E-2</v>
      </c>
      <c r="F33" s="31">
        <f t="shared" si="10"/>
        <v>3.6511226252158893</v>
      </c>
      <c r="G33" s="38">
        <f>AVERAGE(C33:F33)</f>
        <v>0.97999612361284272</v>
      </c>
    </row>
    <row r="34" spans="1:7" x14ac:dyDescent="0.3">
      <c r="A34" s="15" t="s">
        <v>13</v>
      </c>
      <c r="B34" s="16">
        <v>17585</v>
      </c>
      <c r="C34" s="21">
        <v>21984</v>
      </c>
      <c r="D34" s="16">
        <v>30737</v>
      </c>
      <c r="E34" s="23">
        <v>55126</v>
      </c>
      <c r="F34" s="23">
        <v>66301</v>
      </c>
    </row>
    <row r="35" spans="1:7" x14ac:dyDescent="0.3">
      <c r="A35" s="6" t="s">
        <v>14</v>
      </c>
      <c r="C35" s="17"/>
      <c r="E35" s="22"/>
      <c r="F35" s="22"/>
    </row>
    <row r="36" spans="1:7" x14ac:dyDescent="0.3">
      <c r="A36" s="8" t="s">
        <v>34</v>
      </c>
      <c r="B36" s="12">
        <v>1753</v>
      </c>
      <c r="C36" s="19">
        <f>'[1]Condensed Consolidated Balance '!$C$18+'[1]Condensed Consolidated Balance '!$C$19+'[1]Condensed Consolidated Balance '!$C$20+'[1]Condensed Consolidated Balance '!$C$22</f>
        <v>3072</v>
      </c>
      <c r="D36" s="12">
        <f>'[1]Condensed Consolidated Balance '!$B$18+'[1]Condensed Consolidated Balance '!$B$19+'[1]Condensed Consolidated Balance '!$B$20+'[1]Condensed Consolidated Balance '!$B$22</f>
        <v>2691</v>
      </c>
      <c r="E36" s="2">
        <v>3433</v>
      </c>
      <c r="F36" s="2">
        <v>4355</v>
      </c>
    </row>
    <row r="37" spans="1:7" x14ac:dyDescent="0.3">
      <c r="A37" s="29" t="s">
        <v>42</v>
      </c>
      <c r="B37" s="12"/>
      <c r="C37" s="31">
        <f>(C36-B36)/B36</f>
        <v>0.75242441528807757</v>
      </c>
      <c r="D37" s="31">
        <f t="shared" ref="D37:F37" si="11">(D36-C36)/C36</f>
        <v>-0.1240234375</v>
      </c>
      <c r="E37" s="31">
        <f t="shared" si="11"/>
        <v>0.27573392790784096</v>
      </c>
      <c r="F37" s="31">
        <f t="shared" si="11"/>
        <v>0.26856976405476257</v>
      </c>
      <c r="G37" s="38">
        <f>AVERAGE(C37:F37)</f>
        <v>0.29317616743767028</v>
      </c>
    </row>
    <row r="38" spans="1:7" x14ac:dyDescent="0.3">
      <c r="A38" s="8" t="s">
        <v>35</v>
      </c>
      <c r="B38" s="12">
        <v>0</v>
      </c>
      <c r="C38" s="19">
        <v>0</v>
      </c>
      <c r="D38" s="12">
        <v>0</v>
      </c>
      <c r="E38" s="2">
        <v>750</v>
      </c>
      <c r="F38" s="2">
        <v>766</v>
      </c>
    </row>
    <row r="39" spans="1:7" x14ac:dyDescent="0.3">
      <c r="A39" s="29" t="s">
        <v>42</v>
      </c>
      <c r="B39" s="12"/>
      <c r="C39" s="31"/>
      <c r="D39" s="31"/>
      <c r="E39" s="31"/>
      <c r="F39" s="31">
        <f t="shared" ref="F39" si="12">(F38-E38)/E38</f>
        <v>2.1333333333333333E-2</v>
      </c>
      <c r="G39" s="38">
        <f>AVERAGE(C39:F39)</f>
        <v>2.1333333333333333E-2</v>
      </c>
    </row>
    <row r="40" spans="1:7" x14ac:dyDescent="0.3">
      <c r="A40" s="8" t="s">
        <v>15</v>
      </c>
      <c r="B40" s="12">
        <v>5506</v>
      </c>
      <c r="C40" s="19">
        <v>6995</v>
      </c>
      <c r="D40" s="12">
        <v>8564</v>
      </c>
      <c r="E40" s="2">
        <v>10662</v>
      </c>
      <c r="F40" s="2">
        <v>12607</v>
      </c>
    </row>
    <row r="41" spans="1:7" x14ac:dyDescent="0.3">
      <c r="A41" s="29" t="s">
        <v>42</v>
      </c>
      <c r="B41" s="12"/>
      <c r="C41" s="31">
        <f>(C40-B40)/B40</f>
        <v>0.27043225572103158</v>
      </c>
      <c r="D41" s="31">
        <f>(D40-C40)/C40</f>
        <v>0.22430307362401716</v>
      </c>
      <c r="E41" s="31">
        <f>(E40-D40)/D40</f>
        <v>0.24497898178421298</v>
      </c>
      <c r="F41" s="31">
        <f>(F40-E40)/E40</f>
        <v>0.1824235603076346</v>
      </c>
      <c r="G41" s="38">
        <f>AVERAGE(C41:F41)</f>
        <v>0.23053446785922407</v>
      </c>
    </row>
    <row r="42" spans="1:7" x14ac:dyDescent="0.3">
      <c r="A42" s="9" t="s">
        <v>16</v>
      </c>
      <c r="B42" s="14">
        <v>7259</v>
      </c>
      <c r="C42" s="20">
        <v>10067</v>
      </c>
      <c r="D42" s="14">
        <v>11255</v>
      </c>
      <c r="E42" s="3">
        <v>14845</v>
      </c>
      <c r="F42" s="3">
        <v>17728</v>
      </c>
    </row>
    <row r="43" spans="1:7" x14ac:dyDescent="0.3">
      <c r="A43" s="8" t="s">
        <v>17</v>
      </c>
      <c r="B43" s="12">
        <v>37</v>
      </c>
      <c r="C43" s="19">
        <v>695</v>
      </c>
      <c r="D43" s="12">
        <f>'[1]Condensed Consolidated Balance '!$B$24+'[1]Condensed Consolidated Balance '!$B$25</f>
        <v>3877</v>
      </c>
      <c r="E43" s="2">
        <v>2673</v>
      </c>
      <c r="F43" s="2">
        <v>2673</v>
      </c>
    </row>
    <row r="44" spans="1:7" x14ac:dyDescent="0.3">
      <c r="A44" s="33" t="s">
        <v>42</v>
      </c>
      <c r="B44" s="34"/>
      <c r="C44" s="35">
        <f t="shared" ref="C44:F44" si="13">(C43-B43)/B43</f>
        <v>17.783783783783782</v>
      </c>
      <c r="D44" s="35">
        <f t="shared" si="13"/>
        <v>4.5784172661870501</v>
      </c>
      <c r="E44" s="35">
        <f t="shared" si="13"/>
        <v>-0.31054939386123293</v>
      </c>
      <c r="F44" s="35">
        <f t="shared" si="13"/>
        <v>0</v>
      </c>
      <c r="G44" s="40">
        <f>AVERAGE(C44:F44)</f>
        <v>5.5129129140273996</v>
      </c>
    </row>
    <row r="45" spans="1:7" x14ac:dyDescent="0.3">
      <c r="A45" s="8" t="s">
        <v>36</v>
      </c>
      <c r="B45" s="12">
        <f>'[2]Consolidated Balance Sheets'!$B$22+'[2]Consolidated Balance Sheets'!$B$23+'[2]Consolidated Balance Sheets'!$B$24+'[2]Consolidated Balance Sheets'!$B$25</f>
        <v>2008</v>
      </c>
      <c r="C45" s="19">
        <v>0</v>
      </c>
      <c r="D45" s="12">
        <v>0</v>
      </c>
      <c r="E45" s="2">
        <v>2445</v>
      </c>
      <c r="F45" s="2">
        <v>2842</v>
      </c>
    </row>
    <row r="46" spans="1:7" x14ac:dyDescent="0.3">
      <c r="A46" s="29" t="s">
        <v>42</v>
      </c>
      <c r="B46" s="12"/>
      <c r="C46" s="31"/>
      <c r="D46" s="31"/>
      <c r="E46" s="31"/>
      <c r="F46" s="31">
        <f>(F45-E45)/E45</f>
        <v>0.16237218813905929</v>
      </c>
      <c r="G46" s="38">
        <f>AVERAGE(C46:F46)</f>
        <v>0.16237218813905929</v>
      </c>
    </row>
    <row r="47" spans="1:7" x14ac:dyDescent="0.3">
      <c r="A47" s="8" t="s">
        <v>18</v>
      </c>
      <c r="B47" s="12">
        <v>781</v>
      </c>
      <c r="C47" s="19">
        <v>846</v>
      </c>
      <c r="D47" s="12">
        <v>704</v>
      </c>
      <c r="E47" s="2">
        <v>1278</v>
      </c>
      <c r="F47" s="2">
        <v>1565</v>
      </c>
    </row>
    <row r="48" spans="1:7" x14ac:dyDescent="0.3">
      <c r="A48" s="29" t="s">
        <v>42</v>
      </c>
      <c r="B48" s="12"/>
      <c r="C48" s="31">
        <f>(C47-B47)/B47</f>
        <v>8.3226632522407168E-2</v>
      </c>
      <c r="D48" s="31">
        <f>(D47-C47)/C47</f>
        <v>-0.16784869976359337</v>
      </c>
      <c r="E48" s="31">
        <f>(E47-D47)/D47</f>
        <v>0.81534090909090906</v>
      </c>
      <c r="F48" s="31">
        <f>(F47-E47)/E47</f>
        <v>0.2245696400625978</v>
      </c>
      <c r="G48" s="38">
        <f>AVERAGE(C48:F48)</f>
        <v>0.23882212047808016</v>
      </c>
    </row>
    <row r="49" spans="1:7" x14ac:dyDescent="0.3">
      <c r="A49" s="15" t="s">
        <v>19</v>
      </c>
      <c r="B49" s="16">
        <v>10085</v>
      </c>
      <c r="C49" s="21">
        <v>11608</v>
      </c>
      <c r="D49" s="16">
        <v>15132</v>
      </c>
      <c r="E49" s="23">
        <v>21241</v>
      </c>
      <c r="F49" s="23">
        <v>24808</v>
      </c>
    </row>
    <row r="50" spans="1:7" x14ac:dyDescent="0.3">
      <c r="A50" s="8" t="s">
        <v>37</v>
      </c>
      <c r="B50" s="13" t="s">
        <v>20</v>
      </c>
      <c r="D50" s="13" t="s">
        <v>20</v>
      </c>
      <c r="E50" s="24" t="s">
        <v>20</v>
      </c>
      <c r="F50" s="24" t="s">
        <v>20</v>
      </c>
    </row>
    <row r="51" spans="1:7" x14ac:dyDescent="0.3">
      <c r="A51" s="6" t="s">
        <v>21</v>
      </c>
      <c r="E51" s="7"/>
      <c r="F51" s="7"/>
    </row>
    <row r="52" spans="1:7" x14ac:dyDescent="0.3">
      <c r="A52" s="8" t="s">
        <v>38</v>
      </c>
      <c r="B52" s="12">
        <v>0</v>
      </c>
      <c r="C52" s="12">
        <v>0</v>
      </c>
      <c r="D52" s="12">
        <v>0</v>
      </c>
      <c r="E52" s="2">
        <v>0</v>
      </c>
      <c r="F52" s="2">
        <v>0</v>
      </c>
    </row>
    <row r="53" spans="1:7" x14ac:dyDescent="0.3">
      <c r="A53" s="8" t="s">
        <v>39</v>
      </c>
      <c r="B53" s="12">
        <v>1</v>
      </c>
      <c r="C53" s="12">
        <v>1</v>
      </c>
      <c r="D53" s="12">
        <v>1</v>
      </c>
      <c r="E53" s="2">
        <v>1</v>
      </c>
      <c r="F53" s="2">
        <v>1</v>
      </c>
    </row>
    <row r="54" spans="1:7" x14ac:dyDescent="0.3">
      <c r="A54" s="8" t="s">
        <v>22</v>
      </c>
      <c r="B54" s="12">
        <v>8040</v>
      </c>
      <c r="C54" s="12">
        <v>9752</v>
      </c>
      <c r="D54" s="12">
        <v>13927</v>
      </c>
      <c r="E54" s="2">
        <v>32116</v>
      </c>
      <c r="F54" s="2">
        <v>35601</v>
      </c>
    </row>
    <row r="55" spans="1:7" x14ac:dyDescent="0.3">
      <c r="A55" s="29" t="s">
        <v>42</v>
      </c>
      <c r="B55" s="12"/>
      <c r="C55" s="31">
        <f>(C54-B54)/B54</f>
        <v>0.21293532338308457</v>
      </c>
      <c r="D55" s="31">
        <f t="shared" ref="D55:F55" si="14">(D54-C54)/C54</f>
        <v>0.42811730926989333</v>
      </c>
      <c r="E55" s="31">
        <f t="shared" si="14"/>
        <v>1.3060242694047532</v>
      </c>
      <c r="F55" s="31">
        <f t="shared" si="14"/>
        <v>0.10851289077095529</v>
      </c>
      <c r="G55" s="38">
        <f>AVERAGE(C55:F55)</f>
        <v>0.51389744820717165</v>
      </c>
    </row>
    <row r="56" spans="1:7" x14ac:dyDescent="0.3">
      <c r="A56" s="8" t="s">
        <v>40</v>
      </c>
      <c r="B56" s="12">
        <v>-76</v>
      </c>
      <c r="C56" s="12">
        <v>-12</v>
      </c>
      <c r="D56" s="12">
        <v>-58</v>
      </c>
      <c r="E56" s="2">
        <v>-93</v>
      </c>
      <c r="F56" s="2">
        <v>-42</v>
      </c>
    </row>
    <row r="57" spans="1:7" x14ac:dyDescent="0.3">
      <c r="A57" s="29" t="s">
        <v>42</v>
      </c>
      <c r="B57" s="12"/>
      <c r="C57" s="31">
        <f>(C56-B56)/B56</f>
        <v>-0.84210526315789469</v>
      </c>
      <c r="D57" s="31">
        <f t="shared" ref="D57:F57" si="15">(D56-C56)/C56</f>
        <v>3.8333333333333335</v>
      </c>
      <c r="E57" s="31">
        <f t="shared" si="15"/>
        <v>0.60344827586206895</v>
      </c>
      <c r="F57" s="31">
        <f t="shared" si="15"/>
        <v>-0.54838709677419351</v>
      </c>
      <c r="G57" s="38">
        <f>AVERAGE(C57:F57)</f>
        <v>0.76157231231582856</v>
      </c>
    </row>
    <row r="58" spans="1:7" x14ac:dyDescent="0.3">
      <c r="A58" s="8" t="s">
        <v>23</v>
      </c>
      <c r="B58" s="12">
        <v>-465</v>
      </c>
      <c r="C58" s="12">
        <v>635</v>
      </c>
      <c r="D58" s="12">
        <v>1735</v>
      </c>
      <c r="E58" s="2">
        <v>1861</v>
      </c>
      <c r="F58" s="2">
        <v>5933</v>
      </c>
    </row>
    <row r="59" spans="1:7" x14ac:dyDescent="0.3">
      <c r="A59" s="29" t="s">
        <v>42</v>
      </c>
      <c r="B59" s="12"/>
      <c r="C59" s="31">
        <f>(C58-B58)/B58</f>
        <v>-2.3655913978494625</v>
      </c>
      <c r="D59" s="31">
        <f t="shared" ref="D59:F59" si="16">(D58-C58)/C58</f>
        <v>1.7322834645669292</v>
      </c>
      <c r="E59" s="31">
        <f t="shared" si="16"/>
        <v>7.2622478386167144E-2</v>
      </c>
      <c r="F59" s="31">
        <f t="shared" si="16"/>
        <v>2.1880709296077376</v>
      </c>
      <c r="G59" s="38">
        <f>AVERAGE(C59:F59)</f>
        <v>0.40684636867784285</v>
      </c>
    </row>
    <row r="60" spans="1:7" x14ac:dyDescent="0.3">
      <c r="A60" s="8" t="s">
        <v>24</v>
      </c>
      <c r="B60" s="12">
        <v>7500</v>
      </c>
      <c r="C60" s="12">
        <v>10376</v>
      </c>
      <c r="D60" s="12">
        <v>15605</v>
      </c>
      <c r="E60" s="2">
        <v>33885</v>
      </c>
      <c r="F60" s="2">
        <v>41493</v>
      </c>
    </row>
    <row r="61" spans="1:7" x14ac:dyDescent="0.3">
      <c r="A61" s="8" t="s">
        <v>25</v>
      </c>
      <c r="B61" s="11">
        <v>17585</v>
      </c>
      <c r="C61" s="11">
        <v>21984</v>
      </c>
      <c r="D61" s="11">
        <v>30737</v>
      </c>
      <c r="E61" s="1">
        <v>55126</v>
      </c>
      <c r="F61" s="1">
        <v>66301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F26D-3F3B-4434-8B05-2FDEE31B5345}">
  <dimension ref="A2:J50"/>
  <sheetViews>
    <sheetView workbookViewId="0">
      <selection activeCell="A33" sqref="A33"/>
    </sheetView>
  </sheetViews>
  <sheetFormatPr defaultRowHeight="14.4" x14ac:dyDescent="0.3"/>
  <cols>
    <col min="1" max="1" width="73.109375" customWidth="1"/>
    <col min="2" max="2" width="15.5546875" customWidth="1"/>
    <col min="3" max="5" width="15.21875" customWidth="1"/>
    <col min="6" max="6" width="17.5546875" customWidth="1"/>
    <col min="7" max="7" width="14.109375" style="63" customWidth="1"/>
  </cols>
  <sheetData>
    <row r="2" spans="1:7" x14ac:dyDescent="0.3">
      <c r="A2" s="44" t="s">
        <v>44</v>
      </c>
      <c r="D2" s="7"/>
      <c r="E2" s="7"/>
      <c r="F2" s="62" t="s">
        <v>45</v>
      </c>
    </row>
    <row r="3" spans="1:7" x14ac:dyDescent="0.3">
      <c r="A3" s="45"/>
      <c r="B3" s="41" t="s">
        <v>26</v>
      </c>
      <c r="C3" s="41" t="s">
        <v>1</v>
      </c>
      <c r="D3" s="4" t="s">
        <v>0</v>
      </c>
      <c r="E3" s="4" t="s">
        <v>29</v>
      </c>
      <c r="F3" s="4" t="s">
        <v>28</v>
      </c>
      <c r="G3" s="36" t="s">
        <v>43</v>
      </c>
    </row>
    <row r="4" spans="1:7" x14ac:dyDescent="0.3">
      <c r="A4" s="6" t="s">
        <v>46</v>
      </c>
      <c r="D4" s="7"/>
      <c r="E4" s="7"/>
      <c r="F4" s="7"/>
    </row>
    <row r="5" spans="1:7" x14ac:dyDescent="0.3">
      <c r="A5" s="8" t="s">
        <v>47</v>
      </c>
      <c r="B5" s="2">
        <v>8392</v>
      </c>
      <c r="C5" s="52">
        <v>10480</v>
      </c>
      <c r="D5" s="1">
        <v>13282</v>
      </c>
      <c r="E5" s="1">
        <v>17098</v>
      </c>
      <c r="F5" s="1">
        <v>21252</v>
      </c>
    </row>
    <row r="6" spans="1:7" x14ac:dyDescent="0.3">
      <c r="A6" s="29" t="s">
        <v>42</v>
      </c>
      <c r="B6" s="2"/>
      <c r="C6" s="31">
        <f>(C5-B5)/B5</f>
        <v>0.24880838894184937</v>
      </c>
      <c r="D6" s="31">
        <f t="shared" ref="D6:F6" si="0">(D5-C5)/C5</f>
        <v>0.26736641221374047</v>
      </c>
      <c r="E6" s="31">
        <f t="shared" si="0"/>
        <v>0.28730612859509108</v>
      </c>
      <c r="F6" s="31">
        <f t="shared" si="0"/>
        <v>0.24295239209264241</v>
      </c>
      <c r="G6" s="64">
        <f>AVERAGE(C6:F6)</f>
        <v>0.26160833046083082</v>
      </c>
    </row>
    <row r="7" spans="1:7" x14ac:dyDescent="0.3">
      <c r="A7" s="6" t="s">
        <v>48</v>
      </c>
      <c r="D7" s="7"/>
      <c r="E7" s="7"/>
      <c r="F7" s="7"/>
    </row>
    <row r="8" spans="1:7" x14ac:dyDescent="0.3">
      <c r="A8" s="8" t="s">
        <v>49</v>
      </c>
      <c r="B8" s="2">
        <v>2234</v>
      </c>
      <c r="C8" s="2">
        <v>2774</v>
      </c>
      <c r="D8" s="2">
        <v>3451</v>
      </c>
      <c r="E8" s="2">
        <v>4235</v>
      </c>
      <c r="F8" s="2">
        <v>5438</v>
      </c>
    </row>
    <row r="9" spans="1:7" x14ac:dyDescent="0.3">
      <c r="A9" s="29" t="s">
        <v>42</v>
      </c>
      <c r="B9" s="2"/>
      <c r="C9" s="31">
        <f>(C8-B8)/B8</f>
        <v>0.24171888988361684</v>
      </c>
      <c r="D9" s="31">
        <f t="shared" ref="D9:F9" si="1">(D8-C8)/C8</f>
        <v>0.24405191059841383</v>
      </c>
      <c r="E9" s="31">
        <f t="shared" si="1"/>
        <v>0.22718052738336714</v>
      </c>
      <c r="F9" s="31">
        <f t="shared" si="1"/>
        <v>0.28406139315230222</v>
      </c>
      <c r="G9" s="64">
        <f>AVERAGE(C9:F9)</f>
        <v>0.249253180254425</v>
      </c>
    </row>
    <row r="10" spans="1:7" x14ac:dyDescent="0.3">
      <c r="A10" s="6" t="s">
        <v>50</v>
      </c>
      <c r="B10" s="42">
        <v>6158</v>
      </c>
      <c r="C10" s="42">
        <v>7706</v>
      </c>
      <c r="D10" s="42">
        <v>9831</v>
      </c>
      <c r="E10" s="42">
        <v>12863</v>
      </c>
      <c r="F10" s="42">
        <v>15814</v>
      </c>
    </row>
    <row r="11" spans="1:7" x14ac:dyDescent="0.3">
      <c r="A11" s="6" t="s">
        <v>51</v>
      </c>
      <c r="D11" s="7"/>
      <c r="E11" s="7"/>
      <c r="F11" s="7"/>
    </row>
    <row r="12" spans="1:7" x14ac:dyDescent="0.3">
      <c r="A12" s="8" t="s">
        <v>52</v>
      </c>
      <c r="B12" s="2">
        <v>1208</v>
      </c>
      <c r="C12" s="2">
        <v>1553</v>
      </c>
      <c r="D12" s="2">
        <v>1886</v>
      </c>
      <c r="E12" s="2">
        <v>2766</v>
      </c>
      <c r="F12" s="2">
        <v>3598</v>
      </c>
    </row>
    <row r="13" spans="1:7" x14ac:dyDescent="0.3">
      <c r="A13" s="29" t="s">
        <v>42</v>
      </c>
      <c r="B13" s="2"/>
      <c r="C13" s="31">
        <f>(C12-B12)/B12</f>
        <v>0.28559602649006621</v>
      </c>
      <c r="D13" s="31">
        <f t="shared" ref="D13:F13" si="2">(D12-C12)/C12</f>
        <v>0.21442369607211847</v>
      </c>
      <c r="E13" s="31">
        <f t="shared" si="2"/>
        <v>0.46659597030752914</v>
      </c>
      <c r="F13" s="31">
        <f t="shared" si="2"/>
        <v>0.30079537237888648</v>
      </c>
      <c r="G13" s="64">
        <f>AVERAGE(C13:F13)</f>
        <v>0.31685276631215009</v>
      </c>
    </row>
    <row r="14" spans="1:7" x14ac:dyDescent="0.3">
      <c r="A14" s="8" t="s">
        <v>53</v>
      </c>
      <c r="B14" s="2">
        <v>3918</v>
      </c>
      <c r="C14" s="2">
        <v>4829</v>
      </c>
      <c r="D14" s="2">
        <v>6064</v>
      </c>
      <c r="E14" s="2">
        <v>7930</v>
      </c>
      <c r="F14" s="2">
        <v>9674</v>
      </c>
    </row>
    <row r="15" spans="1:7" x14ac:dyDescent="0.3">
      <c r="A15" s="29" t="s">
        <v>42</v>
      </c>
      <c r="B15" s="2"/>
      <c r="C15" s="31">
        <f>(C14-B14)/B14</f>
        <v>0.23251659009698825</v>
      </c>
      <c r="D15" s="31">
        <f t="shared" ref="D15:F15" si="3">(D14-C14)/C14</f>
        <v>0.25574653137295505</v>
      </c>
      <c r="E15" s="31">
        <f t="shared" si="3"/>
        <v>0.30771767810026385</v>
      </c>
      <c r="F15" s="31">
        <f t="shared" si="3"/>
        <v>0.21992433795712485</v>
      </c>
      <c r="G15" s="64">
        <f>AVERAGE(C15:F15)</f>
        <v>0.25397628438183301</v>
      </c>
    </row>
    <row r="16" spans="1:7" x14ac:dyDescent="0.3">
      <c r="A16" s="8" t="s">
        <v>54</v>
      </c>
      <c r="B16" s="2">
        <v>968</v>
      </c>
      <c r="C16" s="2">
        <v>1088</v>
      </c>
      <c r="D16" s="2">
        <v>1346</v>
      </c>
      <c r="E16" s="2">
        <v>1704</v>
      </c>
      <c r="F16" s="2">
        <v>2087</v>
      </c>
    </row>
    <row r="17" spans="1:7" x14ac:dyDescent="0.3">
      <c r="A17" s="29" t="s">
        <v>42</v>
      </c>
      <c r="B17" s="2"/>
      <c r="C17" s="31">
        <f>(C16-B16)/B16</f>
        <v>0.12396694214876033</v>
      </c>
      <c r="D17" s="31">
        <f t="shared" ref="D17:F17" si="4">(D16-C16)/C16</f>
        <v>0.23713235294117646</v>
      </c>
      <c r="E17" s="31">
        <f t="shared" si="4"/>
        <v>0.26597325408618128</v>
      </c>
      <c r="F17" s="31">
        <f t="shared" si="4"/>
        <v>0.22476525821596244</v>
      </c>
      <c r="G17" s="64">
        <f>AVERAGE(C17:F17)</f>
        <v>0.21295945184802012</v>
      </c>
    </row>
    <row r="18" spans="1:7" x14ac:dyDescent="0.3">
      <c r="A18" s="8" t="s">
        <v>55</v>
      </c>
      <c r="B18" s="2">
        <v>0</v>
      </c>
      <c r="C18" s="2">
        <v>0</v>
      </c>
      <c r="D18" s="2">
        <v>0</v>
      </c>
      <c r="E18" s="2">
        <v>166</v>
      </c>
      <c r="F18" s="2">
        <v>0</v>
      </c>
    </row>
    <row r="19" spans="1:7" x14ac:dyDescent="0.3">
      <c r="A19" s="29" t="s">
        <v>42</v>
      </c>
      <c r="B19" s="2"/>
      <c r="C19" s="31"/>
      <c r="D19" s="31"/>
      <c r="E19" s="31"/>
      <c r="F19" s="31"/>
    </row>
    <row r="20" spans="1:7" x14ac:dyDescent="0.3">
      <c r="A20" s="47" t="s">
        <v>56</v>
      </c>
      <c r="B20" s="48">
        <v>6094</v>
      </c>
      <c r="C20" s="48">
        <v>7470</v>
      </c>
      <c r="D20" s="48">
        <v>9296</v>
      </c>
      <c r="E20" s="48">
        <v>12566</v>
      </c>
      <c r="F20" s="48">
        <v>15359</v>
      </c>
    </row>
    <row r="21" spans="1:7" x14ac:dyDescent="0.3">
      <c r="A21" s="8" t="s">
        <v>57</v>
      </c>
      <c r="B21" s="2">
        <v>64</v>
      </c>
      <c r="C21" s="2">
        <v>236</v>
      </c>
      <c r="D21" s="2">
        <v>535</v>
      </c>
      <c r="E21" s="2">
        <v>297</v>
      </c>
      <c r="F21" s="2">
        <v>455</v>
      </c>
    </row>
    <row r="22" spans="1:7" x14ac:dyDescent="0.3">
      <c r="A22" s="29" t="s">
        <v>42</v>
      </c>
      <c r="B22" s="2"/>
      <c r="C22" s="31">
        <f>(C21-B21)/B21</f>
        <v>2.6875</v>
      </c>
      <c r="D22" s="31">
        <f t="shared" ref="D22:F22" si="5">(D21-C21)/C21</f>
        <v>1.2669491525423728</v>
      </c>
      <c r="E22" s="31">
        <f t="shared" si="5"/>
        <v>-0.44485981308411215</v>
      </c>
      <c r="F22" s="31">
        <f t="shared" si="5"/>
        <v>0.53198653198653201</v>
      </c>
      <c r="G22" s="64">
        <f>AVERAGE(C22:F22)</f>
        <v>1.0103939678611982</v>
      </c>
    </row>
    <row r="23" spans="1:7" x14ac:dyDescent="0.3">
      <c r="A23" s="8" t="s">
        <v>58</v>
      </c>
      <c r="B23" s="2">
        <v>27</v>
      </c>
      <c r="C23" s="2">
        <v>36</v>
      </c>
      <c r="D23" s="2">
        <v>542</v>
      </c>
      <c r="E23" s="2">
        <v>427</v>
      </c>
      <c r="F23" s="2">
        <v>2170</v>
      </c>
    </row>
    <row r="24" spans="1:7" x14ac:dyDescent="0.3">
      <c r="A24" s="29" t="s">
        <v>42</v>
      </c>
      <c r="B24" s="2"/>
      <c r="C24" s="31">
        <f>(C23-B23)/B23</f>
        <v>0.33333333333333331</v>
      </c>
      <c r="D24" s="31">
        <f t="shared" ref="D24:F24" si="6">(D23-C23)/C23</f>
        <v>14.055555555555555</v>
      </c>
      <c r="E24" s="31">
        <f t="shared" si="6"/>
        <v>-0.21217712177121772</v>
      </c>
      <c r="F24" s="31">
        <f t="shared" si="6"/>
        <v>4.081967213114754</v>
      </c>
      <c r="G24" s="64">
        <f>AVERAGE(C24:F24)</f>
        <v>4.5646697450581062</v>
      </c>
    </row>
    <row r="25" spans="1:7" ht="15" thickBot="1" x14ac:dyDescent="0.35">
      <c r="A25" s="53" t="s">
        <v>59</v>
      </c>
      <c r="B25" s="2">
        <v>-80</v>
      </c>
      <c r="C25" s="54">
        <v>-70</v>
      </c>
      <c r="D25" s="54">
        <v>-94</v>
      </c>
      <c r="E25" s="54">
        <v>-18</v>
      </c>
      <c r="F25" s="54">
        <v>-64</v>
      </c>
    </row>
    <row r="26" spans="1:7" x14ac:dyDescent="0.3">
      <c r="A26" s="29" t="s">
        <v>42</v>
      </c>
      <c r="B26" s="55"/>
      <c r="C26" s="31">
        <f>(C25-B25)/B25</f>
        <v>-0.125</v>
      </c>
      <c r="D26" s="31">
        <f t="shared" ref="D26:F26" si="7">(D25-C25)/C25</f>
        <v>0.34285714285714286</v>
      </c>
      <c r="E26" s="31">
        <f t="shared" si="7"/>
        <v>-0.80851063829787229</v>
      </c>
      <c r="F26" s="31">
        <f t="shared" si="7"/>
        <v>2.5555555555555554</v>
      </c>
      <c r="G26" s="64">
        <f>AVERAGE(C26:F26)</f>
        <v>0.49122551502870648</v>
      </c>
    </row>
    <row r="27" spans="1:7" x14ac:dyDescent="0.3">
      <c r="A27" s="8" t="s">
        <v>69</v>
      </c>
      <c r="B27" s="60">
        <v>0</v>
      </c>
      <c r="C27" s="25">
        <v>0</v>
      </c>
      <c r="D27" s="2">
        <v>0</v>
      </c>
      <c r="E27" s="2">
        <v>0</v>
      </c>
      <c r="F27" s="2">
        <v>0</v>
      </c>
    </row>
    <row r="28" spans="1:7" ht="15" thickBot="1" x14ac:dyDescent="0.35">
      <c r="A28" s="29" t="s">
        <v>42</v>
      </c>
      <c r="B28" s="54"/>
      <c r="C28" s="25"/>
      <c r="D28" s="2"/>
      <c r="E28" s="2"/>
      <c r="F28" s="2"/>
    </row>
    <row r="29" spans="1:7" x14ac:dyDescent="0.3">
      <c r="A29" s="58" t="s">
        <v>70</v>
      </c>
      <c r="B29" s="46">
        <v>14</v>
      </c>
      <c r="C29" s="59">
        <v>0</v>
      </c>
      <c r="D29" s="59">
        <v>0</v>
      </c>
      <c r="E29" s="59">
        <v>0</v>
      </c>
      <c r="F29" s="59">
        <v>0</v>
      </c>
    </row>
    <row r="30" spans="1:7" s="28" customFormat="1" x14ac:dyDescent="0.3">
      <c r="A30" s="29" t="s">
        <v>42</v>
      </c>
      <c r="B30" s="25"/>
      <c r="C30" s="61"/>
      <c r="D30" s="61"/>
      <c r="E30" s="61"/>
      <c r="F30" s="61"/>
      <c r="G30" s="65"/>
    </row>
    <row r="31" spans="1:7" x14ac:dyDescent="0.3">
      <c r="A31" s="8" t="s">
        <v>60</v>
      </c>
      <c r="B31" s="2">
        <v>25</v>
      </c>
      <c r="C31" s="2">
        <v>202</v>
      </c>
      <c r="D31" s="2">
        <v>983</v>
      </c>
      <c r="E31" s="2">
        <v>706</v>
      </c>
      <c r="F31" s="2">
        <v>2561</v>
      </c>
    </row>
    <row r="32" spans="1:7" x14ac:dyDescent="0.3">
      <c r="A32" s="29" t="s">
        <v>42</v>
      </c>
      <c r="B32" s="2"/>
      <c r="C32" s="31">
        <f>(C31-B31)/B31</f>
        <v>7.08</v>
      </c>
      <c r="D32" s="31">
        <f t="shared" ref="D32:F32" si="8">(D31-C31)/C31</f>
        <v>3.8663366336633662</v>
      </c>
      <c r="E32" s="31">
        <f t="shared" si="8"/>
        <v>-0.28179043743641913</v>
      </c>
      <c r="F32" s="31">
        <f t="shared" si="8"/>
        <v>2.6274787535410766</v>
      </c>
      <c r="G32" s="64">
        <f>AVERAGE(C32:F32)</f>
        <v>3.323006237442006</v>
      </c>
    </row>
    <row r="33" spans="1:7" ht="15" thickBot="1" x14ac:dyDescent="0.35">
      <c r="A33" s="56" t="s">
        <v>61</v>
      </c>
      <c r="B33" s="57">
        <v>154</v>
      </c>
      <c r="C33" s="57">
        <v>-75</v>
      </c>
      <c r="D33" s="57">
        <v>127</v>
      </c>
      <c r="E33" s="57">
        <v>-580</v>
      </c>
      <c r="F33" s="57">
        <v>1511</v>
      </c>
    </row>
    <row r="34" spans="1:7" s="28" customFormat="1" ht="15" thickTop="1" x14ac:dyDescent="0.3">
      <c r="A34" s="29" t="s">
        <v>42</v>
      </c>
      <c r="B34" s="61"/>
      <c r="C34" s="31">
        <f>(C33-B33)/B33</f>
        <v>-1.4870129870129871</v>
      </c>
      <c r="D34" s="31">
        <f t="shared" ref="D34:F34" si="9">(D33-C33)/C33</f>
        <v>-2.6933333333333334</v>
      </c>
      <c r="E34" s="31">
        <f t="shared" si="9"/>
        <v>-5.5669291338582676</v>
      </c>
      <c r="F34" s="31">
        <f t="shared" si="9"/>
        <v>-3.6051724137931034</v>
      </c>
      <c r="G34" s="64">
        <f>AVERAGE(C34:F34)</f>
        <v>-3.3381119669994224</v>
      </c>
    </row>
    <row r="35" spans="1:7" x14ac:dyDescent="0.3">
      <c r="A35" s="49" t="s">
        <v>62</v>
      </c>
      <c r="B35" s="51">
        <v>179</v>
      </c>
      <c r="C35" s="51">
        <v>127</v>
      </c>
      <c r="D35" s="51">
        <v>1110</v>
      </c>
      <c r="E35" s="51">
        <v>126</v>
      </c>
      <c r="F35" s="51">
        <v>4072</v>
      </c>
    </row>
    <row r="37" spans="1:7" x14ac:dyDescent="0.3">
      <c r="A37" s="8" t="s">
        <v>63</v>
      </c>
      <c r="B37" s="43">
        <v>0.26</v>
      </c>
      <c r="C37" s="43">
        <v>0.18</v>
      </c>
      <c r="D37" s="43">
        <v>1.48</v>
      </c>
      <c r="E37" s="43">
        <v>0.15</v>
      </c>
      <c r="F37" s="43">
        <v>4.4800000000000004</v>
      </c>
    </row>
    <row r="38" spans="1:7" x14ac:dyDescent="0.3">
      <c r="A38" s="8" t="s">
        <v>64</v>
      </c>
      <c r="B38" s="43">
        <v>0.26</v>
      </c>
      <c r="C38" s="43">
        <v>0.17</v>
      </c>
      <c r="D38" s="50">
        <v>1.43</v>
      </c>
      <c r="E38" s="50">
        <v>0.15</v>
      </c>
      <c r="F38" s="50">
        <v>4.38</v>
      </c>
    </row>
    <row r="39" spans="1:7" x14ac:dyDescent="0.3">
      <c r="A39" s="8" t="s">
        <v>65</v>
      </c>
      <c r="B39" s="2">
        <v>687797</v>
      </c>
      <c r="C39" s="2">
        <v>714919</v>
      </c>
      <c r="D39" s="2">
        <v>751</v>
      </c>
      <c r="E39" s="2">
        <v>829</v>
      </c>
      <c r="F39" s="2">
        <v>908</v>
      </c>
    </row>
    <row r="40" spans="1:7" x14ac:dyDescent="0.3">
      <c r="A40" s="8" t="s">
        <v>66</v>
      </c>
      <c r="B40" s="2">
        <v>700217</v>
      </c>
      <c r="C40" s="2">
        <v>734598</v>
      </c>
      <c r="D40" s="2">
        <v>775</v>
      </c>
      <c r="E40" s="2">
        <v>850</v>
      </c>
      <c r="F40" s="2">
        <v>930</v>
      </c>
    </row>
    <row r="41" spans="1:7" x14ac:dyDescent="0.3">
      <c r="A41" s="8" t="s">
        <v>67</v>
      </c>
      <c r="D41" s="7"/>
      <c r="E41" s="7"/>
      <c r="F41" s="7"/>
    </row>
    <row r="42" spans="1:7" x14ac:dyDescent="0.3">
      <c r="A42" s="6" t="s">
        <v>46</v>
      </c>
      <c r="D42" s="7"/>
      <c r="E42" s="7"/>
      <c r="F42" s="7"/>
    </row>
    <row r="43" spans="1:7" x14ac:dyDescent="0.3">
      <c r="A43" s="8" t="s">
        <v>47</v>
      </c>
      <c r="D43" s="1">
        <v>12413</v>
      </c>
      <c r="E43" s="1">
        <v>16043</v>
      </c>
      <c r="F43" s="1">
        <v>19976</v>
      </c>
    </row>
    <row r="44" spans="1:7" x14ac:dyDescent="0.3">
      <c r="A44" s="6" t="s">
        <v>48</v>
      </c>
      <c r="D44" s="7"/>
      <c r="E44" s="7"/>
      <c r="F44" s="7"/>
    </row>
    <row r="45" spans="1:7" x14ac:dyDescent="0.3">
      <c r="A45" s="8" t="s">
        <v>49</v>
      </c>
      <c r="D45" s="2">
        <v>2604</v>
      </c>
      <c r="E45" s="2">
        <v>3198</v>
      </c>
      <c r="F45" s="2">
        <v>4154</v>
      </c>
    </row>
    <row r="46" spans="1:7" x14ac:dyDescent="0.3">
      <c r="A46" s="8" t="s">
        <v>68</v>
      </c>
      <c r="D46" s="7"/>
      <c r="E46" s="7"/>
      <c r="F46" s="7"/>
    </row>
    <row r="47" spans="1:7" x14ac:dyDescent="0.3">
      <c r="A47" s="6" t="s">
        <v>46</v>
      </c>
      <c r="D47" s="7"/>
      <c r="E47" s="7"/>
      <c r="F47" s="7"/>
    </row>
    <row r="48" spans="1:7" x14ac:dyDescent="0.3">
      <c r="A48" s="8" t="s">
        <v>47</v>
      </c>
      <c r="D48" s="2">
        <v>869</v>
      </c>
      <c r="E48" s="2">
        <v>1055</v>
      </c>
      <c r="F48" s="2">
        <v>1276</v>
      </c>
    </row>
    <row r="49" spans="1:6" x14ac:dyDescent="0.3">
      <c r="A49" s="6" t="s">
        <v>48</v>
      </c>
      <c r="D49" s="7"/>
      <c r="E49" s="7"/>
      <c r="F49" s="7"/>
    </row>
    <row r="50" spans="1:6" x14ac:dyDescent="0.3">
      <c r="A50" s="8" t="s">
        <v>49</v>
      </c>
      <c r="D50" s="1">
        <v>847</v>
      </c>
      <c r="E50" s="1">
        <v>1037</v>
      </c>
      <c r="F50" s="1">
        <v>1284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 Balance Sheet </vt:lpstr>
      <vt:lpstr>Consolidated OperationStatement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</dc:creator>
  <cp:lastModifiedBy>tiffa</cp:lastModifiedBy>
  <dcterms:created xsi:type="dcterms:W3CDTF">2021-12-07T04:03:29Z</dcterms:created>
  <dcterms:modified xsi:type="dcterms:W3CDTF">2021-12-08T06:46:32Z</dcterms:modified>
</cp:coreProperties>
</file>