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ffa\Documents\FINA 6271\Case_1_09_21_2020\"/>
    </mc:Choice>
  </mc:AlternateContent>
  <xr:revisionPtr revIDLastSave="0" documentId="13_ncr:1_{0773FA39-BE7C-44B5-B6A9-DF43592D4F0D}" xr6:coauthVersionLast="45" xr6:coauthVersionMax="45" xr10:uidLastSave="{00000000-0000-0000-0000-000000000000}"/>
  <bookViews>
    <workbookView xWindow="-108" yWindow="-108" windowWidth="23256" windowHeight="14016" firstSheet="1" activeTab="3" xr2:uid="{00000000-000D-0000-FFFF-FFFF00000000}"/>
  </bookViews>
  <sheets>
    <sheet name="Cover Sheet" sheetId="13" r:id="rId1"/>
    <sheet name="DATA" sheetId="1" r:id="rId2"/>
    <sheet name="Q1" sheetId="4" r:id="rId3"/>
    <sheet name="Q2 a and b" sheetId="2" r:id="rId4"/>
    <sheet name="Q3" sheetId="5" r:id="rId5"/>
    <sheet name="Q4" sheetId="6" r:id="rId6"/>
    <sheet name="SAS Code" sheetId="7" r:id="rId7"/>
    <sheet name="Q5" sheetId="8" r:id="rId8"/>
    <sheet name="Q6" sheetId="9" r:id="rId9"/>
    <sheet name="Q7" sheetId="10" r:id="rId10"/>
    <sheet name="Q8" sheetId="11" r:id="rId11"/>
    <sheet name="Q9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6" l="1"/>
  <c r="F23" i="6" l="1"/>
  <c r="D21" i="6"/>
  <c r="E21" i="6" s="1"/>
  <c r="F21" i="6" s="1"/>
  <c r="E20" i="6"/>
  <c r="F20" i="6" s="1"/>
  <c r="D20" i="6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E13" i="6"/>
  <c r="F13" i="6" s="1"/>
  <c r="D13" i="6"/>
  <c r="E12" i="6"/>
  <c r="F12" i="6" s="1"/>
  <c r="D12" i="6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E4" i="6"/>
  <c r="F4" i="6" s="1"/>
  <c r="D4" i="6"/>
  <c r="D3" i="6"/>
  <c r="E3" i="6" s="1"/>
  <c r="F3" i="6" s="1"/>
  <c r="D2" i="6"/>
  <c r="E2" i="6" s="1"/>
  <c r="F2" i="6" s="1"/>
  <c r="B26" i="5"/>
  <c r="F23" i="5"/>
  <c r="F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F22" i="6" l="1"/>
</calcChain>
</file>

<file path=xl/sharedStrings.xml><?xml version="1.0" encoding="utf-8"?>
<sst xmlns="http://schemas.openxmlformats.org/spreadsheetml/2006/main" count="123" uniqueCount="52">
  <si>
    <t>YEAR</t>
  </si>
  <si>
    <t>X</t>
  </si>
  <si>
    <t>Y (Defense Budget)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</si>
  <si>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</si>
  <si>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</si>
  <si>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</si>
  <si>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</si>
  <si>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</si>
  <si>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</si>
  <si>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</si>
  <si>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</si>
  <si>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</si>
  <si>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</si>
  <si>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</si>
  <si>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</si>
  <si>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</si>
  <si>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</si>
  <si>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</si>
  <si>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</si>
  <si>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</si>
  <si>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</si>
  <si>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</si>
  <si>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</si>
  <si>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</si>
  <si>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</si>
  <si>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</si>
  <si>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</si>
  <si>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</si>
  <si>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>X (GNP)</t>
  </si>
  <si>
    <t>Y</t>
  </si>
  <si>
    <t>Yactual=32.053+0.038X</t>
  </si>
  <si>
    <t>Residuals</t>
  </si>
  <si>
    <t>Rsquare</t>
  </si>
  <si>
    <t>Total Rsquare</t>
  </si>
  <si>
    <t>n</t>
  </si>
  <si>
    <t xml:space="preserve">3.RMSE= </t>
  </si>
  <si>
    <t>4. Expected Defense Budget when X (GNP) is 3,218.2=</t>
  </si>
  <si>
    <t>Proc GLM OUTPUT</t>
  </si>
  <si>
    <t>Proc REG OUTPUT</t>
  </si>
  <si>
    <t>Regresion Formula</t>
  </si>
  <si>
    <t>Coefficient Variable</t>
  </si>
  <si>
    <t>P-VALUE</t>
  </si>
  <si>
    <t xml:space="preserve">According to our output result, the coefficient variable is 10.85.  Also, the P-Value is less than 0.0001. It means that there is a highly statistical significance between Y and GNP (X). </t>
  </si>
  <si>
    <t xml:space="preserve">Residual Each X </t>
  </si>
  <si>
    <t>Sort By Descending</t>
  </si>
  <si>
    <t>Name:</t>
  </si>
  <si>
    <t>Aditya Tyagi, Gamdan Abdullah</t>
  </si>
  <si>
    <t>Group Members:</t>
  </si>
  <si>
    <t>Tiffany G. Tiono</t>
  </si>
  <si>
    <t>Case Study 1 - FINA 6271</t>
  </si>
  <si>
    <t>Professor Semaan</t>
  </si>
  <si>
    <t>2.a). Y=32.053+0.038X+E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</si>
</sst>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2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/>
    <xf numFmtId="4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top"/>
    </xf>
    <xf numFmtId="0" fontId="2" fillId="2" borderId="0" xfId="0" applyFont="1" applyFill="1" applyBorder="1" applyAlignment="1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</a:t>
            </a:r>
            <a:r>
              <a:rPr lang="en-US" baseline="0"/>
              <a:t> Defense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X (GNP)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'Q1'!$B$2:$B$21</c:f>
              <c:numCache>
                <c:formatCode>General</c:formatCode>
                <c:ptCount val="20"/>
                <c:pt idx="0">
                  <c:v>51.1</c:v>
                </c:pt>
                <c:pt idx="1">
                  <c:v>52.3</c:v>
                </c:pt>
                <c:pt idx="2">
                  <c:v>53.6</c:v>
                </c:pt>
                <c:pt idx="3">
                  <c:v>49.6</c:v>
                </c:pt>
                <c:pt idx="4">
                  <c:v>56.8</c:v>
                </c:pt>
                <c:pt idx="5">
                  <c:v>70.099999999999994</c:v>
                </c:pt>
                <c:pt idx="6">
                  <c:v>80.5</c:v>
                </c:pt>
                <c:pt idx="7">
                  <c:v>81.2</c:v>
                </c:pt>
                <c:pt idx="8">
                  <c:v>80.3</c:v>
                </c:pt>
                <c:pt idx="9">
                  <c:v>77.7</c:v>
                </c:pt>
                <c:pt idx="10">
                  <c:v>78.3</c:v>
                </c:pt>
                <c:pt idx="11">
                  <c:v>74.5</c:v>
                </c:pt>
                <c:pt idx="12">
                  <c:v>77.8</c:v>
                </c:pt>
                <c:pt idx="13">
                  <c:v>85.6</c:v>
                </c:pt>
                <c:pt idx="14">
                  <c:v>89.4</c:v>
                </c:pt>
                <c:pt idx="15">
                  <c:v>97.5</c:v>
                </c:pt>
                <c:pt idx="16">
                  <c:v>105.2</c:v>
                </c:pt>
                <c:pt idx="17">
                  <c:v>117.7</c:v>
                </c:pt>
                <c:pt idx="18">
                  <c:v>135.9</c:v>
                </c:pt>
                <c:pt idx="19">
                  <c:v>162.1</c:v>
                </c:pt>
              </c:numCache>
            </c:numRef>
          </c:xVal>
          <c:yVal>
            <c:numRef>
              <c:f>'Q1'!$C$2:$C$21</c:f>
              <c:numCache>
                <c:formatCode>#,##0.00</c:formatCode>
                <c:ptCount val="20"/>
                <c:pt idx="0">
                  <c:v>560.29999999999995</c:v>
                </c:pt>
                <c:pt idx="1">
                  <c:v>590.5</c:v>
                </c:pt>
                <c:pt idx="2">
                  <c:v>632.4</c:v>
                </c:pt>
                <c:pt idx="3">
                  <c:v>684.9</c:v>
                </c:pt>
                <c:pt idx="4">
                  <c:v>749.9</c:v>
                </c:pt>
                <c:pt idx="5">
                  <c:v>793.9</c:v>
                </c:pt>
                <c:pt idx="6">
                  <c:v>865</c:v>
                </c:pt>
                <c:pt idx="7">
                  <c:v>931.4</c:v>
                </c:pt>
                <c:pt idx="8">
                  <c:v>992.7</c:v>
                </c:pt>
                <c:pt idx="9">
                  <c:v>1077.5999999999999</c:v>
                </c:pt>
                <c:pt idx="10">
                  <c:v>1185.9000000000001</c:v>
                </c:pt>
                <c:pt idx="11">
                  <c:v>1326.4</c:v>
                </c:pt>
                <c:pt idx="12">
                  <c:v>1434.2</c:v>
                </c:pt>
                <c:pt idx="13">
                  <c:v>1549.2</c:v>
                </c:pt>
                <c:pt idx="14">
                  <c:v>1718</c:v>
                </c:pt>
                <c:pt idx="15">
                  <c:v>1918.3</c:v>
                </c:pt>
                <c:pt idx="16">
                  <c:v>2163.9</c:v>
                </c:pt>
                <c:pt idx="17">
                  <c:v>2417.8000000000002</c:v>
                </c:pt>
                <c:pt idx="18">
                  <c:v>2633.1</c:v>
                </c:pt>
                <c:pt idx="19">
                  <c:v>2937.7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A-4BE9-A7EB-F7345C90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67327"/>
        <c:axId val="1837624831"/>
      </c:scatterChart>
      <c:valAx>
        <c:axId val="17550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(GNP)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24831"/>
        <c:crosses val="autoZero"/>
        <c:crossBetween val="midCat"/>
      </c:valAx>
      <c:valAx>
        <c:axId val="18376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(Defense Budget)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129540</xdr:rowOff>
    </xdr:from>
    <xdr:to>
      <xdr:col>14</xdr:col>
      <xdr:colOff>342900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AB2CD-0C05-411B-A775-E0A23F0B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16</xdr:col>
      <xdr:colOff>474518</xdr:colOff>
      <xdr:row>23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4B16F1-C2BD-405F-9699-28869731B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9618518" cy="4259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68579</xdr:colOff>
      <xdr:row>5</xdr:row>
      <xdr:rowOff>38100</xdr:rowOff>
    </xdr:from>
    <xdr:to>
      <xdr:col>10</xdr:col>
      <xdr:colOff>435612</xdr:colOff>
      <xdr:row>25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29A1A-C000-424D-8BA7-64CEC30C3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79" y="952500"/>
          <a:ext cx="5853433" cy="3718560"/>
        </a:xfrm>
        <a:prstGeom prst="rect">
          <a:avLst/>
        </a:prstGeom>
      </xdr:spPr>
    </xdr:pic>
    <xdr:clientData/>
  </xdr:twoCellAnchor>
  <xdr:twoCellAnchor editAs="oneCell">
    <xdr:from>
      <xdr:col>12</xdr:col>
      <xdr:colOff>327660</xdr:colOff>
      <xdr:row>3</xdr:row>
      <xdr:rowOff>129540</xdr:rowOff>
    </xdr:from>
    <xdr:to>
      <xdr:col>21</xdr:col>
      <xdr:colOff>526273</xdr:colOff>
      <xdr:row>26</xdr:row>
      <xdr:rowOff>122284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482F06-9EF7-4B0C-B997-8479F91F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2860" y="678180"/>
          <a:ext cx="5685013" cy="41989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5</xdr:row>
      <xdr:rowOff>22860</xdr:rowOff>
    </xdr:from>
    <xdr:to>
      <xdr:col>7</xdr:col>
      <xdr:colOff>15500</xdr:colOff>
      <xdr:row>9</xdr:row>
      <xdr:rowOff>121992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F62783-76C5-48FE-85B9-5D586F0D2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" y="937260"/>
          <a:ext cx="2994920" cy="8306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9896</xdr:rowOff>
    </xdr:from>
    <xdr:to>
      <xdr:col>6</xdr:col>
      <xdr:colOff>189238</xdr:colOff>
      <xdr:row>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4FFC55-88A8-4C7C-A0BD-72C0BF806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741416"/>
          <a:ext cx="2658118" cy="668284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4</xdr:row>
      <xdr:rowOff>68580</xdr:rowOff>
    </xdr:from>
    <xdr:to>
      <xdr:col>11</xdr:col>
      <xdr:colOff>492345</xdr:colOff>
      <xdr:row>8</xdr:row>
      <xdr:rowOff>175259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E33E72-CECF-4DD7-81F5-139569DFC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800100"/>
          <a:ext cx="2664045" cy="838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167947</xdr:rowOff>
    </xdr:from>
    <xdr:to>
      <xdr:col>16</xdr:col>
      <xdr:colOff>7620</xdr:colOff>
      <xdr:row>31</xdr:row>
      <xdr:rowOff>41530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D6478E-68EB-4151-9A5F-EC7DC96A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533707"/>
          <a:ext cx="5151120" cy="51771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178855</xdr:colOff>
      <xdr:row>5</xdr:row>
      <xdr:rowOff>15240</xdr:rowOff>
    </xdr:from>
    <xdr:to>
      <xdr:col>7</xdr:col>
      <xdr:colOff>266700</xdr:colOff>
      <xdr:row>30</xdr:row>
      <xdr:rowOff>79231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3760C6-8827-4C99-A8B2-FFF50342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055" y="944880"/>
          <a:ext cx="3135845" cy="4635991"/>
        </a:xfrm>
        <a:prstGeom prst="rect">
          <a:avLst/>
        </a:prstGeom>
      </xdr:spPr>
    </xdr:pic>
    <xdr:clientData/>
  </xdr:twoCellAnchor>
  <xdr:twoCellAnchor editAs="oneCell">
    <xdr:from>
      <xdr:col>9</xdr:col>
      <xdr:colOff>365759</xdr:colOff>
      <xdr:row>5</xdr:row>
      <xdr:rowOff>137160</xdr:rowOff>
    </xdr:from>
    <xdr:to>
      <xdr:col>14</xdr:col>
      <xdr:colOff>365164</xdr:colOff>
      <xdr:row>30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506427-2303-405F-8E1E-1A7D9F97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159" y="1066800"/>
          <a:ext cx="3047405" cy="4579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76C-F83F-4BD6-9EAF-AF1E6A5A577B}">
  <dimension ref="I4:M17"/>
  <sheetViews>
    <sheetView workbookViewId="0">
      <selection activeCell="O17" sqref="O17"/>
    </sheetView>
  </sheetViews>
  <sheetFormatPr defaultRowHeight="14.4" x14ac:dyDescent="0.3"/>
  <sheetData>
    <row r="4" spans="9:13" x14ac:dyDescent="0.3">
      <c r="I4" s="23" t="s">
        <v>45</v>
      </c>
      <c r="J4" s="23"/>
      <c r="K4" s="23" t="s">
        <v>48</v>
      </c>
      <c r="L4" s="23"/>
      <c r="M4" s="23"/>
    </row>
    <row r="5" spans="9:13" x14ac:dyDescent="0.3">
      <c r="I5" s="23"/>
      <c r="J5" s="23"/>
      <c r="K5" s="23"/>
      <c r="L5" s="23"/>
      <c r="M5" s="23"/>
    </row>
    <row r="7" spans="9:13" x14ac:dyDescent="0.3">
      <c r="I7" s="23" t="s">
        <v>47</v>
      </c>
      <c r="J7" s="23"/>
      <c r="K7" s="23" t="s">
        <v>46</v>
      </c>
      <c r="L7" s="23"/>
      <c r="M7" s="23"/>
    </row>
    <row r="8" spans="9:13" x14ac:dyDescent="0.3">
      <c r="I8" s="23"/>
      <c r="J8" s="23"/>
      <c r="K8" s="23"/>
      <c r="L8" s="23"/>
      <c r="M8" s="23"/>
    </row>
    <row r="11" spans="9:13" x14ac:dyDescent="0.3">
      <c r="I11" s="24" t="s">
        <v>49</v>
      </c>
      <c r="J11" s="25"/>
      <c r="K11" s="25"/>
      <c r="L11" s="25"/>
      <c r="M11" s="25"/>
    </row>
    <row r="12" spans="9:13" x14ac:dyDescent="0.3">
      <c r="I12" s="25"/>
      <c r="J12" s="25"/>
      <c r="K12" s="25"/>
      <c r="L12" s="25"/>
      <c r="M12" s="25"/>
    </row>
    <row r="13" spans="9:13" x14ac:dyDescent="0.3">
      <c r="I13" s="25"/>
      <c r="J13" s="25"/>
      <c r="K13" s="25"/>
      <c r="L13" s="25"/>
      <c r="M13" s="25"/>
    </row>
    <row r="15" spans="9:13" x14ac:dyDescent="0.3">
      <c r="I15" s="24" t="s">
        <v>50</v>
      </c>
      <c r="J15" s="24"/>
      <c r="K15" s="24"/>
      <c r="L15" s="24"/>
      <c r="M15" s="24"/>
    </row>
    <row r="16" spans="9:13" x14ac:dyDescent="0.3">
      <c r="I16" s="24"/>
      <c r="J16" s="24"/>
      <c r="K16" s="24"/>
      <c r="L16" s="24"/>
      <c r="M16" s="24"/>
    </row>
    <row r="17" spans="9:13" x14ac:dyDescent="0.3">
      <c r="I17" s="24"/>
      <c r="J17" s="24"/>
      <c r="K17" s="24"/>
      <c r="L17" s="24"/>
      <c r="M17" s="24"/>
    </row>
  </sheetData>
  <mergeCells count="6">
    <mergeCell ref="I15:M17"/>
    <mergeCell ref="I4:J5"/>
    <mergeCell ref="K4:M5"/>
    <mergeCell ref="I7:J8"/>
    <mergeCell ref="K7:M8"/>
    <mergeCell ref="I11:M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D679-BB94-4BE6-AA9D-08CFF22A6147}">
  <dimension ref="C4:N25"/>
  <sheetViews>
    <sheetView workbookViewId="0">
      <selection activeCell="C14" sqref="C14:L21"/>
    </sheetView>
  </sheetViews>
  <sheetFormatPr defaultRowHeight="14.4" x14ac:dyDescent="0.3"/>
  <sheetData>
    <row r="4" spans="3:14" x14ac:dyDescent="0.3">
      <c r="C4" s="24" t="s">
        <v>40</v>
      </c>
      <c r="D4" s="24"/>
      <c r="E4" s="24"/>
      <c r="F4" s="24"/>
      <c r="G4" s="22"/>
      <c r="H4" s="24" t="s">
        <v>41</v>
      </c>
      <c r="I4" s="45"/>
      <c r="J4" s="45"/>
      <c r="K4" s="45"/>
      <c r="L4" s="45"/>
      <c r="M4" s="22"/>
      <c r="N4" s="22"/>
    </row>
    <row r="5" spans="3:14" x14ac:dyDescent="0.3">
      <c r="C5" s="28"/>
      <c r="D5" s="28"/>
      <c r="E5" s="28"/>
      <c r="F5" s="28"/>
      <c r="H5" s="45"/>
      <c r="I5" s="45"/>
      <c r="J5" s="45"/>
      <c r="K5" s="45"/>
      <c r="L5" s="45"/>
    </row>
    <row r="6" spans="3:14" x14ac:dyDescent="0.3">
      <c r="C6" s="28"/>
      <c r="D6" s="28"/>
      <c r="E6" s="28"/>
      <c r="F6" s="28"/>
      <c r="H6" s="45"/>
      <c r="I6" s="45"/>
      <c r="J6" s="45"/>
      <c r="K6" s="45"/>
      <c r="L6" s="45"/>
    </row>
    <row r="7" spans="3:14" x14ac:dyDescent="0.3">
      <c r="C7" s="28"/>
      <c r="D7" s="28"/>
      <c r="E7" s="28"/>
      <c r="F7" s="28"/>
      <c r="H7" s="45"/>
      <c r="I7" s="45"/>
      <c r="J7" s="45"/>
      <c r="K7" s="45"/>
      <c r="L7" s="45"/>
    </row>
    <row r="8" spans="3:14" x14ac:dyDescent="0.3">
      <c r="C8" s="28"/>
      <c r="D8" s="28"/>
      <c r="E8" s="28"/>
      <c r="F8" s="28"/>
      <c r="H8" s="45"/>
      <c r="I8" s="45"/>
      <c r="J8" s="45"/>
      <c r="K8" s="45"/>
      <c r="L8" s="45"/>
    </row>
    <row r="9" spans="3:14" x14ac:dyDescent="0.3">
      <c r="C9" s="28"/>
      <c r="D9" s="28"/>
      <c r="E9" s="28"/>
      <c r="F9" s="28"/>
      <c r="H9" s="45"/>
      <c r="I9" s="45"/>
      <c r="J9" s="45"/>
      <c r="K9" s="45"/>
      <c r="L9" s="45"/>
    </row>
    <row r="10" spans="3:14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3:14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3:14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3:14" ht="15" thickBot="1" x14ac:dyDescent="0.3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3:14" x14ac:dyDescent="0.3">
      <c r="C14" s="36" t="s">
        <v>42</v>
      </c>
      <c r="D14" s="37"/>
      <c r="E14" s="37"/>
      <c r="F14" s="37"/>
      <c r="G14" s="37"/>
      <c r="H14" s="37"/>
      <c r="I14" s="37"/>
      <c r="J14" s="37"/>
      <c r="K14" s="37"/>
      <c r="L14" s="38"/>
      <c r="M14" s="4"/>
    </row>
    <row r="15" spans="3:14" x14ac:dyDescent="0.3">
      <c r="C15" s="39"/>
      <c r="D15" s="40"/>
      <c r="E15" s="40"/>
      <c r="F15" s="40"/>
      <c r="G15" s="40"/>
      <c r="H15" s="40"/>
      <c r="I15" s="40"/>
      <c r="J15" s="40"/>
      <c r="K15" s="40"/>
      <c r="L15" s="41"/>
      <c r="M15" s="4"/>
    </row>
    <row r="16" spans="3:14" x14ac:dyDescent="0.3">
      <c r="C16" s="39"/>
      <c r="D16" s="40"/>
      <c r="E16" s="40"/>
      <c r="F16" s="40"/>
      <c r="G16" s="40"/>
      <c r="H16" s="40"/>
      <c r="I16" s="40"/>
      <c r="J16" s="40"/>
      <c r="K16" s="40"/>
      <c r="L16" s="41"/>
      <c r="M16" s="4"/>
    </row>
    <row r="17" spans="3:13" x14ac:dyDescent="0.3">
      <c r="C17" s="39"/>
      <c r="D17" s="40"/>
      <c r="E17" s="40"/>
      <c r="F17" s="40"/>
      <c r="G17" s="40"/>
      <c r="H17" s="40"/>
      <c r="I17" s="40"/>
      <c r="J17" s="40"/>
      <c r="K17" s="40"/>
      <c r="L17" s="41"/>
      <c r="M17" s="4"/>
    </row>
    <row r="18" spans="3:13" x14ac:dyDescent="0.3">
      <c r="C18" s="39"/>
      <c r="D18" s="40"/>
      <c r="E18" s="40"/>
      <c r="F18" s="40"/>
      <c r="G18" s="40"/>
      <c r="H18" s="40"/>
      <c r="I18" s="40"/>
      <c r="J18" s="40"/>
      <c r="K18" s="40"/>
      <c r="L18" s="41"/>
      <c r="M18" s="4"/>
    </row>
    <row r="19" spans="3:13" x14ac:dyDescent="0.3">
      <c r="C19" s="39"/>
      <c r="D19" s="40"/>
      <c r="E19" s="40"/>
      <c r="F19" s="40"/>
      <c r="G19" s="40"/>
      <c r="H19" s="40"/>
      <c r="I19" s="40"/>
      <c r="J19" s="40"/>
      <c r="K19" s="40"/>
      <c r="L19" s="41"/>
      <c r="M19" s="4"/>
    </row>
    <row r="20" spans="3:13" x14ac:dyDescent="0.3">
      <c r="C20" s="39"/>
      <c r="D20" s="40"/>
      <c r="E20" s="40"/>
      <c r="F20" s="40"/>
      <c r="G20" s="40"/>
      <c r="H20" s="40"/>
      <c r="I20" s="40"/>
      <c r="J20" s="40"/>
      <c r="K20" s="40"/>
      <c r="L20" s="41"/>
      <c r="M20" s="4"/>
    </row>
    <row r="21" spans="3:13" ht="15" thickBot="1" x14ac:dyDescent="0.35">
      <c r="C21" s="42"/>
      <c r="D21" s="43"/>
      <c r="E21" s="43"/>
      <c r="F21" s="43"/>
      <c r="G21" s="43"/>
      <c r="H21" s="43"/>
      <c r="I21" s="43"/>
      <c r="J21" s="43"/>
      <c r="K21" s="43"/>
      <c r="L21" s="44"/>
      <c r="M21" s="4"/>
    </row>
    <row r="22" spans="3:1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3:1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3:1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3:1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mergeCells count="5">
    <mergeCell ref="C14:L21"/>
    <mergeCell ref="C4:F4"/>
    <mergeCell ref="H5:L9"/>
    <mergeCell ref="C5:F9"/>
    <mergeCell ref="H4:L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B1B5-0080-4F27-92E3-131EEC3CD5A1}">
  <dimension ref="F3:S32"/>
  <sheetViews>
    <sheetView workbookViewId="0">
      <selection activeCell="X20" sqref="X20"/>
    </sheetView>
  </sheetViews>
  <sheetFormatPr defaultRowHeight="14.4" x14ac:dyDescent="0.3"/>
  <sheetData>
    <row r="3" spans="6:19" x14ac:dyDescent="0.3"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6:19" x14ac:dyDescent="0.3"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6:19" x14ac:dyDescent="0.3"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6:19" x14ac:dyDescent="0.3"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6:19" x14ac:dyDescent="0.3"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6:19" x14ac:dyDescent="0.3"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6:19" x14ac:dyDescent="0.3"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6:19" x14ac:dyDescent="0.3"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6:19" x14ac:dyDescent="0.3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6:19" x14ac:dyDescent="0.3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6:19" x14ac:dyDescent="0.3"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6:19" x14ac:dyDescent="0.3"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6:19" x14ac:dyDescent="0.3"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6:19" x14ac:dyDescent="0.3"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6:19" x14ac:dyDescent="0.3"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6:19" x14ac:dyDescent="0.3"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6:19" x14ac:dyDescent="0.3"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6:19" x14ac:dyDescent="0.3"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6:19" x14ac:dyDescent="0.3"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6:19" x14ac:dyDescent="0.3"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6:19" x14ac:dyDescent="0.3"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6:19" x14ac:dyDescent="0.3"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6:19" x14ac:dyDescent="0.3"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6:19" x14ac:dyDescent="0.3"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6:19" x14ac:dyDescent="0.3"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6:19" x14ac:dyDescent="0.3"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6:19" x14ac:dyDescent="0.3"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6:19" x14ac:dyDescent="0.3"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6:19" x14ac:dyDescent="0.3"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6:19" x14ac:dyDescent="0.3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</sheetData>
  <mergeCells count="1">
    <mergeCell ref="F3:S3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E326-F77A-4C79-AF38-B19DEB9D5F89}">
  <dimension ref="C3:P35"/>
  <sheetViews>
    <sheetView topLeftCell="A3" workbookViewId="0">
      <selection activeCell="Q25" sqref="Q25"/>
    </sheetView>
  </sheetViews>
  <sheetFormatPr defaultRowHeight="14.4" x14ac:dyDescent="0.3"/>
  <sheetData>
    <row r="3" spans="3:16" ht="15" thickBot="1" x14ac:dyDescent="0.35"/>
    <row r="4" spans="3:16" ht="15" thickBot="1" x14ac:dyDescent="0.35">
      <c r="C4" s="46" t="s">
        <v>43</v>
      </c>
      <c r="D4" s="47"/>
      <c r="E4" s="47"/>
      <c r="F4" s="47"/>
      <c r="G4" s="47"/>
      <c r="H4" s="48"/>
      <c r="J4" s="49" t="s">
        <v>44</v>
      </c>
      <c r="K4" s="50"/>
      <c r="L4" s="50"/>
      <c r="M4" s="50"/>
      <c r="N4" s="50"/>
      <c r="O4" s="50"/>
      <c r="P4" s="51"/>
    </row>
    <row r="5" spans="3:16" x14ac:dyDescent="0.3">
      <c r="C5" s="28"/>
      <c r="D5" s="28"/>
      <c r="E5" s="28"/>
      <c r="F5" s="28"/>
      <c r="G5" s="28"/>
      <c r="H5" s="28"/>
      <c r="J5" s="52"/>
      <c r="K5" s="52"/>
      <c r="L5" s="52"/>
      <c r="M5" s="52"/>
      <c r="N5" s="52"/>
      <c r="O5" s="52"/>
      <c r="P5" s="52"/>
    </row>
    <row r="6" spans="3:16" x14ac:dyDescent="0.3">
      <c r="C6" s="28"/>
      <c r="D6" s="28"/>
      <c r="E6" s="28"/>
      <c r="F6" s="28"/>
      <c r="G6" s="28"/>
      <c r="H6" s="28"/>
      <c r="J6" s="28"/>
      <c r="K6" s="28"/>
      <c r="L6" s="28"/>
      <c r="M6" s="28"/>
      <c r="N6" s="28"/>
      <c r="O6" s="28"/>
      <c r="P6" s="28"/>
    </row>
    <row r="7" spans="3:16" x14ac:dyDescent="0.3">
      <c r="C7" s="28"/>
      <c r="D7" s="28"/>
      <c r="E7" s="28"/>
      <c r="F7" s="28"/>
      <c r="G7" s="28"/>
      <c r="H7" s="28"/>
      <c r="J7" s="28"/>
      <c r="K7" s="28"/>
      <c r="L7" s="28"/>
      <c r="M7" s="28"/>
      <c r="N7" s="28"/>
      <c r="O7" s="28"/>
      <c r="P7" s="28"/>
    </row>
    <row r="8" spans="3:16" x14ac:dyDescent="0.3">
      <c r="C8" s="28"/>
      <c r="D8" s="28"/>
      <c r="E8" s="28"/>
      <c r="F8" s="28"/>
      <c r="G8" s="28"/>
      <c r="H8" s="28"/>
      <c r="J8" s="28"/>
      <c r="K8" s="28"/>
      <c r="L8" s="28"/>
      <c r="M8" s="28"/>
      <c r="N8" s="28"/>
      <c r="O8" s="28"/>
      <c r="P8" s="28"/>
    </row>
    <row r="9" spans="3:16" x14ac:dyDescent="0.3">
      <c r="C9" s="28"/>
      <c r="D9" s="28"/>
      <c r="E9" s="28"/>
      <c r="F9" s="28"/>
      <c r="G9" s="28"/>
      <c r="H9" s="28"/>
      <c r="J9" s="28"/>
      <c r="K9" s="28"/>
      <c r="L9" s="28"/>
      <c r="M9" s="28"/>
      <c r="N9" s="28"/>
      <c r="O9" s="28"/>
      <c r="P9" s="28"/>
    </row>
    <row r="10" spans="3:16" x14ac:dyDescent="0.3">
      <c r="C10" s="28"/>
      <c r="D10" s="28"/>
      <c r="E10" s="28"/>
      <c r="F10" s="28"/>
      <c r="G10" s="28"/>
      <c r="H10" s="28"/>
      <c r="J10" s="28"/>
      <c r="K10" s="28"/>
      <c r="L10" s="28"/>
      <c r="M10" s="28"/>
      <c r="N10" s="28"/>
      <c r="O10" s="28"/>
      <c r="P10" s="28"/>
    </row>
    <row r="11" spans="3:16" x14ac:dyDescent="0.3">
      <c r="C11" s="28"/>
      <c r="D11" s="28"/>
      <c r="E11" s="28"/>
      <c r="F11" s="28"/>
      <c r="G11" s="28"/>
      <c r="H11" s="28"/>
      <c r="J11" s="28"/>
      <c r="K11" s="28"/>
      <c r="L11" s="28"/>
      <c r="M11" s="28"/>
      <c r="N11" s="28"/>
      <c r="O11" s="28"/>
      <c r="P11" s="28"/>
    </row>
    <row r="12" spans="3:16" x14ac:dyDescent="0.3">
      <c r="C12" s="28"/>
      <c r="D12" s="28"/>
      <c r="E12" s="28"/>
      <c r="F12" s="28"/>
      <c r="G12" s="28"/>
      <c r="H12" s="28"/>
      <c r="J12" s="28"/>
      <c r="K12" s="28"/>
      <c r="L12" s="28"/>
      <c r="M12" s="28"/>
      <c r="N12" s="28"/>
      <c r="O12" s="28"/>
      <c r="P12" s="28"/>
    </row>
    <row r="13" spans="3:16" x14ac:dyDescent="0.3">
      <c r="C13" s="28"/>
      <c r="D13" s="28"/>
      <c r="E13" s="28"/>
      <c r="F13" s="28"/>
      <c r="G13" s="28"/>
      <c r="H13" s="28"/>
      <c r="J13" s="28"/>
      <c r="K13" s="28"/>
      <c r="L13" s="28"/>
      <c r="M13" s="28"/>
      <c r="N13" s="28"/>
      <c r="O13" s="28"/>
      <c r="P13" s="28"/>
    </row>
    <row r="14" spans="3:16" x14ac:dyDescent="0.3">
      <c r="C14" s="28"/>
      <c r="D14" s="28"/>
      <c r="E14" s="28"/>
      <c r="F14" s="28"/>
      <c r="G14" s="28"/>
      <c r="H14" s="28"/>
      <c r="J14" s="28"/>
      <c r="K14" s="28"/>
      <c r="L14" s="28"/>
      <c r="M14" s="28"/>
      <c r="N14" s="28"/>
      <c r="O14" s="28"/>
      <c r="P14" s="28"/>
    </row>
    <row r="15" spans="3:16" x14ac:dyDescent="0.3">
      <c r="C15" s="28"/>
      <c r="D15" s="28"/>
      <c r="E15" s="28"/>
      <c r="F15" s="28"/>
      <c r="G15" s="28"/>
      <c r="H15" s="28"/>
      <c r="J15" s="28"/>
      <c r="K15" s="28"/>
      <c r="L15" s="28"/>
      <c r="M15" s="28"/>
      <c r="N15" s="28"/>
      <c r="O15" s="28"/>
      <c r="P15" s="28"/>
    </row>
    <row r="16" spans="3:16" x14ac:dyDescent="0.3">
      <c r="C16" s="28"/>
      <c r="D16" s="28"/>
      <c r="E16" s="28"/>
      <c r="F16" s="28"/>
      <c r="G16" s="28"/>
      <c r="H16" s="28"/>
      <c r="J16" s="28"/>
      <c r="K16" s="28"/>
      <c r="L16" s="28"/>
      <c r="M16" s="28"/>
      <c r="N16" s="28"/>
      <c r="O16" s="28"/>
      <c r="P16" s="28"/>
    </row>
    <row r="17" spans="3:16" x14ac:dyDescent="0.3">
      <c r="C17" s="28"/>
      <c r="D17" s="28"/>
      <c r="E17" s="28"/>
      <c r="F17" s="28"/>
      <c r="G17" s="28"/>
      <c r="H17" s="28"/>
      <c r="J17" s="28"/>
      <c r="K17" s="28"/>
      <c r="L17" s="28"/>
      <c r="M17" s="28"/>
      <c r="N17" s="28"/>
      <c r="O17" s="28"/>
      <c r="P17" s="28"/>
    </row>
    <row r="18" spans="3:16" x14ac:dyDescent="0.3">
      <c r="C18" s="28"/>
      <c r="D18" s="28"/>
      <c r="E18" s="28"/>
      <c r="F18" s="28"/>
      <c r="G18" s="28"/>
      <c r="H18" s="28"/>
      <c r="J18" s="28"/>
      <c r="K18" s="28"/>
      <c r="L18" s="28"/>
      <c r="M18" s="28"/>
      <c r="N18" s="28"/>
      <c r="O18" s="28"/>
      <c r="P18" s="28"/>
    </row>
    <row r="19" spans="3:16" x14ac:dyDescent="0.3">
      <c r="C19" s="28"/>
      <c r="D19" s="28"/>
      <c r="E19" s="28"/>
      <c r="F19" s="28"/>
      <c r="G19" s="28"/>
      <c r="H19" s="28"/>
      <c r="J19" s="28"/>
      <c r="K19" s="28"/>
      <c r="L19" s="28"/>
      <c r="M19" s="28"/>
      <c r="N19" s="28"/>
      <c r="O19" s="28"/>
      <c r="P19" s="28"/>
    </row>
    <row r="20" spans="3:16" x14ac:dyDescent="0.3">
      <c r="C20" s="28"/>
      <c r="D20" s="28"/>
      <c r="E20" s="28"/>
      <c r="F20" s="28"/>
      <c r="G20" s="28"/>
      <c r="H20" s="28"/>
      <c r="J20" s="28"/>
      <c r="K20" s="28"/>
      <c r="L20" s="28"/>
      <c r="M20" s="28"/>
      <c r="N20" s="28"/>
      <c r="O20" s="28"/>
      <c r="P20" s="28"/>
    </row>
    <row r="21" spans="3:16" x14ac:dyDescent="0.3">
      <c r="C21" s="28"/>
      <c r="D21" s="28"/>
      <c r="E21" s="28"/>
      <c r="F21" s="28"/>
      <c r="G21" s="28"/>
      <c r="H21" s="28"/>
      <c r="J21" s="28"/>
      <c r="K21" s="28"/>
      <c r="L21" s="28"/>
      <c r="M21" s="28"/>
      <c r="N21" s="28"/>
      <c r="O21" s="28"/>
      <c r="P21" s="28"/>
    </row>
    <row r="22" spans="3:16" x14ac:dyDescent="0.3">
      <c r="C22" s="28"/>
      <c r="D22" s="28"/>
      <c r="E22" s="28"/>
      <c r="F22" s="28"/>
      <c r="G22" s="28"/>
      <c r="H22" s="28"/>
      <c r="J22" s="28"/>
      <c r="K22" s="28"/>
      <c r="L22" s="28"/>
      <c r="M22" s="28"/>
      <c r="N22" s="28"/>
      <c r="O22" s="28"/>
      <c r="P22" s="28"/>
    </row>
    <row r="23" spans="3:16" x14ac:dyDescent="0.3">
      <c r="C23" s="28"/>
      <c r="D23" s="28"/>
      <c r="E23" s="28"/>
      <c r="F23" s="28"/>
      <c r="G23" s="28"/>
      <c r="H23" s="28"/>
      <c r="J23" s="28"/>
      <c r="K23" s="28"/>
      <c r="L23" s="28"/>
      <c r="M23" s="28"/>
      <c r="N23" s="28"/>
      <c r="O23" s="28"/>
      <c r="P23" s="28"/>
    </row>
    <row r="24" spans="3:16" x14ac:dyDescent="0.3">
      <c r="C24" s="28"/>
      <c r="D24" s="28"/>
      <c r="E24" s="28"/>
      <c r="F24" s="28"/>
      <c r="G24" s="28"/>
      <c r="H24" s="28"/>
      <c r="J24" s="28"/>
      <c r="K24" s="28"/>
      <c r="L24" s="28"/>
      <c r="M24" s="28"/>
      <c r="N24" s="28"/>
      <c r="O24" s="28"/>
      <c r="P24" s="28"/>
    </row>
    <row r="25" spans="3:16" x14ac:dyDescent="0.3">
      <c r="C25" s="28"/>
      <c r="D25" s="28"/>
      <c r="E25" s="28"/>
      <c r="F25" s="28"/>
      <c r="G25" s="28"/>
      <c r="H25" s="28"/>
      <c r="J25" s="28"/>
      <c r="K25" s="28"/>
      <c r="L25" s="28"/>
      <c r="M25" s="28"/>
      <c r="N25" s="28"/>
      <c r="O25" s="28"/>
      <c r="P25" s="28"/>
    </row>
    <row r="26" spans="3:16" x14ac:dyDescent="0.3">
      <c r="C26" s="28"/>
      <c r="D26" s="28"/>
      <c r="E26" s="28"/>
      <c r="F26" s="28"/>
      <c r="G26" s="28"/>
      <c r="H26" s="28"/>
      <c r="J26" s="28"/>
      <c r="K26" s="28"/>
      <c r="L26" s="28"/>
      <c r="M26" s="28"/>
      <c r="N26" s="28"/>
      <c r="O26" s="28"/>
      <c r="P26" s="28"/>
    </row>
    <row r="27" spans="3:16" x14ac:dyDescent="0.3">
      <c r="C27" s="28"/>
      <c r="D27" s="28"/>
      <c r="E27" s="28"/>
      <c r="F27" s="28"/>
      <c r="G27" s="28"/>
      <c r="H27" s="28"/>
      <c r="J27" s="28"/>
      <c r="K27" s="28"/>
      <c r="L27" s="28"/>
      <c r="M27" s="28"/>
      <c r="N27" s="28"/>
      <c r="O27" s="28"/>
      <c r="P27" s="28"/>
    </row>
    <row r="28" spans="3:16" x14ac:dyDescent="0.3">
      <c r="C28" s="28"/>
      <c r="D28" s="28"/>
      <c r="E28" s="28"/>
      <c r="F28" s="28"/>
      <c r="G28" s="28"/>
      <c r="H28" s="28"/>
      <c r="J28" s="28"/>
      <c r="K28" s="28"/>
      <c r="L28" s="28"/>
      <c r="M28" s="28"/>
      <c r="N28" s="28"/>
      <c r="O28" s="28"/>
      <c r="P28" s="28"/>
    </row>
    <row r="29" spans="3:16" x14ac:dyDescent="0.3">
      <c r="C29" s="28"/>
      <c r="D29" s="28"/>
      <c r="E29" s="28"/>
      <c r="F29" s="28"/>
      <c r="G29" s="28"/>
      <c r="H29" s="28"/>
      <c r="J29" s="28"/>
      <c r="K29" s="28"/>
      <c r="L29" s="28"/>
      <c r="M29" s="28"/>
      <c r="N29" s="28"/>
      <c r="O29" s="28"/>
      <c r="P29" s="28"/>
    </row>
    <row r="30" spans="3:16" x14ac:dyDescent="0.3">
      <c r="C30" s="28"/>
      <c r="D30" s="28"/>
      <c r="E30" s="28"/>
      <c r="F30" s="28"/>
      <c r="G30" s="28"/>
      <c r="H30" s="28"/>
      <c r="J30" s="28"/>
      <c r="K30" s="28"/>
      <c r="L30" s="28"/>
      <c r="M30" s="28"/>
      <c r="N30" s="28"/>
      <c r="O30" s="28"/>
      <c r="P30" s="28"/>
    </row>
    <row r="31" spans="3:16" x14ac:dyDescent="0.3">
      <c r="C31" s="28"/>
      <c r="D31" s="28"/>
      <c r="E31" s="28"/>
      <c r="F31" s="28"/>
      <c r="G31" s="28"/>
      <c r="H31" s="28"/>
      <c r="J31" s="28"/>
      <c r="K31" s="28"/>
      <c r="L31" s="28"/>
      <c r="M31" s="28"/>
      <c r="N31" s="28"/>
      <c r="O31" s="28"/>
      <c r="P31" s="28"/>
    </row>
    <row r="32" spans="3:16" x14ac:dyDescent="0.3">
      <c r="C32" s="28"/>
      <c r="D32" s="28"/>
      <c r="E32" s="28"/>
      <c r="F32" s="28"/>
      <c r="G32" s="28"/>
      <c r="H32" s="28"/>
      <c r="J32" s="28"/>
      <c r="K32" s="28"/>
      <c r="L32" s="28"/>
      <c r="M32" s="28"/>
      <c r="N32" s="28"/>
      <c r="O32" s="28"/>
      <c r="P32" s="28"/>
    </row>
    <row r="33" spans="3:16" x14ac:dyDescent="0.3">
      <c r="C33" s="28"/>
      <c r="D33" s="28"/>
      <c r="E33" s="28"/>
      <c r="F33" s="28"/>
      <c r="G33" s="28"/>
      <c r="H33" s="28"/>
      <c r="J33" s="28"/>
      <c r="K33" s="28"/>
      <c r="L33" s="28"/>
      <c r="M33" s="28"/>
      <c r="N33" s="28"/>
      <c r="O33" s="28"/>
      <c r="P33" s="28"/>
    </row>
    <row r="34" spans="3:16" x14ac:dyDescent="0.3">
      <c r="C34" s="28"/>
      <c r="D34" s="28"/>
      <c r="E34" s="28"/>
      <c r="F34" s="28"/>
      <c r="G34" s="28"/>
      <c r="H34" s="28"/>
      <c r="J34" s="28"/>
      <c r="K34" s="28"/>
      <c r="L34" s="28"/>
      <c r="M34" s="28"/>
      <c r="N34" s="28"/>
      <c r="O34" s="28"/>
      <c r="P34" s="28"/>
    </row>
    <row r="35" spans="3:16" x14ac:dyDescent="0.3">
      <c r="C35" s="28"/>
      <c r="D35" s="28"/>
      <c r="E35" s="28"/>
      <c r="F35" s="28"/>
      <c r="G35" s="28"/>
      <c r="H35" s="28"/>
      <c r="J35" s="28"/>
      <c r="K35" s="28"/>
      <c r="L35" s="28"/>
      <c r="M35" s="28"/>
      <c r="N35" s="28"/>
      <c r="O35" s="28"/>
      <c r="P35" s="28"/>
    </row>
  </sheetData>
  <mergeCells count="4">
    <mergeCell ref="C4:H4"/>
    <mergeCell ref="J4:P4"/>
    <mergeCell ref="C5:H35"/>
    <mergeCell ref="J5:P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1"/>
  <sheetViews>
    <sheetView workbookViewId="0">
      <selection sqref="A1:XFD4"/>
    </sheetView>
  </sheetViews>
  <sheetFormatPr defaultRowHeight="14.4" x14ac:dyDescent="0.3"/>
  <cols>
    <col min="1" max="1" width="9.109375" style="2"/>
    <col min="2" max="2" width="16.109375" style="2" customWidth="1"/>
    <col min="3" max="3" width="9.109375" style="2"/>
  </cols>
  <sheetData>
    <row r="1" spans="1:3" ht="15.6" x14ac:dyDescent="0.3">
      <c r="A1" s="1" t="s">
        <v>0</v>
      </c>
      <c r="B1" s="2" t="s">
        <v>29</v>
      </c>
      <c r="C1" s="2" t="s">
        <v>1</v>
      </c>
    </row>
    <row r="2" spans="1:3" ht="15.6" x14ac:dyDescent="0.3">
      <c r="A2" s="1">
        <v>1962</v>
      </c>
      <c r="B2" s="2">
        <v>51.1</v>
      </c>
      <c r="C2" s="3">
        <v>560.29999999999995</v>
      </c>
    </row>
    <row r="3" spans="1:3" ht="15.6" x14ac:dyDescent="0.3">
      <c r="A3" s="1">
        <v>1963</v>
      </c>
      <c r="B3" s="2">
        <v>52.3</v>
      </c>
      <c r="C3" s="3">
        <v>590.5</v>
      </c>
    </row>
    <row r="4" spans="1:3" ht="15.6" x14ac:dyDescent="0.3">
      <c r="A4" s="1">
        <v>1964</v>
      </c>
      <c r="B4" s="2">
        <v>53.6</v>
      </c>
      <c r="C4" s="3">
        <v>632.4</v>
      </c>
    </row>
    <row r="5" spans="1:3" ht="15.6" x14ac:dyDescent="0.3">
      <c r="A5" s="1">
        <v>1965</v>
      </c>
      <c r="B5" s="2">
        <v>49.6</v>
      </c>
      <c r="C5" s="3">
        <v>684.9</v>
      </c>
    </row>
    <row r="6" spans="1:3" ht="15.6" x14ac:dyDescent="0.3">
      <c r="A6" s="1">
        <v>1966</v>
      </c>
      <c r="B6" s="2">
        <v>56.8</v>
      </c>
      <c r="C6" s="3">
        <v>749.9</v>
      </c>
    </row>
    <row r="7" spans="1:3" ht="15.6" x14ac:dyDescent="0.3">
      <c r="A7" s="1">
        <v>1967</v>
      </c>
      <c r="B7" s="2">
        <v>70.099999999999994</v>
      </c>
      <c r="C7" s="3">
        <v>793.9</v>
      </c>
    </row>
    <row r="8" spans="1:3" ht="15.6" x14ac:dyDescent="0.3">
      <c r="A8" s="1">
        <v>1968</v>
      </c>
      <c r="B8" s="2">
        <v>80.5</v>
      </c>
      <c r="C8" s="3">
        <v>865</v>
      </c>
    </row>
    <row r="9" spans="1:3" ht="15.6" x14ac:dyDescent="0.3">
      <c r="A9" s="1">
        <v>1969</v>
      </c>
      <c r="B9" s="2">
        <v>81.2</v>
      </c>
      <c r="C9" s="3">
        <v>931.4</v>
      </c>
    </row>
    <row r="10" spans="1:3" ht="15.6" x14ac:dyDescent="0.3">
      <c r="A10" s="1">
        <v>1970</v>
      </c>
      <c r="B10" s="2">
        <v>80.3</v>
      </c>
      <c r="C10" s="3">
        <v>992.7</v>
      </c>
    </row>
    <row r="11" spans="1:3" ht="15.6" x14ac:dyDescent="0.3">
      <c r="A11" s="1">
        <v>1971</v>
      </c>
      <c r="B11" s="2">
        <v>77.7</v>
      </c>
      <c r="C11" s="3">
        <v>1077.5999999999999</v>
      </c>
    </row>
    <row r="12" spans="1:3" ht="15.6" x14ac:dyDescent="0.3">
      <c r="A12" s="1">
        <v>1972</v>
      </c>
      <c r="B12" s="2">
        <v>78.3</v>
      </c>
      <c r="C12" s="3">
        <v>1185.9000000000001</v>
      </c>
    </row>
    <row r="13" spans="1:3" ht="15.6" x14ac:dyDescent="0.3">
      <c r="A13" s="1">
        <v>1973</v>
      </c>
      <c r="B13" s="2">
        <v>74.5</v>
      </c>
      <c r="C13" s="3">
        <v>1326.4</v>
      </c>
    </row>
    <row r="14" spans="1:3" ht="15.6" x14ac:dyDescent="0.3">
      <c r="A14" s="1">
        <v>1974</v>
      </c>
      <c r="B14" s="2">
        <v>77.8</v>
      </c>
      <c r="C14" s="3">
        <v>1434.2</v>
      </c>
    </row>
    <row r="15" spans="1:3" ht="15.6" x14ac:dyDescent="0.3">
      <c r="A15" s="1">
        <v>1975</v>
      </c>
      <c r="B15" s="2">
        <v>85.6</v>
      </c>
      <c r="C15" s="3">
        <v>1549.2</v>
      </c>
    </row>
    <row r="16" spans="1:3" ht="15.6" x14ac:dyDescent="0.3">
      <c r="A16" s="1">
        <v>1976</v>
      </c>
      <c r="B16" s="2">
        <v>89.4</v>
      </c>
      <c r="C16" s="3">
        <v>1718</v>
      </c>
    </row>
    <row r="17" spans="1:3" ht="15.6" x14ac:dyDescent="0.3">
      <c r="A17" s="1">
        <v>1977</v>
      </c>
      <c r="B17" s="2">
        <v>97.5</v>
      </c>
      <c r="C17" s="3">
        <v>1918.3</v>
      </c>
    </row>
    <row r="18" spans="1:3" ht="15.6" x14ac:dyDescent="0.3">
      <c r="A18" s="1">
        <v>1978</v>
      </c>
      <c r="B18" s="2">
        <v>105.2</v>
      </c>
      <c r="C18" s="3">
        <v>2163.9</v>
      </c>
    </row>
    <row r="19" spans="1:3" ht="15.6" x14ac:dyDescent="0.3">
      <c r="A19" s="1">
        <v>1979</v>
      </c>
      <c r="B19" s="2">
        <v>117.7</v>
      </c>
      <c r="C19" s="3">
        <v>2417.8000000000002</v>
      </c>
    </row>
    <row r="20" spans="1:3" ht="15.6" x14ac:dyDescent="0.3">
      <c r="A20" s="1">
        <v>1980</v>
      </c>
      <c r="B20" s="2">
        <v>135.9</v>
      </c>
      <c r="C20" s="3">
        <v>2633.1</v>
      </c>
    </row>
    <row r="21" spans="1:3" ht="15.6" x14ac:dyDescent="0.3">
      <c r="A21" s="1">
        <v>1981</v>
      </c>
      <c r="B21" s="2">
        <v>162.1</v>
      </c>
      <c r="C21" s="3">
        <v>2937.7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A090-273C-4ED2-BDCB-761B8544D5D0}">
  <dimension ref="A1:C21"/>
  <sheetViews>
    <sheetView workbookViewId="0">
      <selection activeCell="P16" sqref="P16"/>
    </sheetView>
  </sheetViews>
  <sheetFormatPr defaultRowHeight="14.4" x14ac:dyDescent="0.3"/>
  <cols>
    <col min="1" max="1" width="8.88671875" style="2"/>
    <col min="2" max="2" width="16.109375" style="2" customWidth="1"/>
    <col min="3" max="3" width="8.88671875" style="2"/>
  </cols>
  <sheetData>
    <row r="1" spans="1:3" ht="15.6" x14ac:dyDescent="0.3">
      <c r="A1" s="1" t="s">
        <v>0</v>
      </c>
      <c r="B1" s="2" t="s">
        <v>2</v>
      </c>
      <c r="C1" s="2" t="s">
        <v>28</v>
      </c>
    </row>
    <row r="2" spans="1:3" ht="15.6" x14ac:dyDescent="0.3">
      <c r="A2" s="1">
        <v>1962</v>
      </c>
      <c r="B2" s="2">
        <v>51.1</v>
      </c>
      <c r="C2" s="3">
        <v>560.29999999999995</v>
      </c>
    </row>
    <row r="3" spans="1:3" ht="15.6" x14ac:dyDescent="0.3">
      <c r="A3" s="1">
        <v>1963</v>
      </c>
      <c r="B3" s="2">
        <v>52.3</v>
      </c>
      <c r="C3" s="3">
        <v>590.5</v>
      </c>
    </row>
    <row r="4" spans="1:3" ht="15.6" x14ac:dyDescent="0.3">
      <c r="A4" s="1">
        <v>1964</v>
      </c>
      <c r="B4" s="2">
        <v>53.6</v>
      </c>
      <c r="C4" s="3">
        <v>632.4</v>
      </c>
    </row>
    <row r="5" spans="1:3" ht="15.6" x14ac:dyDescent="0.3">
      <c r="A5" s="1">
        <v>1965</v>
      </c>
      <c r="B5" s="2">
        <v>49.6</v>
      </c>
      <c r="C5" s="3">
        <v>684.9</v>
      </c>
    </row>
    <row r="6" spans="1:3" ht="15.6" x14ac:dyDescent="0.3">
      <c r="A6" s="1">
        <v>1966</v>
      </c>
      <c r="B6" s="2">
        <v>56.8</v>
      </c>
      <c r="C6" s="3">
        <v>749.9</v>
      </c>
    </row>
    <row r="7" spans="1:3" ht="15.6" x14ac:dyDescent="0.3">
      <c r="A7" s="1">
        <v>1967</v>
      </c>
      <c r="B7" s="2">
        <v>70.099999999999994</v>
      </c>
      <c r="C7" s="3">
        <v>793.9</v>
      </c>
    </row>
    <row r="8" spans="1:3" ht="15.6" x14ac:dyDescent="0.3">
      <c r="A8" s="1">
        <v>1968</v>
      </c>
      <c r="B8" s="2">
        <v>80.5</v>
      </c>
      <c r="C8" s="3">
        <v>865</v>
      </c>
    </row>
    <row r="9" spans="1:3" ht="15.6" x14ac:dyDescent="0.3">
      <c r="A9" s="1">
        <v>1969</v>
      </c>
      <c r="B9" s="2">
        <v>81.2</v>
      </c>
      <c r="C9" s="3">
        <v>931.4</v>
      </c>
    </row>
    <row r="10" spans="1:3" ht="15.6" x14ac:dyDescent="0.3">
      <c r="A10" s="1">
        <v>1970</v>
      </c>
      <c r="B10" s="2">
        <v>80.3</v>
      </c>
      <c r="C10" s="3">
        <v>992.7</v>
      </c>
    </row>
    <row r="11" spans="1:3" ht="15.6" x14ac:dyDescent="0.3">
      <c r="A11" s="1">
        <v>1971</v>
      </c>
      <c r="B11" s="2">
        <v>77.7</v>
      </c>
      <c r="C11" s="3">
        <v>1077.5999999999999</v>
      </c>
    </row>
    <row r="12" spans="1:3" ht="15.6" x14ac:dyDescent="0.3">
      <c r="A12" s="1">
        <v>1972</v>
      </c>
      <c r="B12" s="2">
        <v>78.3</v>
      </c>
      <c r="C12" s="3">
        <v>1185.9000000000001</v>
      </c>
    </row>
    <row r="13" spans="1:3" ht="15.6" x14ac:dyDescent="0.3">
      <c r="A13" s="1">
        <v>1973</v>
      </c>
      <c r="B13" s="2">
        <v>74.5</v>
      </c>
      <c r="C13" s="3">
        <v>1326.4</v>
      </c>
    </row>
    <row r="14" spans="1:3" ht="15.6" x14ac:dyDescent="0.3">
      <c r="A14" s="1">
        <v>1974</v>
      </c>
      <c r="B14" s="2">
        <v>77.8</v>
      </c>
      <c r="C14" s="3">
        <v>1434.2</v>
      </c>
    </row>
    <row r="15" spans="1:3" ht="15.6" x14ac:dyDescent="0.3">
      <c r="A15" s="1">
        <v>1975</v>
      </c>
      <c r="B15" s="2">
        <v>85.6</v>
      </c>
      <c r="C15" s="3">
        <v>1549.2</v>
      </c>
    </row>
    <row r="16" spans="1:3" ht="15.6" x14ac:dyDescent="0.3">
      <c r="A16" s="1">
        <v>1976</v>
      </c>
      <c r="B16" s="2">
        <v>89.4</v>
      </c>
      <c r="C16" s="3">
        <v>1718</v>
      </c>
    </row>
    <row r="17" spans="1:3" ht="15.6" x14ac:dyDescent="0.3">
      <c r="A17" s="1">
        <v>1977</v>
      </c>
      <c r="B17" s="2">
        <v>97.5</v>
      </c>
      <c r="C17" s="3">
        <v>1918.3</v>
      </c>
    </row>
    <row r="18" spans="1:3" ht="15.6" x14ac:dyDescent="0.3">
      <c r="A18" s="1">
        <v>1978</v>
      </c>
      <c r="B18" s="2">
        <v>105.2</v>
      </c>
      <c r="C18" s="3">
        <v>2163.9</v>
      </c>
    </row>
    <row r="19" spans="1:3" ht="15.6" x14ac:dyDescent="0.3">
      <c r="A19" s="1">
        <v>1979</v>
      </c>
      <c r="B19" s="2">
        <v>117.7</v>
      </c>
      <c r="C19" s="3">
        <v>2417.8000000000002</v>
      </c>
    </row>
    <row r="20" spans="1:3" ht="15.6" x14ac:dyDescent="0.3">
      <c r="A20" s="1">
        <v>1980</v>
      </c>
      <c r="B20" s="2">
        <v>135.9</v>
      </c>
      <c r="C20" s="3">
        <v>2633.1</v>
      </c>
    </row>
    <row r="21" spans="1:3" ht="15.6" x14ac:dyDescent="0.3">
      <c r="A21" s="1">
        <v>1981</v>
      </c>
      <c r="B21" s="2">
        <v>162.1</v>
      </c>
      <c r="C21" s="3">
        <v>2937.7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D7D5-CCE4-4E94-AB41-F496473990A7}">
  <sheetPr codeName="Sheet2"/>
  <dimension ref="A1:K54"/>
  <sheetViews>
    <sheetView tabSelected="1" topLeftCell="A16" workbookViewId="0">
      <selection activeCell="A25" sqref="A25:H30"/>
    </sheetView>
  </sheetViews>
  <sheetFormatPr defaultRowHeight="14.4" x14ac:dyDescent="0.3"/>
  <cols>
    <col min="1" max="1" width="16.5546875" style="2" customWidth="1"/>
    <col min="2" max="2" width="16.109375" style="2" customWidth="1"/>
    <col min="3" max="3" width="12.109375" style="2" customWidth="1"/>
    <col min="4" max="4" width="11.109375" customWidth="1"/>
    <col min="5" max="5" width="11.6640625" customWidth="1"/>
    <col min="6" max="6" width="13.33203125" customWidth="1"/>
    <col min="7" max="7" width="12.21875" customWidth="1"/>
    <col min="8" max="8" width="11.44140625" customWidth="1"/>
    <col min="9" max="9" width="12.21875" customWidth="1"/>
  </cols>
  <sheetData>
    <row r="1" spans="1:3" ht="15.6" x14ac:dyDescent="0.3">
      <c r="A1" s="1" t="s">
        <v>0</v>
      </c>
      <c r="B1" s="2" t="s">
        <v>2</v>
      </c>
      <c r="C1" s="2" t="s">
        <v>28</v>
      </c>
    </row>
    <row r="2" spans="1:3" ht="15.6" x14ac:dyDescent="0.3">
      <c r="A2" s="1">
        <v>1962</v>
      </c>
      <c r="B2" s="2">
        <v>51.1</v>
      </c>
      <c r="C2" s="3">
        <v>560.29999999999995</v>
      </c>
    </row>
    <row r="3" spans="1:3" ht="15.6" x14ac:dyDescent="0.3">
      <c r="A3" s="1">
        <v>1963</v>
      </c>
      <c r="B3" s="2">
        <v>52.3</v>
      </c>
      <c r="C3" s="3">
        <v>590.5</v>
      </c>
    </row>
    <row r="4" spans="1:3" ht="15.6" x14ac:dyDescent="0.3">
      <c r="A4" s="1">
        <v>1964</v>
      </c>
      <c r="B4" s="2">
        <v>53.6</v>
      </c>
      <c r="C4" s="3">
        <v>632.4</v>
      </c>
    </row>
    <row r="5" spans="1:3" ht="15.6" x14ac:dyDescent="0.3">
      <c r="A5" s="1">
        <v>1965</v>
      </c>
      <c r="B5" s="2">
        <v>49.6</v>
      </c>
      <c r="C5" s="3">
        <v>684.9</v>
      </c>
    </row>
    <row r="6" spans="1:3" ht="15.6" x14ac:dyDescent="0.3">
      <c r="A6" s="1">
        <v>1966</v>
      </c>
      <c r="B6" s="2">
        <v>56.8</v>
      </c>
      <c r="C6" s="3">
        <v>749.9</v>
      </c>
    </row>
    <row r="7" spans="1:3" ht="15.6" x14ac:dyDescent="0.3">
      <c r="A7" s="1">
        <v>1967</v>
      </c>
      <c r="B7" s="2">
        <v>70.099999999999994</v>
      </c>
      <c r="C7" s="3">
        <v>793.9</v>
      </c>
    </row>
    <row r="8" spans="1:3" ht="15.6" x14ac:dyDescent="0.3">
      <c r="A8" s="1">
        <v>1968</v>
      </c>
      <c r="B8" s="2">
        <v>80.5</v>
      </c>
      <c r="C8" s="3">
        <v>865</v>
      </c>
    </row>
    <row r="9" spans="1:3" ht="15.6" x14ac:dyDescent="0.3">
      <c r="A9" s="1">
        <v>1969</v>
      </c>
      <c r="B9" s="2">
        <v>81.2</v>
      </c>
      <c r="C9" s="3">
        <v>931.4</v>
      </c>
    </row>
    <row r="10" spans="1:3" ht="15.6" x14ac:dyDescent="0.3">
      <c r="A10" s="1">
        <v>1970</v>
      </c>
      <c r="B10" s="2">
        <v>80.3</v>
      </c>
      <c r="C10" s="3">
        <v>992.7</v>
      </c>
    </row>
    <row r="11" spans="1:3" ht="15.6" x14ac:dyDescent="0.3">
      <c r="A11" s="1">
        <v>1971</v>
      </c>
      <c r="B11" s="2">
        <v>77.7</v>
      </c>
      <c r="C11" s="3">
        <v>1077.5999999999999</v>
      </c>
    </row>
    <row r="12" spans="1:3" ht="15.6" x14ac:dyDescent="0.3">
      <c r="A12" s="1">
        <v>1972</v>
      </c>
      <c r="B12" s="2">
        <v>78.3</v>
      </c>
      <c r="C12" s="3">
        <v>1185.9000000000001</v>
      </c>
    </row>
    <row r="13" spans="1:3" ht="15.6" x14ac:dyDescent="0.3">
      <c r="A13" s="1">
        <v>1973</v>
      </c>
      <c r="B13" s="2">
        <v>74.5</v>
      </c>
      <c r="C13" s="3">
        <v>1326.4</v>
      </c>
    </row>
    <row r="14" spans="1:3" ht="15.6" x14ac:dyDescent="0.3">
      <c r="A14" s="1">
        <v>1974</v>
      </c>
      <c r="B14" s="2">
        <v>77.8</v>
      </c>
      <c r="C14" s="3">
        <v>1434.2</v>
      </c>
    </row>
    <row r="15" spans="1:3" ht="15.6" x14ac:dyDescent="0.3">
      <c r="A15" s="1">
        <v>1975</v>
      </c>
      <c r="B15" s="2">
        <v>85.6</v>
      </c>
      <c r="C15" s="3">
        <v>1549.2</v>
      </c>
    </row>
    <row r="16" spans="1:3" ht="15.6" x14ac:dyDescent="0.3">
      <c r="A16" s="1">
        <v>1976</v>
      </c>
      <c r="B16" s="2">
        <v>89.4</v>
      </c>
      <c r="C16" s="3">
        <v>1718</v>
      </c>
    </row>
    <row r="17" spans="1:11" ht="15.6" x14ac:dyDescent="0.3">
      <c r="A17" s="1">
        <v>1977</v>
      </c>
      <c r="B17" s="2">
        <v>97.5</v>
      </c>
      <c r="C17" s="3">
        <v>1918.3</v>
      </c>
    </row>
    <row r="18" spans="1:11" ht="15.6" x14ac:dyDescent="0.3">
      <c r="A18" s="1">
        <v>1978</v>
      </c>
      <c r="B18" s="2">
        <v>105.2</v>
      </c>
      <c r="C18" s="3">
        <v>2163.9</v>
      </c>
    </row>
    <row r="19" spans="1:11" ht="15.6" x14ac:dyDescent="0.3">
      <c r="A19" s="1">
        <v>1979</v>
      </c>
      <c r="B19" s="2">
        <v>117.7</v>
      </c>
      <c r="C19" s="3">
        <v>2417.8000000000002</v>
      </c>
    </row>
    <row r="20" spans="1:11" ht="15.6" x14ac:dyDescent="0.3">
      <c r="A20" s="1">
        <v>1980</v>
      </c>
      <c r="B20" s="2">
        <v>135.9</v>
      </c>
      <c r="C20" s="3">
        <v>2633.1</v>
      </c>
    </row>
    <row r="21" spans="1:11" ht="15.6" x14ac:dyDescent="0.3">
      <c r="A21" s="1">
        <v>1981</v>
      </c>
      <c r="B21" s="2">
        <v>162.1</v>
      </c>
      <c r="C21" s="3">
        <v>2937.7</v>
      </c>
    </row>
    <row r="25" spans="1:11" x14ac:dyDescent="0.3">
      <c r="A25" s="23" t="s">
        <v>51</v>
      </c>
      <c r="B25" s="23"/>
      <c r="C25" s="23"/>
      <c r="D25" s="23"/>
      <c r="E25" s="23"/>
      <c r="F25" s="23"/>
      <c r="G25" s="23"/>
      <c r="H25" s="23"/>
      <c r="I25" s="4"/>
      <c r="J25" s="4"/>
      <c r="K25" s="4"/>
    </row>
    <row r="26" spans="1:11" x14ac:dyDescent="0.3">
      <c r="A26" s="23"/>
      <c r="B26" s="23"/>
      <c r="C26" s="23"/>
      <c r="D26" s="23"/>
      <c r="E26" s="23"/>
      <c r="F26" s="23"/>
      <c r="G26" s="23"/>
      <c r="H26" s="23"/>
      <c r="I26" s="4"/>
      <c r="J26" s="4"/>
      <c r="K26" s="4"/>
    </row>
    <row r="27" spans="1:11" x14ac:dyDescent="0.3">
      <c r="A27" s="23"/>
      <c r="B27" s="23"/>
      <c r="C27" s="23"/>
      <c r="D27" s="23"/>
      <c r="E27" s="23"/>
      <c r="F27" s="23"/>
      <c r="G27" s="23"/>
      <c r="H27" s="23"/>
      <c r="I27" s="4"/>
      <c r="J27" s="4"/>
      <c r="K27" s="4"/>
    </row>
    <row r="28" spans="1:11" x14ac:dyDescent="0.3">
      <c r="A28" s="23"/>
      <c r="B28" s="23"/>
      <c r="C28" s="23"/>
      <c r="D28" s="23"/>
      <c r="E28" s="23"/>
      <c r="F28" s="23"/>
      <c r="G28" s="23"/>
      <c r="H28" s="23"/>
      <c r="I28" s="4"/>
      <c r="J28" s="4"/>
      <c r="K28" s="4"/>
    </row>
    <row r="29" spans="1:11" x14ac:dyDescent="0.3">
      <c r="A29" s="23"/>
      <c r="B29" s="23"/>
      <c r="C29" s="23"/>
      <c r="D29" s="23"/>
      <c r="E29" s="23"/>
      <c r="F29" s="23"/>
      <c r="G29" s="23"/>
      <c r="H29" s="23"/>
      <c r="I29" s="4"/>
      <c r="J29" s="4"/>
      <c r="K29" s="4"/>
    </row>
    <row r="30" spans="1:11" x14ac:dyDescent="0.3">
      <c r="A30" s="23"/>
      <c r="B30" s="23"/>
      <c r="C30" s="23"/>
      <c r="D30" s="23"/>
      <c r="E30" s="23"/>
      <c r="F30" s="23"/>
      <c r="G30" s="23"/>
      <c r="H30" s="23"/>
      <c r="I30" s="4"/>
      <c r="J30" s="4"/>
      <c r="K30" s="4"/>
    </row>
    <row r="31" spans="1:11" x14ac:dyDescent="0.3">
      <c r="A31"/>
      <c r="B31"/>
      <c r="C31"/>
      <c r="J31" s="4"/>
      <c r="K31" s="4"/>
    </row>
    <row r="32" spans="1:11" x14ac:dyDescent="0.3">
      <c r="A32"/>
      <c r="B32"/>
      <c r="C32"/>
      <c r="J32" s="4"/>
      <c r="K32" s="4"/>
    </row>
    <row r="33" spans="1:11" x14ac:dyDescent="0.3">
      <c r="A33" t="s">
        <v>3</v>
      </c>
      <c r="B33"/>
      <c r="C33"/>
      <c r="J33" s="4"/>
      <c r="K33" s="4"/>
    </row>
    <row r="34" spans="1:11" ht="15" thickBot="1" x14ac:dyDescent="0.35">
      <c r="A34"/>
      <c r="B34"/>
      <c r="C34"/>
    </row>
    <row r="35" spans="1:11" x14ac:dyDescent="0.3">
      <c r="A35" s="8" t="s">
        <v>4</v>
      </c>
      <c r="B35" s="8"/>
      <c r="C35"/>
    </row>
    <row r="36" spans="1:11" x14ac:dyDescent="0.3">
      <c r="A36" s="5" t="s">
        <v>5</v>
      </c>
      <c r="B36" s="5">
        <v>0.95214256842667477</v>
      </c>
      <c r="C36"/>
    </row>
    <row r="37" spans="1:11" x14ac:dyDescent="0.3">
      <c r="A37" s="9" t="s">
        <v>6</v>
      </c>
      <c r="B37" s="9">
        <v>0.90657547061014498</v>
      </c>
      <c r="C37"/>
    </row>
    <row r="38" spans="1:11" x14ac:dyDescent="0.3">
      <c r="A38" s="5" t="s">
        <v>7</v>
      </c>
      <c r="B38" s="5">
        <v>0.90138521897737534</v>
      </c>
      <c r="C38"/>
    </row>
    <row r="39" spans="1:11" x14ac:dyDescent="0.3">
      <c r="A39" s="10" t="s">
        <v>8</v>
      </c>
      <c r="B39" s="10">
        <v>9.0998681189311572</v>
      </c>
      <c r="C39" s="13" t="s">
        <v>27</v>
      </c>
    </row>
    <row r="40" spans="1:11" ht="15" thickBot="1" x14ac:dyDescent="0.35">
      <c r="A40" s="6" t="s">
        <v>9</v>
      </c>
      <c r="B40" s="6">
        <v>20</v>
      </c>
      <c r="C40"/>
    </row>
    <row r="41" spans="1:11" x14ac:dyDescent="0.3">
      <c r="A41"/>
      <c r="B41"/>
      <c r="C41"/>
    </row>
    <row r="42" spans="1:11" ht="15" thickBot="1" x14ac:dyDescent="0.35">
      <c r="A42" t="s">
        <v>10</v>
      </c>
      <c r="B42"/>
      <c r="C42"/>
    </row>
    <row r="43" spans="1:11" x14ac:dyDescent="0.3">
      <c r="A43" s="7"/>
      <c r="B43" s="7" t="s">
        <v>15</v>
      </c>
      <c r="C43" s="7" t="s">
        <v>16</v>
      </c>
      <c r="D43" s="7" t="s">
        <v>17</v>
      </c>
      <c r="E43" s="7" t="s">
        <v>18</v>
      </c>
      <c r="F43" s="7" t="s">
        <v>19</v>
      </c>
    </row>
    <row r="44" spans="1:11" x14ac:dyDescent="0.3">
      <c r="A44" s="5" t="s">
        <v>11</v>
      </c>
      <c r="B44" s="5">
        <v>1</v>
      </c>
      <c r="C44" s="5">
        <v>14463.911203925087</v>
      </c>
      <c r="D44" s="5">
        <v>14463.911203925087</v>
      </c>
      <c r="E44" s="5">
        <v>174.6688859719813</v>
      </c>
      <c r="F44" s="5">
        <v>1.0507725867318578E-10</v>
      </c>
    </row>
    <row r="45" spans="1:11" x14ac:dyDescent="0.3">
      <c r="A45" s="5" t="s">
        <v>12</v>
      </c>
      <c r="B45" s="5">
        <v>18</v>
      </c>
      <c r="C45" s="5">
        <v>1490.5367960749143</v>
      </c>
      <c r="D45" s="5">
        <v>82.807599781939686</v>
      </c>
      <c r="E45" s="5"/>
      <c r="F45" s="5"/>
    </row>
    <row r="46" spans="1:11" ht="15" thickBot="1" x14ac:dyDescent="0.35">
      <c r="A46" s="6" t="s">
        <v>13</v>
      </c>
      <c r="B46" s="6">
        <v>19</v>
      </c>
      <c r="C46" s="6">
        <v>15954.448</v>
      </c>
      <c r="D46" s="6"/>
      <c r="E46" s="6"/>
      <c r="F46" s="6"/>
    </row>
    <row r="47" spans="1:11" ht="15" thickBot="1" x14ac:dyDescent="0.35">
      <c r="A47"/>
      <c r="B47"/>
      <c r="C47"/>
    </row>
    <row r="48" spans="1:11" x14ac:dyDescent="0.3">
      <c r="A48" s="7"/>
      <c r="B48" s="11" t="s">
        <v>20</v>
      </c>
      <c r="C48" s="7" t="s">
        <v>8</v>
      </c>
      <c r="D48" s="7" t="s">
        <v>21</v>
      </c>
      <c r="E48" s="7" t="s">
        <v>22</v>
      </c>
      <c r="F48" s="7" t="s">
        <v>23</v>
      </c>
      <c r="G48" s="7" t="s">
        <v>24</v>
      </c>
      <c r="H48" s="7" t="s">
        <v>25</v>
      </c>
      <c r="I48" s="7" t="s">
        <v>26</v>
      </c>
    </row>
    <row r="49" spans="1:9" x14ac:dyDescent="0.3">
      <c r="A49" s="5" t="s">
        <v>14</v>
      </c>
      <c r="B49" s="9">
        <v>32.053143621835311</v>
      </c>
      <c r="C49" s="5">
        <v>4.4165951603278071</v>
      </c>
      <c r="D49" s="5">
        <v>7.2574330356908403</v>
      </c>
      <c r="E49" s="5">
        <v>9.5339407384918668E-7</v>
      </c>
      <c r="F49" s="5">
        <v>22.774221506680721</v>
      </c>
      <c r="G49" s="5">
        <v>41.332065736989904</v>
      </c>
      <c r="H49" s="5">
        <v>22.774221506680721</v>
      </c>
      <c r="I49" s="5">
        <v>41.332065736989904</v>
      </c>
    </row>
    <row r="50" spans="1:9" ht="15" thickBot="1" x14ac:dyDescent="0.35">
      <c r="A50" s="6" t="s">
        <v>1</v>
      </c>
      <c r="B50" s="12">
        <v>3.8145024962662352E-2</v>
      </c>
      <c r="C50" s="6">
        <v>2.8862246285630204E-3</v>
      </c>
      <c r="D50" s="6">
        <v>13.216235695990791</v>
      </c>
      <c r="E50" s="6">
        <v>1.0507725867318614E-10</v>
      </c>
      <c r="F50" s="6">
        <v>3.20812920274278E-2</v>
      </c>
      <c r="G50" s="6">
        <v>4.4208757897896904E-2</v>
      </c>
      <c r="H50" s="6">
        <v>3.20812920274278E-2</v>
      </c>
      <c r="I50" s="6">
        <v>4.4208757897896904E-2</v>
      </c>
    </row>
    <row r="51" spans="1:9" x14ac:dyDescent="0.3">
      <c r="A51"/>
      <c r="B51"/>
      <c r="C51"/>
    </row>
    <row r="52" spans="1:9" x14ac:dyDescent="0.3">
      <c r="A52"/>
      <c r="B52"/>
      <c r="C52"/>
    </row>
    <row r="53" spans="1:9" x14ac:dyDescent="0.3">
      <c r="A53"/>
      <c r="B53"/>
      <c r="C53"/>
    </row>
    <row r="54" spans="1:9" x14ac:dyDescent="0.3">
      <c r="A54"/>
      <c r="B54"/>
      <c r="C54"/>
    </row>
  </sheetData>
  <mergeCells count="1">
    <mergeCell ref="A25:H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3DC2-AE7D-4DCC-AC99-78CCE9723F9E}">
  <dimension ref="A1:K54"/>
  <sheetViews>
    <sheetView workbookViewId="0">
      <selection activeCell="A26" sqref="A26"/>
    </sheetView>
  </sheetViews>
  <sheetFormatPr defaultRowHeight="14.4" x14ac:dyDescent="0.3"/>
  <cols>
    <col min="1" max="1" width="16.5546875" style="2" customWidth="1"/>
    <col min="2" max="2" width="16.109375" style="2" customWidth="1"/>
    <col min="3" max="3" width="12.109375" style="2" customWidth="1"/>
    <col min="4" max="4" width="21.33203125" customWidth="1"/>
    <col min="5" max="5" width="13.5546875" customWidth="1"/>
    <col min="6" max="6" width="13.33203125" customWidth="1"/>
    <col min="7" max="7" width="12.21875" customWidth="1"/>
    <col min="8" max="8" width="11.44140625" customWidth="1"/>
    <col min="9" max="9" width="12.21875" customWidth="1"/>
  </cols>
  <sheetData>
    <row r="1" spans="1:6" ht="15.6" x14ac:dyDescent="0.3">
      <c r="A1" s="1" t="s">
        <v>0</v>
      </c>
      <c r="B1" s="2" t="s">
        <v>2</v>
      </c>
      <c r="C1" s="2" t="s">
        <v>28</v>
      </c>
      <c r="D1" s="2" t="s">
        <v>30</v>
      </c>
      <c r="E1" s="2" t="s">
        <v>31</v>
      </c>
      <c r="F1" s="2" t="s">
        <v>32</v>
      </c>
    </row>
    <row r="2" spans="1:6" ht="15.6" x14ac:dyDescent="0.3">
      <c r="A2" s="1">
        <v>1962</v>
      </c>
      <c r="B2" s="2">
        <v>51.1</v>
      </c>
      <c r="C2" s="3">
        <v>560.29999999999995</v>
      </c>
      <c r="D2" s="14">
        <f>$B$49+($B$50*C2)</f>
        <v>53.42580110841503</v>
      </c>
      <c r="E2" s="14">
        <f>B2-D2</f>
        <v>-2.3258011084150283</v>
      </c>
      <c r="F2" s="15">
        <f>E2^2</f>
        <v>5.4093507959045741</v>
      </c>
    </row>
    <row r="3" spans="1:6" ht="15.6" x14ac:dyDescent="0.3">
      <c r="A3" s="1">
        <v>1963</v>
      </c>
      <c r="B3" s="2">
        <v>52.3</v>
      </c>
      <c r="C3" s="3">
        <v>590.5</v>
      </c>
      <c r="D3" s="14">
        <f t="shared" ref="D3:D21" si="0">$B$49+($B$50*C3)</f>
        <v>54.577780862287426</v>
      </c>
      <c r="E3" s="14">
        <f t="shared" ref="E3:E21" si="1">B3-D3</f>
        <v>-2.2777808622874289</v>
      </c>
      <c r="F3" s="15">
        <f t="shared" ref="F3:F21" si="2">E3^2</f>
        <v>5.1882856566028632</v>
      </c>
    </row>
    <row r="4" spans="1:6" ht="15.6" x14ac:dyDescent="0.3">
      <c r="A4" s="1">
        <v>1964</v>
      </c>
      <c r="B4" s="2">
        <v>53.6</v>
      </c>
      <c r="C4" s="3">
        <v>632.4</v>
      </c>
      <c r="D4" s="14">
        <f t="shared" si="0"/>
        <v>56.176057408222981</v>
      </c>
      <c r="E4" s="14">
        <f t="shared" si="1"/>
        <v>-2.5760574082229795</v>
      </c>
      <c r="F4" s="15">
        <f t="shared" si="2"/>
        <v>6.6360717704604939</v>
      </c>
    </row>
    <row r="5" spans="1:6" ht="15.6" x14ac:dyDescent="0.3">
      <c r="A5" s="1">
        <v>1965</v>
      </c>
      <c r="B5" s="2">
        <v>49.6</v>
      </c>
      <c r="C5" s="3">
        <v>684.9</v>
      </c>
      <c r="D5" s="14">
        <f t="shared" si="0"/>
        <v>58.178671218762759</v>
      </c>
      <c r="E5" s="14">
        <f t="shared" si="1"/>
        <v>-8.5786712187627572</v>
      </c>
      <c r="F5" s="15">
        <f t="shared" si="2"/>
        <v>73.593599879628485</v>
      </c>
    </row>
    <row r="6" spans="1:6" ht="15.6" x14ac:dyDescent="0.3">
      <c r="A6" s="1">
        <v>1966</v>
      </c>
      <c r="B6" s="2">
        <v>56.8</v>
      </c>
      <c r="C6" s="3">
        <v>749.9</v>
      </c>
      <c r="D6" s="14">
        <f t="shared" si="0"/>
        <v>60.658097841335803</v>
      </c>
      <c r="E6" s="14">
        <f t="shared" si="1"/>
        <v>-3.8580978413358054</v>
      </c>
      <c r="F6" s="15">
        <f t="shared" si="2"/>
        <v>14.884918953320001</v>
      </c>
    </row>
    <row r="7" spans="1:6" ht="15.6" x14ac:dyDescent="0.3">
      <c r="A7" s="1">
        <v>1967</v>
      </c>
      <c r="B7" s="2">
        <v>70.099999999999994</v>
      </c>
      <c r="C7" s="3">
        <v>793.9</v>
      </c>
      <c r="D7" s="14">
        <f t="shared" si="0"/>
        <v>62.336478939692952</v>
      </c>
      <c r="E7" s="14">
        <f t="shared" si="1"/>
        <v>7.7635210603070419</v>
      </c>
      <c r="F7" s="15">
        <f t="shared" si="2"/>
        <v>60.272259253830974</v>
      </c>
    </row>
    <row r="8" spans="1:6" ht="15.6" x14ac:dyDescent="0.3">
      <c r="A8" s="1">
        <v>1968</v>
      </c>
      <c r="B8" s="2">
        <v>80.5</v>
      </c>
      <c r="C8" s="3">
        <v>865</v>
      </c>
      <c r="D8" s="14">
        <f t="shared" si="0"/>
        <v>65.048590214538251</v>
      </c>
      <c r="E8" s="14">
        <f t="shared" si="1"/>
        <v>15.451409785461749</v>
      </c>
      <c r="F8" s="15">
        <f t="shared" si="2"/>
        <v>238.74606435826308</v>
      </c>
    </row>
    <row r="9" spans="1:6" ht="15.6" x14ac:dyDescent="0.3">
      <c r="A9" s="1">
        <v>1969</v>
      </c>
      <c r="B9" s="2">
        <v>81.2</v>
      </c>
      <c r="C9" s="3">
        <v>931.4</v>
      </c>
      <c r="D9" s="14">
        <f t="shared" si="0"/>
        <v>67.58141987205903</v>
      </c>
      <c r="E9" s="14">
        <f t="shared" si="1"/>
        <v>13.618580127940973</v>
      </c>
      <c r="F9" s="15">
        <f t="shared" si="2"/>
        <v>185.46572470114876</v>
      </c>
    </row>
    <row r="10" spans="1:6" ht="15.6" x14ac:dyDescent="0.3">
      <c r="A10" s="1">
        <v>1970</v>
      </c>
      <c r="B10" s="2">
        <v>80.3</v>
      </c>
      <c r="C10" s="3">
        <v>992.7</v>
      </c>
      <c r="D10" s="14">
        <f t="shared" si="0"/>
        <v>69.919709902270228</v>
      </c>
      <c r="E10" s="14">
        <f t="shared" si="1"/>
        <v>10.38029009772977</v>
      </c>
      <c r="F10" s="15">
        <f t="shared" si="2"/>
        <v>107.75042251302671</v>
      </c>
    </row>
    <row r="11" spans="1:6" ht="15.6" x14ac:dyDescent="0.3">
      <c r="A11" s="1">
        <v>1971</v>
      </c>
      <c r="B11" s="2">
        <v>77.7</v>
      </c>
      <c r="C11" s="3">
        <v>1077.5999999999999</v>
      </c>
      <c r="D11" s="14">
        <f t="shared" si="0"/>
        <v>73.158222521600266</v>
      </c>
      <c r="E11" s="14">
        <f t="shared" si="1"/>
        <v>4.5417774783997373</v>
      </c>
      <c r="F11" s="15">
        <f t="shared" si="2"/>
        <v>20.627742663299077</v>
      </c>
    </row>
    <row r="12" spans="1:6" ht="15.6" x14ac:dyDescent="0.3">
      <c r="A12" s="1">
        <v>1972</v>
      </c>
      <c r="B12" s="2">
        <v>78.3</v>
      </c>
      <c r="C12" s="3">
        <v>1185.9000000000001</v>
      </c>
      <c r="D12" s="14">
        <f t="shared" si="0"/>
        <v>77.289328725056606</v>
      </c>
      <c r="E12" s="14">
        <f t="shared" si="1"/>
        <v>1.010671274943391</v>
      </c>
      <c r="F12" s="15">
        <f t="shared" si="2"/>
        <v>1.0214564259956995</v>
      </c>
    </row>
    <row r="13" spans="1:6" ht="15.6" x14ac:dyDescent="0.3">
      <c r="A13" s="1">
        <v>1973</v>
      </c>
      <c r="B13" s="2">
        <v>74.5</v>
      </c>
      <c r="C13" s="3">
        <v>1326.4</v>
      </c>
      <c r="D13" s="14">
        <f t="shared" si="0"/>
        <v>82.648704732310648</v>
      </c>
      <c r="E13" s="14">
        <f t="shared" si="1"/>
        <v>-8.1487047323106481</v>
      </c>
      <c r="F13" s="15">
        <f t="shared" si="2"/>
        <v>66.401388814381946</v>
      </c>
    </row>
    <row r="14" spans="1:6" ht="15.6" x14ac:dyDescent="0.3">
      <c r="A14" s="1">
        <v>1974</v>
      </c>
      <c r="B14" s="2">
        <v>77.8</v>
      </c>
      <c r="C14" s="3">
        <v>1434.2</v>
      </c>
      <c r="D14" s="14">
        <f t="shared" si="0"/>
        <v>86.760738423285659</v>
      </c>
      <c r="E14" s="14">
        <f t="shared" si="1"/>
        <v>-8.9607384232856617</v>
      </c>
      <c r="F14" s="15">
        <f t="shared" si="2"/>
        <v>80.294833090548011</v>
      </c>
    </row>
    <row r="15" spans="1:6" ht="15.6" x14ac:dyDescent="0.3">
      <c r="A15" s="1">
        <v>1975</v>
      </c>
      <c r="B15" s="2">
        <v>85.6</v>
      </c>
      <c r="C15" s="3">
        <v>1549.2</v>
      </c>
      <c r="D15" s="14">
        <f t="shared" si="0"/>
        <v>91.147416293991824</v>
      </c>
      <c r="E15" s="14">
        <f t="shared" si="1"/>
        <v>-5.5474162939918301</v>
      </c>
      <c r="F15" s="15">
        <f t="shared" si="2"/>
        <v>30.773827538846049</v>
      </c>
    </row>
    <row r="16" spans="1:6" ht="15.6" x14ac:dyDescent="0.3">
      <c r="A16" s="1">
        <v>1976</v>
      </c>
      <c r="B16" s="2">
        <v>89.4</v>
      </c>
      <c r="C16" s="3">
        <v>1718</v>
      </c>
      <c r="D16" s="14">
        <f t="shared" si="0"/>
        <v>97.586296507689241</v>
      </c>
      <c r="E16" s="14">
        <f t="shared" si="1"/>
        <v>-8.1862965076892351</v>
      </c>
      <c r="F16" s="15">
        <f t="shared" si="2"/>
        <v>67.015450511804971</v>
      </c>
    </row>
    <row r="17" spans="1:11" ht="15.6" x14ac:dyDescent="0.3">
      <c r="A17" s="1">
        <v>1977</v>
      </c>
      <c r="B17" s="2">
        <v>97.5</v>
      </c>
      <c r="C17" s="3">
        <v>1918.3</v>
      </c>
      <c r="D17" s="14">
        <f t="shared" si="0"/>
        <v>105.22674500771049</v>
      </c>
      <c r="E17" s="14">
        <f t="shared" si="1"/>
        <v>-7.7267450077104911</v>
      </c>
      <c r="F17" s="15">
        <f t="shared" si="2"/>
        <v>59.702588414178997</v>
      </c>
    </row>
    <row r="18" spans="1:11" ht="15.6" x14ac:dyDescent="0.3">
      <c r="A18" s="1">
        <v>1978</v>
      </c>
      <c r="B18" s="2">
        <v>105.2</v>
      </c>
      <c r="C18" s="3">
        <v>2163.9</v>
      </c>
      <c r="D18" s="14">
        <f t="shared" si="0"/>
        <v>114.59516313854039</v>
      </c>
      <c r="E18" s="14">
        <f t="shared" si="1"/>
        <v>-9.3951631385403829</v>
      </c>
      <c r="F18" s="15">
        <f t="shared" si="2"/>
        <v>88.269090399787984</v>
      </c>
    </row>
    <row r="19" spans="1:11" ht="15.6" x14ac:dyDescent="0.3">
      <c r="A19" s="1">
        <v>1979</v>
      </c>
      <c r="B19" s="2">
        <v>117.7</v>
      </c>
      <c r="C19" s="3">
        <v>2417.8000000000002</v>
      </c>
      <c r="D19" s="14">
        <f t="shared" si="0"/>
        <v>124.28018497656035</v>
      </c>
      <c r="E19" s="14">
        <f t="shared" si="1"/>
        <v>-6.5801849765603464</v>
      </c>
      <c r="F19" s="15">
        <f t="shared" si="2"/>
        <v>43.298834325750484</v>
      </c>
    </row>
    <row r="20" spans="1:11" ht="15.6" x14ac:dyDescent="0.3">
      <c r="A20" s="1">
        <v>1980</v>
      </c>
      <c r="B20" s="2">
        <v>135.9</v>
      </c>
      <c r="C20" s="3">
        <v>2633.1</v>
      </c>
      <c r="D20" s="14">
        <f t="shared" si="0"/>
        <v>132.49280885102155</v>
      </c>
      <c r="E20" s="14">
        <f t="shared" si="1"/>
        <v>3.4071911489784554</v>
      </c>
      <c r="F20" s="15">
        <f t="shared" si="2"/>
        <v>11.608951525677128</v>
      </c>
    </row>
    <row r="21" spans="1:11" ht="15.6" x14ac:dyDescent="0.3">
      <c r="A21" s="1">
        <v>1981</v>
      </c>
      <c r="B21" s="2">
        <v>162.1</v>
      </c>
      <c r="C21" s="3">
        <v>2937.7</v>
      </c>
      <c r="D21" s="14">
        <f t="shared" si="0"/>
        <v>144.1117834546485</v>
      </c>
      <c r="E21" s="14">
        <f t="shared" si="1"/>
        <v>17.988216545351492</v>
      </c>
      <c r="F21" s="15">
        <f t="shared" si="2"/>
        <v>323.57593448245717</v>
      </c>
    </row>
    <row r="22" spans="1:11" x14ac:dyDescent="0.3">
      <c r="E22" t="s">
        <v>33</v>
      </c>
      <c r="F22" s="16">
        <f>SUM(F2:F21)</f>
        <v>1490.5367960749131</v>
      </c>
    </row>
    <row r="23" spans="1:11" x14ac:dyDescent="0.3">
      <c r="E23" t="s">
        <v>34</v>
      </c>
      <c r="F23" s="17">
        <f>B46-1</f>
        <v>18</v>
      </c>
    </row>
    <row r="25" spans="1:11" x14ac:dyDescent="0.3">
      <c r="A25" s="18"/>
      <c r="B25" s="18"/>
      <c r="C25" s="18"/>
      <c r="D25" s="18"/>
      <c r="E25" s="18"/>
      <c r="F25" s="18"/>
      <c r="G25" s="18"/>
      <c r="H25" s="18"/>
      <c r="I25" s="4"/>
      <c r="J25" s="4"/>
      <c r="K25" s="4"/>
    </row>
    <row r="26" spans="1:11" x14ac:dyDescent="0.3">
      <c r="A26" s="21" t="s">
        <v>35</v>
      </c>
      <c r="B26" s="21">
        <f>SQRT(F22/F23)</f>
        <v>9.0998681189311537</v>
      </c>
      <c r="C26" s="18"/>
      <c r="D26" s="18"/>
      <c r="E26" s="18"/>
      <c r="F26" s="18"/>
      <c r="G26" s="18"/>
      <c r="H26" s="18"/>
      <c r="I26" s="4"/>
      <c r="J26" s="4"/>
      <c r="K26" s="4"/>
    </row>
    <row r="27" spans="1:11" x14ac:dyDescent="0.3">
      <c r="A27" s="18"/>
      <c r="B27" s="18"/>
      <c r="C27" s="18"/>
      <c r="D27" s="18"/>
      <c r="E27" s="18"/>
      <c r="F27" s="18"/>
      <c r="G27" s="18"/>
      <c r="H27" s="18"/>
      <c r="I27" s="4"/>
      <c r="J27" s="4"/>
      <c r="K27" s="4"/>
    </row>
    <row r="28" spans="1:11" x14ac:dyDescent="0.3">
      <c r="A28" s="18"/>
      <c r="B28" s="18"/>
      <c r="C28" s="18"/>
      <c r="D28" s="18"/>
      <c r="E28" s="18"/>
      <c r="F28" s="18"/>
      <c r="G28" s="18"/>
      <c r="H28" s="18"/>
      <c r="I28" s="4"/>
      <c r="J28" s="4"/>
      <c r="K28" s="4"/>
    </row>
    <row r="29" spans="1:11" x14ac:dyDescent="0.3">
      <c r="A29" s="18"/>
      <c r="B29" s="18"/>
      <c r="C29" s="18"/>
      <c r="D29" s="18"/>
      <c r="E29" s="18"/>
      <c r="F29" s="18"/>
      <c r="G29" s="18"/>
      <c r="H29" s="18"/>
      <c r="I29" s="4"/>
      <c r="J29" s="4"/>
      <c r="K29" s="4"/>
    </row>
    <row r="30" spans="1:11" x14ac:dyDescent="0.3">
      <c r="A30" s="18"/>
      <c r="B30" s="18"/>
      <c r="C30" s="18"/>
      <c r="D30" s="18"/>
      <c r="E30" s="18"/>
      <c r="F30" s="18"/>
      <c r="G30" s="18"/>
      <c r="H30" s="18"/>
      <c r="I30" s="4"/>
      <c r="J30" s="4"/>
      <c r="K30" s="4"/>
    </row>
    <row r="31" spans="1:11" x14ac:dyDescent="0.3">
      <c r="A31"/>
      <c r="B31"/>
      <c r="C31"/>
      <c r="J31" s="4"/>
      <c r="K31" s="4"/>
    </row>
    <row r="32" spans="1:11" x14ac:dyDescent="0.3">
      <c r="A32"/>
      <c r="B32"/>
      <c r="C32"/>
      <c r="J32" s="4"/>
      <c r="K32" s="4"/>
    </row>
    <row r="33" spans="1:11" x14ac:dyDescent="0.3">
      <c r="A33" t="s">
        <v>3</v>
      </c>
      <c r="B33"/>
      <c r="C33"/>
      <c r="J33" s="4"/>
      <c r="K33" s="4"/>
    </row>
    <row r="34" spans="1:11" ht="15" thickBot="1" x14ac:dyDescent="0.35">
      <c r="A34"/>
      <c r="B34"/>
      <c r="C34"/>
    </row>
    <row r="35" spans="1:11" x14ac:dyDescent="0.3">
      <c r="A35" s="8" t="s">
        <v>4</v>
      </c>
      <c r="B35" s="8"/>
      <c r="C35"/>
    </row>
    <row r="36" spans="1:11" x14ac:dyDescent="0.3">
      <c r="A36" s="5" t="s">
        <v>5</v>
      </c>
      <c r="B36" s="5">
        <v>0.95214256842667477</v>
      </c>
      <c r="C36"/>
    </row>
    <row r="37" spans="1:11" x14ac:dyDescent="0.3">
      <c r="A37" s="9" t="s">
        <v>6</v>
      </c>
      <c r="B37" s="9">
        <v>0.90657547061014498</v>
      </c>
      <c r="C37"/>
    </row>
    <row r="38" spans="1:11" x14ac:dyDescent="0.3">
      <c r="A38" s="5" t="s">
        <v>7</v>
      </c>
      <c r="B38" s="5">
        <v>0.90138521897737534</v>
      </c>
      <c r="C38"/>
    </row>
    <row r="39" spans="1:11" x14ac:dyDescent="0.3">
      <c r="A39" s="19" t="s">
        <v>8</v>
      </c>
      <c r="B39" s="19">
        <v>9.0998681189311572</v>
      </c>
      <c r="C39" s="20" t="s">
        <v>27</v>
      </c>
    </row>
    <row r="40" spans="1:11" ht="15" thickBot="1" x14ac:dyDescent="0.35">
      <c r="A40" s="6" t="s">
        <v>9</v>
      </c>
      <c r="B40" s="6">
        <v>20</v>
      </c>
      <c r="C40"/>
    </row>
    <row r="41" spans="1:11" x14ac:dyDescent="0.3">
      <c r="A41"/>
      <c r="B41"/>
      <c r="C41"/>
    </row>
    <row r="42" spans="1:11" ht="15" thickBot="1" x14ac:dyDescent="0.35">
      <c r="A42" t="s">
        <v>10</v>
      </c>
      <c r="B42"/>
      <c r="C42"/>
    </row>
    <row r="43" spans="1:11" x14ac:dyDescent="0.3">
      <c r="A43" s="7"/>
      <c r="B43" s="7" t="s">
        <v>15</v>
      </c>
      <c r="C43" s="7" t="s">
        <v>16</v>
      </c>
      <c r="D43" s="7" t="s">
        <v>17</v>
      </c>
      <c r="E43" s="7" t="s">
        <v>18</v>
      </c>
      <c r="F43" s="7" t="s">
        <v>19</v>
      </c>
    </row>
    <row r="44" spans="1:11" x14ac:dyDescent="0.3">
      <c r="A44" s="5" t="s">
        <v>11</v>
      </c>
      <c r="B44" s="5">
        <v>1</v>
      </c>
      <c r="C44" s="5">
        <v>14463.911203925087</v>
      </c>
      <c r="D44" s="5">
        <v>14463.911203925087</v>
      </c>
      <c r="E44" s="5">
        <v>174.6688859719813</v>
      </c>
      <c r="F44" s="5">
        <v>1.0507725867318578E-10</v>
      </c>
    </row>
    <row r="45" spans="1:11" x14ac:dyDescent="0.3">
      <c r="A45" s="5" t="s">
        <v>12</v>
      </c>
      <c r="B45" s="5">
        <v>18</v>
      </c>
      <c r="C45" s="5">
        <v>1490.5367960749143</v>
      </c>
      <c r="D45" s="5">
        <v>82.807599781939686</v>
      </c>
      <c r="E45" s="5"/>
      <c r="F45" s="5"/>
    </row>
    <row r="46" spans="1:11" ht="15" thickBot="1" x14ac:dyDescent="0.35">
      <c r="A46" s="6" t="s">
        <v>13</v>
      </c>
      <c r="B46" s="6">
        <v>19</v>
      </c>
      <c r="C46" s="6">
        <v>15954.448</v>
      </c>
      <c r="D46" s="6"/>
      <c r="E46" s="6"/>
      <c r="F46" s="6"/>
    </row>
    <row r="47" spans="1:11" ht="15" thickBot="1" x14ac:dyDescent="0.35">
      <c r="A47"/>
      <c r="B47"/>
      <c r="C47"/>
    </row>
    <row r="48" spans="1:11" x14ac:dyDescent="0.3">
      <c r="A48" s="7"/>
      <c r="B48" s="11" t="s">
        <v>20</v>
      </c>
      <c r="C48" s="7" t="s">
        <v>8</v>
      </c>
      <c r="D48" s="7" t="s">
        <v>21</v>
      </c>
      <c r="E48" s="7" t="s">
        <v>22</v>
      </c>
      <c r="F48" s="7" t="s">
        <v>23</v>
      </c>
      <c r="G48" s="7" t="s">
        <v>24</v>
      </c>
      <c r="H48" s="7" t="s">
        <v>25</v>
      </c>
      <c r="I48" s="7" t="s">
        <v>26</v>
      </c>
    </row>
    <row r="49" spans="1:9" x14ac:dyDescent="0.3">
      <c r="A49" s="5" t="s">
        <v>14</v>
      </c>
      <c r="B49" s="9">
        <v>32.053143621835311</v>
      </c>
      <c r="C49" s="5">
        <v>4.4165951603278071</v>
      </c>
      <c r="D49" s="5">
        <v>7.2574330356908403</v>
      </c>
      <c r="E49" s="5">
        <v>9.5339407384918668E-7</v>
      </c>
      <c r="F49" s="5">
        <v>22.774221506680721</v>
      </c>
      <c r="G49" s="5">
        <v>41.332065736989904</v>
      </c>
      <c r="H49" s="5">
        <v>22.774221506680721</v>
      </c>
      <c r="I49" s="5">
        <v>41.332065736989904</v>
      </c>
    </row>
    <row r="50" spans="1:9" ht="15" thickBot="1" x14ac:dyDescent="0.35">
      <c r="A50" s="6" t="s">
        <v>1</v>
      </c>
      <c r="B50" s="12">
        <v>3.8145024962662352E-2</v>
      </c>
      <c r="C50" s="6">
        <v>2.8862246285630204E-3</v>
      </c>
      <c r="D50" s="6">
        <v>13.216235695990791</v>
      </c>
      <c r="E50" s="6">
        <v>1.0507725867318614E-10</v>
      </c>
      <c r="F50" s="6">
        <v>3.20812920274278E-2</v>
      </c>
      <c r="G50" s="6">
        <v>4.4208757897896904E-2</v>
      </c>
      <c r="H50" s="6">
        <v>3.20812920274278E-2</v>
      </c>
      <c r="I50" s="6">
        <v>4.4208757897896904E-2</v>
      </c>
    </row>
    <row r="51" spans="1:9" x14ac:dyDescent="0.3">
      <c r="A51"/>
      <c r="B51"/>
      <c r="C51"/>
    </row>
    <row r="52" spans="1:9" x14ac:dyDescent="0.3">
      <c r="A52"/>
      <c r="B52"/>
      <c r="C52"/>
    </row>
    <row r="53" spans="1:9" x14ac:dyDescent="0.3">
      <c r="A53"/>
      <c r="B53"/>
      <c r="C53"/>
    </row>
    <row r="54" spans="1:9" x14ac:dyDescent="0.3">
      <c r="A54"/>
      <c r="B54"/>
      <c r="C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5388-6229-435E-A0A0-46456E89D57B}">
  <dimension ref="A1:K54"/>
  <sheetViews>
    <sheetView topLeftCell="A21" workbookViewId="0">
      <selection activeCell="F33" sqref="F33"/>
    </sheetView>
  </sheetViews>
  <sheetFormatPr defaultRowHeight="14.4" x14ac:dyDescent="0.3"/>
  <cols>
    <col min="1" max="1" width="16.5546875" style="2" customWidth="1"/>
    <col min="2" max="2" width="16.109375" style="2" customWidth="1"/>
    <col min="3" max="3" width="12.109375" style="2" customWidth="1"/>
    <col min="4" max="4" width="21.33203125" customWidth="1"/>
    <col min="5" max="5" width="13.5546875" customWidth="1"/>
    <col min="6" max="6" width="13.33203125" customWidth="1"/>
    <col min="7" max="7" width="12.21875" customWidth="1"/>
    <col min="8" max="8" width="11.44140625" customWidth="1"/>
    <col min="9" max="9" width="12.21875" customWidth="1"/>
  </cols>
  <sheetData>
    <row r="1" spans="1:6" ht="15.6" x14ac:dyDescent="0.3">
      <c r="A1" s="1" t="s">
        <v>0</v>
      </c>
      <c r="B1" s="2" t="s">
        <v>2</v>
      </c>
      <c r="C1" s="2" t="s">
        <v>28</v>
      </c>
      <c r="D1" s="2" t="s">
        <v>30</v>
      </c>
      <c r="E1" s="2" t="s">
        <v>31</v>
      </c>
      <c r="F1" s="2" t="s">
        <v>32</v>
      </c>
    </row>
    <row r="2" spans="1:6" ht="15.6" x14ac:dyDescent="0.3">
      <c r="A2" s="1">
        <v>1962</v>
      </c>
      <c r="B2" s="2">
        <v>51.1</v>
      </c>
      <c r="C2" s="3">
        <v>560.29999999999995</v>
      </c>
      <c r="D2" s="14">
        <f>$B$49+($B$50*C2)</f>
        <v>53.42580110841503</v>
      </c>
      <c r="E2" s="14">
        <f>B2-D2</f>
        <v>-2.3258011084150283</v>
      </c>
      <c r="F2" s="15">
        <f>E2^2</f>
        <v>5.4093507959045741</v>
      </c>
    </row>
    <row r="3" spans="1:6" ht="15.6" x14ac:dyDescent="0.3">
      <c r="A3" s="1">
        <v>1963</v>
      </c>
      <c r="B3" s="2">
        <v>52.3</v>
      </c>
      <c r="C3" s="3">
        <v>590.5</v>
      </c>
      <c r="D3" s="14">
        <f t="shared" ref="D3:D21" si="0">$B$49+($B$50*C3)</f>
        <v>54.577780862287426</v>
      </c>
      <c r="E3" s="14">
        <f t="shared" ref="E3:E21" si="1">B3-D3</f>
        <v>-2.2777808622874289</v>
      </c>
      <c r="F3" s="15">
        <f t="shared" ref="F3:F21" si="2">E3^2</f>
        <v>5.1882856566028632</v>
      </c>
    </row>
    <row r="4" spans="1:6" ht="15.6" x14ac:dyDescent="0.3">
      <c r="A4" s="1">
        <v>1964</v>
      </c>
      <c r="B4" s="2">
        <v>53.6</v>
      </c>
      <c r="C4" s="3">
        <v>632.4</v>
      </c>
      <c r="D4" s="14">
        <f t="shared" si="0"/>
        <v>56.176057408222981</v>
      </c>
      <c r="E4" s="14">
        <f t="shared" si="1"/>
        <v>-2.5760574082229795</v>
      </c>
      <c r="F4" s="15">
        <f t="shared" si="2"/>
        <v>6.6360717704604939</v>
      </c>
    </row>
    <row r="5" spans="1:6" ht="15.6" x14ac:dyDescent="0.3">
      <c r="A5" s="1">
        <v>1965</v>
      </c>
      <c r="B5" s="2">
        <v>49.6</v>
      </c>
      <c r="C5" s="3">
        <v>684.9</v>
      </c>
      <c r="D5" s="14">
        <f t="shared" si="0"/>
        <v>58.178671218762759</v>
      </c>
      <c r="E5" s="14">
        <f t="shared" si="1"/>
        <v>-8.5786712187627572</v>
      </c>
      <c r="F5" s="15">
        <f t="shared" si="2"/>
        <v>73.593599879628485</v>
      </c>
    </row>
    <row r="6" spans="1:6" ht="15.6" x14ac:dyDescent="0.3">
      <c r="A6" s="1">
        <v>1966</v>
      </c>
      <c r="B6" s="2">
        <v>56.8</v>
      </c>
      <c r="C6" s="3">
        <v>749.9</v>
      </c>
      <c r="D6" s="14">
        <f t="shared" si="0"/>
        <v>60.658097841335803</v>
      </c>
      <c r="E6" s="14">
        <f t="shared" si="1"/>
        <v>-3.8580978413358054</v>
      </c>
      <c r="F6" s="15">
        <f t="shared" si="2"/>
        <v>14.884918953320001</v>
      </c>
    </row>
    <row r="7" spans="1:6" ht="15.6" x14ac:dyDescent="0.3">
      <c r="A7" s="1">
        <v>1967</v>
      </c>
      <c r="B7" s="2">
        <v>70.099999999999994</v>
      </c>
      <c r="C7" s="3">
        <v>793.9</v>
      </c>
      <c r="D7" s="14">
        <f t="shared" si="0"/>
        <v>62.336478939692952</v>
      </c>
      <c r="E7" s="14">
        <f t="shared" si="1"/>
        <v>7.7635210603070419</v>
      </c>
      <c r="F7" s="15">
        <f t="shared" si="2"/>
        <v>60.272259253830974</v>
      </c>
    </row>
    <row r="8" spans="1:6" ht="15.6" x14ac:dyDescent="0.3">
      <c r="A8" s="1">
        <v>1968</v>
      </c>
      <c r="B8" s="2">
        <v>80.5</v>
      </c>
      <c r="C8" s="3">
        <v>865</v>
      </c>
      <c r="D8" s="14">
        <f t="shared" si="0"/>
        <v>65.048590214538251</v>
      </c>
      <c r="E8" s="14">
        <f t="shared" si="1"/>
        <v>15.451409785461749</v>
      </c>
      <c r="F8" s="15">
        <f t="shared" si="2"/>
        <v>238.74606435826308</v>
      </c>
    </row>
    <row r="9" spans="1:6" ht="15.6" x14ac:dyDescent="0.3">
      <c r="A9" s="1">
        <v>1969</v>
      </c>
      <c r="B9" s="2">
        <v>81.2</v>
      </c>
      <c r="C9" s="3">
        <v>931.4</v>
      </c>
      <c r="D9" s="14">
        <f t="shared" si="0"/>
        <v>67.58141987205903</v>
      </c>
      <c r="E9" s="14">
        <f t="shared" si="1"/>
        <v>13.618580127940973</v>
      </c>
      <c r="F9" s="15">
        <f t="shared" si="2"/>
        <v>185.46572470114876</v>
      </c>
    </row>
    <row r="10" spans="1:6" ht="15.6" x14ac:dyDescent="0.3">
      <c r="A10" s="1">
        <v>1970</v>
      </c>
      <c r="B10" s="2">
        <v>80.3</v>
      </c>
      <c r="C10" s="3">
        <v>992.7</v>
      </c>
      <c r="D10" s="14">
        <f t="shared" si="0"/>
        <v>69.919709902270228</v>
      </c>
      <c r="E10" s="14">
        <f t="shared" si="1"/>
        <v>10.38029009772977</v>
      </c>
      <c r="F10" s="15">
        <f t="shared" si="2"/>
        <v>107.75042251302671</v>
      </c>
    </row>
    <row r="11" spans="1:6" ht="15.6" x14ac:dyDescent="0.3">
      <c r="A11" s="1">
        <v>1971</v>
      </c>
      <c r="B11" s="2">
        <v>77.7</v>
      </c>
      <c r="C11" s="3">
        <v>1077.5999999999999</v>
      </c>
      <c r="D11" s="14">
        <f t="shared" si="0"/>
        <v>73.158222521600266</v>
      </c>
      <c r="E11" s="14">
        <f t="shared" si="1"/>
        <v>4.5417774783997373</v>
      </c>
      <c r="F11" s="15">
        <f t="shared" si="2"/>
        <v>20.627742663299077</v>
      </c>
    </row>
    <row r="12" spans="1:6" ht="15.6" x14ac:dyDescent="0.3">
      <c r="A12" s="1">
        <v>1972</v>
      </c>
      <c r="B12" s="2">
        <v>78.3</v>
      </c>
      <c r="C12" s="3">
        <v>1185.9000000000001</v>
      </c>
      <c r="D12" s="14">
        <f t="shared" si="0"/>
        <v>77.289328725056606</v>
      </c>
      <c r="E12" s="14">
        <f t="shared" si="1"/>
        <v>1.010671274943391</v>
      </c>
      <c r="F12" s="15">
        <f t="shared" si="2"/>
        <v>1.0214564259956995</v>
      </c>
    </row>
    <row r="13" spans="1:6" ht="15.6" x14ac:dyDescent="0.3">
      <c r="A13" s="1">
        <v>1973</v>
      </c>
      <c r="B13" s="2">
        <v>74.5</v>
      </c>
      <c r="C13" s="3">
        <v>1326.4</v>
      </c>
      <c r="D13" s="14">
        <f t="shared" si="0"/>
        <v>82.648704732310648</v>
      </c>
      <c r="E13" s="14">
        <f t="shared" si="1"/>
        <v>-8.1487047323106481</v>
      </c>
      <c r="F13" s="15">
        <f t="shared" si="2"/>
        <v>66.401388814381946</v>
      </c>
    </row>
    <row r="14" spans="1:6" ht="15.6" x14ac:dyDescent="0.3">
      <c r="A14" s="1">
        <v>1974</v>
      </c>
      <c r="B14" s="2">
        <v>77.8</v>
      </c>
      <c r="C14" s="3">
        <v>1434.2</v>
      </c>
      <c r="D14" s="14">
        <f t="shared" si="0"/>
        <v>86.760738423285659</v>
      </c>
      <c r="E14" s="14">
        <f t="shared" si="1"/>
        <v>-8.9607384232856617</v>
      </c>
      <c r="F14" s="15">
        <f t="shared" si="2"/>
        <v>80.294833090548011</v>
      </c>
    </row>
    <row r="15" spans="1:6" ht="15.6" x14ac:dyDescent="0.3">
      <c r="A15" s="1">
        <v>1975</v>
      </c>
      <c r="B15" s="2">
        <v>85.6</v>
      </c>
      <c r="C15" s="3">
        <v>1549.2</v>
      </c>
      <c r="D15" s="14">
        <f t="shared" si="0"/>
        <v>91.147416293991824</v>
      </c>
      <c r="E15" s="14">
        <f t="shared" si="1"/>
        <v>-5.5474162939918301</v>
      </c>
      <c r="F15" s="15">
        <f t="shared" si="2"/>
        <v>30.773827538846049</v>
      </c>
    </row>
    <row r="16" spans="1:6" ht="15.6" x14ac:dyDescent="0.3">
      <c r="A16" s="1">
        <v>1976</v>
      </c>
      <c r="B16" s="2">
        <v>89.4</v>
      </c>
      <c r="C16" s="3">
        <v>1718</v>
      </c>
      <c r="D16" s="14">
        <f t="shared" si="0"/>
        <v>97.586296507689241</v>
      </c>
      <c r="E16" s="14">
        <f t="shared" si="1"/>
        <v>-8.1862965076892351</v>
      </c>
      <c r="F16" s="15">
        <f t="shared" si="2"/>
        <v>67.015450511804971</v>
      </c>
    </row>
    <row r="17" spans="1:11" ht="15.6" x14ac:dyDescent="0.3">
      <c r="A17" s="1">
        <v>1977</v>
      </c>
      <c r="B17" s="2">
        <v>97.5</v>
      </c>
      <c r="C17" s="3">
        <v>1918.3</v>
      </c>
      <c r="D17" s="14">
        <f t="shared" si="0"/>
        <v>105.22674500771049</v>
      </c>
      <c r="E17" s="14">
        <f t="shared" si="1"/>
        <v>-7.7267450077104911</v>
      </c>
      <c r="F17" s="15">
        <f t="shared" si="2"/>
        <v>59.702588414178997</v>
      </c>
    </row>
    <row r="18" spans="1:11" ht="15.6" x14ac:dyDescent="0.3">
      <c r="A18" s="1">
        <v>1978</v>
      </c>
      <c r="B18" s="2">
        <v>105.2</v>
      </c>
      <c r="C18" s="3">
        <v>2163.9</v>
      </c>
      <c r="D18" s="14">
        <f t="shared" si="0"/>
        <v>114.59516313854039</v>
      </c>
      <c r="E18" s="14">
        <f t="shared" si="1"/>
        <v>-9.3951631385403829</v>
      </c>
      <c r="F18" s="15">
        <f t="shared" si="2"/>
        <v>88.269090399787984</v>
      </c>
    </row>
    <row r="19" spans="1:11" ht="15.6" x14ac:dyDescent="0.3">
      <c r="A19" s="1">
        <v>1979</v>
      </c>
      <c r="B19" s="2">
        <v>117.7</v>
      </c>
      <c r="C19" s="3">
        <v>2417.8000000000002</v>
      </c>
      <c r="D19" s="14">
        <f t="shared" si="0"/>
        <v>124.28018497656035</v>
      </c>
      <c r="E19" s="14">
        <f t="shared" si="1"/>
        <v>-6.5801849765603464</v>
      </c>
      <c r="F19" s="15">
        <f t="shared" si="2"/>
        <v>43.298834325750484</v>
      </c>
    </row>
    <row r="20" spans="1:11" ht="15.6" x14ac:dyDescent="0.3">
      <c r="A20" s="1">
        <v>1980</v>
      </c>
      <c r="B20" s="2">
        <v>135.9</v>
      </c>
      <c r="C20" s="3">
        <v>2633.1</v>
      </c>
      <c r="D20" s="14">
        <f t="shared" si="0"/>
        <v>132.49280885102155</v>
      </c>
      <c r="E20" s="14">
        <f t="shared" si="1"/>
        <v>3.4071911489784554</v>
      </c>
      <c r="F20" s="15">
        <f t="shared" si="2"/>
        <v>11.608951525677128</v>
      </c>
    </row>
    <row r="21" spans="1:11" ht="15.6" x14ac:dyDescent="0.3">
      <c r="A21" s="1">
        <v>1981</v>
      </c>
      <c r="B21" s="2">
        <v>162.1</v>
      </c>
      <c r="C21" s="3">
        <v>2937.7</v>
      </c>
      <c r="D21" s="14">
        <f t="shared" si="0"/>
        <v>144.1117834546485</v>
      </c>
      <c r="E21" s="14">
        <f t="shared" si="1"/>
        <v>17.988216545351492</v>
      </c>
      <c r="F21" s="15">
        <f t="shared" si="2"/>
        <v>323.57593448245717</v>
      </c>
    </row>
    <row r="22" spans="1:11" x14ac:dyDescent="0.3">
      <c r="E22" t="s">
        <v>33</v>
      </c>
      <c r="F22" s="16">
        <f>SUM(F2:F21)</f>
        <v>1490.5367960749131</v>
      </c>
    </row>
    <row r="23" spans="1:11" x14ac:dyDescent="0.3">
      <c r="E23" t="s">
        <v>34</v>
      </c>
      <c r="F23" s="17">
        <f>B46-1</f>
        <v>18</v>
      </c>
    </row>
    <row r="25" spans="1:11" x14ac:dyDescent="0.3">
      <c r="A25" s="18"/>
      <c r="B25" s="18"/>
      <c r="C25" s="18"/>
      <c r="D25" s="18"/>
      <c r="E25" s="18"/>
      <c r="F25" s="18"/>
      <c r="G25" s="18"/>
      <c r="H25" s="18"/>
      <c r="I25" s="4"/>
      <c r="J25" s="4"/>
      <c r="K25" s="4"/>
    </row>
    <row r="26" spans="1:11" x14ac:dyDescent="0.3">
      <c r="A26"/>
      <c r="B26"/>
      <c r="C26"/>
      <c r="D26" s="18"/>
      <c r="E26" s="18"/>
      <c r="F26" s="18"/>
      <c r="G26" s="18"/>
      <c r="H26" s="18"/>
      <c r="I26" s="4"/>
      <c r="J26" s="4"/>
      <c r="K26" s="4"/>
    </row>
    <row r="27" spans="1:11" x14ac:dyDescent="0.3">
      <c r="A27" s="18"/>
      <c r="B27" s="18"/>
      <c r="C27" s="18"/>
      <c r="D27" s="18"/>
      <c r="E27" s="18"/>
      <c r="F27" s="18"/>
      <c r="G27" s="18"/>
      <c r="H27" s="18"/>
      <c r="I27" s="4"/>
      <c r="J27" s="4"/>
      <c r="K27" s="4"/>
    </row>
    <row r="28" spans="1:11" x14ac:dyDescent="0.3">
      <c r="A28" s="26" t="s">
        <v>36</v>
      </c>
      <c r="B28" s="26"/>
      <c r="C28" s="27">
        <f>$B$49+(3218.2*$B$50)</f>
        <v>154.81146295667529</v>
      </c>
      <c r="D28" s="27"/>
      <c r="E28" s="18"/>
      <c r="F28" s="18"/>
      <c r="G28" s="18"/>
      <c r="H28" s="18"/>
      <c r="I28" s="4"/>
      <c r="J28" s="4"/>
      <c r="K28" s="4"/>
    </row>
    <row r="29" spans="1:11" x14ac:dyDescent="0.3">
      <c r="A29" s="26"/>
      <c r="B29" s="26"/>
      <c r="C29" s="27"/>
      <c r="D29" s="27"/>
      <c r="E29" s="18"/>
      <c r="F29" s="18"/>
      <c r="G29" s="18"/>
      <c r="H29" s="18"/>
      <c r="I29" s="4"/>
      <c r="J29" s="4"/>
      <c r="K29" s="4"/>
    </row>
    <row r="30" spans="1:11" x14ac:dyDescent="0.3">
      <c r="A30" s="18"/>
      <c r="B30" s="18"/>
      <c r="C30" s="18"/>
      <c r="D30" s="18"/>
      <c r="E30" s="18"/>
      <c r="F30" s="18"/>
      <c r="G30" s="18"/>
      <c r="H30" s="18"/>
      <c r="I30" s="4"/>
      <c r="J30" s="4"/>
      <c r="K30" s="4"/>
    </row>
    <row r="31" spans="1:11" x14ac:dyDescent="0.3">
      <c r="A31" s="18"/>
      <c r="B31" s="18"/>
      <c r="C31" s="18"/>
      <c r="D31" s="18"/>
      <c r="E31" s="18"/>
      <c r="F31" s="18"/>
      <c r="J31" s="4"/>
      <c r="K31" s="4"/>
    </row>
    <row r="32" spans="1:11" x14ac:dyDescent="0.3">
      <c r="A32"/>
      <c r="B32"/>
      <c r="C32"/>
      <c r="J32" s="4"/>
      <c r="K32" s="4"/>
    </row>
    <row r="33" spans="1:11" x14ac:dyDescent="0.3">
      <c r="A33" t="s">
        <v>3</v>
      </c>
      <c r="B33"/>
      <c r="C33"/>
      <c r="J33" s="4"/>
      <c r="K33" s="4"/>
    </row>
    <row r="34" spans="1:11" ht="15" thickBot="1" x14ac:dyDescent="0.35">
      <c r="A34"/>
      <c r="B34"/>
      <c r="C34"/>
    </row>
    <row r="35" spans="1:11" x14ac:dyDescent="0.3">
      <c r="A35" s="8" t="s">
        <v>4</v>
      </c>
      <c r="B35" s="8"/>
      <c r="C35"/>
    </row>
    <row r="36" spans="1:11" x14ac:dyDescent="0.3">
      <c r="A36" s="5" t="s">
        <v>5</v>
      </c>
      <c r="B36" s="5">
        <v>0.95214256842667477</v>
      </c>
      <c r="C36"/>
    </row>
    <row r="37" spans="1:11" x14ac:dyDescent="0.3">
      <c r="A37" s="9" t="s">
        <v>6</v>
      </c>
      <c r="B37" s="9">
        <v>0.90657547061014498</v>
      </c>
      <c r="C37"/>
    </row>
    <row r="38" spans="1:11" x14ac:dyDescent="0.3">
      <c r="A38" s="5" t="s">
        <v>7</v>
      </c>
      <c r="B38" s="5">
        <v>0.90138521897737534</v>
      </c>
      <c r="C38"/>
    </row>
    <row r="39" spans="1:11" x14ac:dyDescent="0.3">
      <c r="A39" s="19" t="s">
        <v>8</v>
      </c>
      <c r="B39" s="19">
        <v>9.0998681189311572</v>
      </c>
      <c r="C39" s="20" t="s">
        <v>27</v>
      </c>
    </row>
    <row r="40" spans="1:11" ht="15" thickBot="1" x14ac:dyDescent="0.35">
      <c r="A40" s="6" t="s">
        <v>9</v>
      </c>
      <c r="B40" s="6">
        <v>20</v>
      </c>
      <c r="C40"/>
    </row>
    <row r="41" spans="1:11" x14ac:dyDescent="0.3">
      <c r="A41"/>
      <c r="B41"/>
      <c r="C41"/>
    </row>
    <row r="42" spans="1:11" ht="15" thickBot="1" x14ac:dyDescent="0.35">
      <c r="A42" t="s">
        <v>10</v>
      </c>
      <c r="B42"/>
      <c r="C42"/>
    </row>
    <row r="43" spans="1:11" x14ac:dyDescent="0.3">
      <c r="A43" s="7"/>
      <c r="B43" s="7" t="s">
        <v>15</v>
      </c>
      <c r="C43" s="7" t="s">
        <v>16</v>
      </c>
      <c r="D43" s="7" t="s">
        <v>17</v>
      </c>
      <c r="E43" s="7" t="s">
        <v>18</v>
      </c>
      <c r="F43" s="7" t="s">
        <v>19</v>
      </c>
    </row>
    <row r="44" spans="1:11" x14ac:dyDescent="0.3">
      <c r="A44" s="5" t="s">
        <v>11</v>
      </c>
      <c r="B44" s="5">
        <v>1</v>
      </c>
      <c r="C44" s="5">
        <v>14463.911203925087</v>
      </c>
      <c r="D44" s="5">
        <v>14463.911203925087</v>
      </c>
      <c r="E44" s="5">
        <v>174.6688859719813</v>
      </c>
      <c r="F44" s="5">
        <v>1.0507725867318578E-10</v>
      </c>
    </row>
    <row r="45" spans="1:11" x14ac:dyDescent="0.3">
      <c r="A45" s="5" t="s">
        <v>12</v>
      </c>
      <c r="B45" s="5">
        <v>18</v>
      </c>
      <c r="C45" s="5">
        <v>1490.5367960749143</v>
      </c>
      <c r="D45" s="5">
        <v>82.807599781939686</v>
      </c>
      <c r="E45" s="5"/>
      <c r="F45" s="5"/>
    </row>
    <row r="46" spans="1:11" ht="15" thickBot="1" x14ac:dyDescent="0.35">
      <c r="A46" s="6" t="s">
        <v>13</v>
      </c>
      <c r="B46" s="6">
        <v>19</v>
      </c>
      <c r="C46" s="6">
        <v>15954.448</v>
      </c>
      <c r="D46" s="6"/>
      <c r="E46" s="6"/>
      <c r="F46" s="6"/>
    </row>
    <row r="47" spans="1:11" ht="15" thickBot="1" x14ac:dyDescent="0.35">
      <c r="A47"/>
      <c r="B47"/>
      <c r="C47"/>
    </row>
    <row r="48" spans="1:11" x14ac:dyDescent="0.3">
      <c r="A48" s="7"/>
      <c r="B48" s="11" t="s">
        <v>20</v>
      </c>
      <c r="C48" s="7" t="s">
        <v>8</v>
      </c>
      <c r="D48" s="7" t="s">
        <v>21</v>
      </c>
      <c r="E48" s="7" t="s">
        <v>22</v>
      </c>
      <c r="F48" s="7" t="s">
        <v>23</v>
      </c>
      <c r="G48" s="7" t="s">
        <v>24</v>
      </c>
      <c r="H48" s="7" t="s">
        <v>25</v>
      </c>
      <c r="I48" s="7" t="s">
        <v>26</v>
      </c>
    </row>
    <row r="49" spans="1:9" x14ac:dyDescent="0.3">
      <c r="A49" s="5" t="s">
        <v>14</v>
      </c>
      <c r="B49" s="9">
        <v>32.053143621835311</v>
      </c>
      <c r="C49" s="5">
        <v>4.4165951603278071</v>
      </c>
      <c r="D49" s="5">
        <v>7.2574330356908403</v>
      </c>
      <c r="E49" s="5">
        <v>9.5339407384918668E-7</v>
      </c>
      <c r="F49" s="5">
        <v>22.774221506680721</v>
      </c>
      <c r="G49" s="5">
        <v>41.332065736989904</v>
      </c>
      <c r="H49" s="5">
        <v>22.774221506680721</v>
      </c>
      <c r="I49" s="5">
        <v>41.332065736989904</v>
      </c>
    </row>
    <row r="50" spans="1:9" ht="15" thickBot="1" x14ac:dyDescent="0.35">
      <c r="A50" s="6" t="s">
        <v>1</v>
      </c>
      <c r="B50" s="12">
        <v>3.8145024962662352E-2</v>
      </c>
      <c r="C50" s="6">
        <v>2.8862246285630204E-3</v>
      </c>
      <c r="D50" s="6">
        <v>13.216235695990791</v>
      </c>
      <c r="E50" s="6">
        <v>1.0507725867318614E-10</v>
      </c>
      <c r="F50" s="6">
        <v>3.20812920274278E-2</v>
      </c>
      <c r="G50" s="6">
        <v>4.4208757897896904E-2</v>
      </c>
      <c r="H50" s="6">
        <v>3.20812920274278E-2</v>
      </c>
      <c r="I50" s="6">
        <v>4.4208757897896904E-2</v>
      </c>
    </row>
    <row r="51" spans="1:9" x14ac:dyDescent="0.3">
      <c r="A51"/>
      <c r="B51"/>
      <c r="C51"/>
    </row>
    <row r="52" spans="1:9" x14ac:dyDescent="0.3">
      <c r="A52"/>
      <c r="B52"/>
      <c r="C52"/>
    </row>
    <row r="53" spans="1:9" x14ac:dyDescent="0.3">
      <c r="A53"/>
      <c r="B53"/>
      <c r="C53"/>
    </row>
    <row r="54" spans="1:9" x14ac:dyDescent="0.3">
      <c r="A54"/>
      <c r="B54"/>
      <c r="C54"/>
    </row>
  </sheetData>
  <mergeCells count="2">
    <mergeCell ref="A28:B29"/>
    <mergeCell ref="C28:D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4637-9AB2-4808-9C0D-90E5B742C2E5}">
  <dimension ref="B1:Q32"/>
  <sheetViews>
    <sheetView workbookViewId="0">
      <selection activeCell="B1" sqref="B1:Q32"/>
    </sheetView>
  </sheetViews>
  <sheetFormatPr defaultRowHeight="14.4" x14ac:dyDescent="0.3"/>
  <sheetData>
    <row r="1" spans="2:17" x14ac:dyDescent="0.3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2:17" x14ac:dyDescent="0.3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2:17" x14ac:dyDescent="0.3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2:17" x14ac:dyDescent="0.3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x14ac:dyDescent="0.3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2:17" x14ac:dyDescent="0.3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2:17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2:17" x14ac:dyDescent="0.3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2:17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2:17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2:17" x14ac:dyDescent="0.3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2:17" x14ac:dyDescent="0.3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2:17" x14ac:dyDescent="0.3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2:17" x14ac:dyDescent="0.3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2:17" x14ac:dyDescent="0.3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2:17" x14ac:dyDescent="0.3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2:17" x14ac:dyDescent="0.3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2:17" x14ac:dyDescent="0.3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2:17" x14ac:dyDescent="0.3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2:17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2:17" x14ac:dyDescent="0.3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2:17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2:17" x14ac:dyDescent="0.3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2:17" x14ac:dyDescent="0.3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x14ac:dyDescent="0.3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2:17" x14ac:dyDescent="0.3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2:17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2:17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2:17" x14ac:dyDescent="0.3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2:17" x14ac:dyDescent="0.3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2:17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2:17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</sheetData>
  <mergeCells count="1">
    <mergeCell ref="B1:Q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ABF9-8713-49DF-9711-7FB3F749F1FB}">
  <dimension ref="B3:V29"/>
  <sheetViews>
    <sheetView workbookViewId="0">
      <selection activeCell="W16" sqref="W16"/>
    </sheetView>
  </sheetViews>
  <sheetFormatPr defaultRowHeight="14.4" x14ac:dyDescent="0.3"/>
  <sheetData>
    <row r="3" spans="2:22" ht="14.4" customHeight="1" x14ac:dyDescent="0.3">
      <c r="B3" s="29" t="s">
        <v>37</v>
      </c>
      <c r="C3" s="30"/>
      <c r="D3" s="30"/>
      <c r="E3" s="30"/>
      <c r="F3" s="30"/>
      <c r="G3" s="30"/>
      <c r="H3" s="30"/>
      <c r="I3" s="30"/>
      <c r="J3" s="30"/>
      <c r="K3" s="31"/>
      <c r="M3" s="24" t="s">
        <v>38</v>
      </c>
      <c r="N3" s="24"/>
      <c r="O3" s="24"/>
      <c r="P3" s="24"/>
      <c r="Q3" s="24"/>
      <c r="R3" s="24"/>
      <c r="S3" s="24"/>
      <c r="T3" s="24"/>
      <c r="U3" s="24"/>
      <c r="V3" s="24"/>
    </row>
    <row r="4" spans="2:22" x14ac:dyDescent="0.3">
      <c r="B4" s="32"/>
      <c r="C4" s="33"/>
      <c r="D4" s="33"/>
      <c r="E4" s="33"/>
      <c r="F4" s="33"/>
      <c r="G4" s="33"/>
      <c r="H4" s="33"/>
      <c r="I4" s="33"/>
      <c r="J4" s="33"/>
      <c r="K4" s="3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2:22" x14ac:dyDescent="0.3">
      <c r="B5" s="28"/>
      <c r="C5" s="28"/>
      <c r="D5" s="28"/>
      <c r="E5" s="28"/>
      <c r="F5" s="28"/>
      <c r="G5" s="28"/>
      <c r="H5" s="28"/>
      <c r="I5" s="28"/>
      <c r="J5" s="28"/>
      <c r="K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2:22" x14ac:dyDescent="0.3">
      <c r="B6" s="28"/>
      <c r="C6" s="28"/>
      <c r="D6" s="28"/>
      <c r="E6" s="28"/>
      <c r="F6" s="28"/>
      <c r="G6" s="28"/>
      <c r="H6" s="28"/>
      <c r="I6" s="28"/>
      <c r="J6" s="28"/>
      <c r="K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2:22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2:22" x14ac:dyDescent="0.3">
      <c r="B8" s="28"/>
      <c r="C8" s="28"/>
      <c r="D8" s="28"/>
      <c r="E8" s="28"/>
      <c r="F8" s="28"/>
      <c r="G8" s="28"/>
      <c r="H8" s="28"/>
      <c r="I8" s="28"/>
      <c r="J8" s="28"/>
      <c r="K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2:22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2:22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2:22" x14ac:dyDescent="0.3">
      <c r="B11" s="28"/>
      <c r="C11" s="28"/>
      <c r="D11" s="28"/>
      <c r="E11" s="28"/>
      <c r="F11" s="28"/>
      <c r="G11" s="28"/>
      <c r="H11" s="28"/>
      <c r="I11" s="28"/>
      <c r="J11" s="28"/>
      <c r="K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2:22" x14ac:dyDescent="0.3">
      <c r="B12" s="28"/>
      <c r="C12" s="28"/>
      <c r="D12" s="28"/>
      <c r="E12" s="28"/>
      <c r="F12" s="28"/>
      <c r="G12" s="28"/>
      <c r="H12" s="28"/>
      <c r="I12" s="28"/>
      <c r="J12" s="28"/>
      <c r="K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2:22" x14ac:dyDescent="0.3">
      <c r="B13" s="28"/>
      <c r="C13" s="28"/>
      <c r="D13" s="28"/>
      <c r="E13" s="28"/>
      <c r="F13" s="28"/>
      <c r="G13" s="28"/>
      <c r="H13" s="28"/>
      <c r="I13" s="28"/>
      <c r="J13" s="28"/>
      <c r="K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2:22" x14ac:dyDescent="0.3">
      <c r="B14" s="28"/>
      <c r="C14" s="28"/>
      <c r="D14" s="28"/>
      <c r="E14" s="28"/>
      <c r="F14" s="28"/>
      <c r="G14" s="28"/>
      <c r="H14" s="28"/>
      <c r="I14" s="28"/>
      <c r="J14" s="28"/>
      <c r="K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2:22" x14ac:dyDescent="0.3">
      <c r="B15" s="28"/>
      <c r="C15" s="28"/>
      <c r="D15" s="28"/>
      <c r="E15" s="28"/>
      <c r="F15" s="28"/>
      <c r="G15" s="28"/>
      <c r="H15" s="28"/>
      <c r="I15" s="28"/>
      <c r="J15" s="28"/>
      <c r="K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2:22" x14ac:dyDescent="0.3">
      <c r="B16" s="28"/>
      <c r="C16" s="28"/>
      <c r="D16" s="28"/>
      <c r="E16" s="28"/>
      <c r="F16" s="28"/>
      <c r="G16" s="28"/>
      <c r="H16" s="28"/>
      <c r="I16" s="28"/>
      <c r="J16" s="28"/>
      <c r="K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2:22" x14ac:dyDescent="0.3"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2:22" x14ac:dyDescent="0.3">
      <c r="B18" s="28"/>
      <c r="C18" s="28"/>
      <c r="D18" s="28"/>
      <c r="E18" s="28"/>
      <c r="F18" s="28"/>
      <c r="G18" s="28"/>
      <c r="H18" s="28"/>
      <c r="I18" s="28"/>
      <c r="J18" s="28"/>
      <c r="K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2:22" x14ac:dyDescent="0.3">
      <c r="B19" s="28"/>
      <c r="C19" s="28"/>
      <c r="D19" s="28"/>
      <c r="E19" s="28"/>
      <c r="F19" s="28"/>
      <c r="G19" s="28"/>
      <c r="H19" s="28"/>
      <c r="I19" s="28"/>
      <c r="J19" s="28"/>
      <c r="K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2:22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2:22" x14ac:dyDescent="0.3">
      <c r="B21" s="28"/>
      <c r="C21" s="28"/>
      <c r="D21" s="28"/>
      <c r="E21" s="28"/>
      <c r="F21" s="28"/>
      <c r="G21" s="28"/>
      <c r="H21" s="28"/>
      <c r="I21" s="28"/>
      <c r="J21" s="28"/>
      <c r="K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2:22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2:22" x14ac:dyDescent="0.3">
      <c r="B23" s="28"/>
      <c r="C23" s="28"/>
      <c r="D23" s="28"/>
      <c r="E23" s="28"/>
      <c r="F23" s="28"/>
      <c r="G23" s="28"/>
      <c r="H23" s="28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2:22" x14ac:dyDescent="0.3">
      <c r="B24" s="28"/>
      <c r="C24" s="28"/>
      <c r="D24" s="28"/>
      <c r="E24" s="28"/>
      <c r="F24" s="28"/>
      <c r="G24" s="28"/>
      <c r="H24" s="28"/>
      <c r="I24" s="28"/>
      <c r="J24" s="28"/>
      <c r="K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2:22" x14ac:dyDescent="0.3">
      <c r="B25" s="28"/>
      <c r="C25" s="28"/>
      <c r="D25" s="28"/>
      <c r="E25" s="28"/>
      <c r="F25" s="28"/>
      <c r="G25" s="28"/>
      <c r="H25" s="28"/>
      <c r="I25" s="28"/>
      <c r="J25" s="28"/>
      <c r="K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2:22" x14ac:dyDescent="0.3">
      <c r="B26" s="28"/>
      <c r="C26" s="28"/>
      <c r="D26" s="28"/>
      <c r="E26" s="28"/>
      <c r="F26" s="28"/>
      <c r="G26" s="28"/>
      <c r="H26" s="28"/>
      <c r="I26" s="28"/>
      <c r="J26" s="28"/>
      <c r="K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2:22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2:22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2:22" x14ac:dyDescent="0.3">
      <c r="B29" s="28"/>
      <c r="C29" s="28"/>
      <c r="D29" s="28"/>
      <c r="E29" s="28"/>
      <c r="F29" s="28"/>
      <c r="G29" s="28"/>
      <c r="H29" s="28"/>
      <c r="I29" s="28"/>
      <c r="J29" s="28"/>
      <c r="K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</sheetData>
  <mergeCells count="4">
    <mergeCell ref="B5:K29"/>
    <mergeCell ref="B3:K4"/>
    <mergeCell ref="M5:V29"/>
    <mergeCell ref="M3:V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4F9A-0008-4691-AF51-8C3B31115D48}">
  <dimension ref="C4:G10"/>
  <sheetViews>
    <sheetView workbookViewId="0">
      <selection activeCell="C4" sqref="C4:G4"/>
    </sheetView>
  </sheetViews>
  <sheetFormatPr defaultRowHeight="14.4" x14ac:dyDescent="0.3"/>
  <sheetData>
    <row r="4" spans="3:7" ht="14.4" customHeight="1" x14ac:dyDescent="0.3">
      <c r="C4" s="35" t="s">
        <v>39</v>
      </c>
      <c r="D4" s="35"/>
      <c r="E4" s="35"/>
      <c r="F4" s="35"/>
      <c r="G4" s="35"/>
    </row>
    <row r="5" spans="3:7" x14ac:dyDescent="0.3">
      <c r="C5" s="28"/>
      <c r="D5" s="28"/>
      <c r="E5" s="28"/>
      <c r="F5" s="28"/>
      <c r="G5" s="28"/>
    </row>
    <row r="6" spans="3:7" x14ac:dyDescent="0.3">
      <c r="C6" s="28"/>
      <c r="D6" s="28"/>
      <c r="E6" s="28"/>
      <c r="F6" s="28"/>
      <c r="G6" s="28"/>
    </row>
    <row r="7" spans="3:7" x14ac:dyDescent="0.3">
      <c r="C7" s="28"/>
      <c r="D7" s="28"/>
      <c r="E7" s="28"/>
      <c r="F7" s="28"/>
      <c r="G7" s="28"/>
    </row>
    <row r="8" spans="3:7" x14ac:dyDescent="0.3">
      <c r="C8" s="28"/>
      <c r="D8" s="28"/>
      <c r="E8" s="28"/>
      <c r="F8" s="28"/>
      <c r="G8" s="28"/>
    </row>
    <row r="9" spans="3:7" x14ac:dyDescent="0.3">
      <c r="C9" s="28"/>
      <c r="D9" s="28"/>
      <c r="E9" s="28"/>
      <c r="F9" s="28"/>
      <c r="G9" s="28"/>
    </row>
    <row r="10" spans="3:7" x14ac:dyDescent="0.3">
      <c r="C10" s="28"/>
      <c r="D10" s="28"/>
      <c r="E10" s="28"/>
      <c r="F10" s="28"/>
      <c r="G10" s="28"/>
    </row>
  </sheetData>
  <mergeCells count="2">
    <mergeCell ref="C5:G10"/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Sheet</vt:lpstr>
      <vt:lpstr>DATA</vt:lpstr>
      <vt:lpstr>Q1</vt:lpstr>
      <vt:lpstr>Q2 a and b</vt:lpstr>
      <vt:lpstr>Q3</vt:lpstr>
      <vt:lpstr>Q4</vt:lpstr>
      <vt:lpstr>SAS Code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Architect</dc:creator>
  <cp:lastModifiedBy>tiffa</cp:lastModifiedBy>
  <dcterms:created xsi:type="dcterms:W3CDTF">2017-09-06T16:48:44Z</dcterms:created>
  <dcterms:modified xsi:type="dcterms:W3CDTF">2020-09-26T03:18:49Z</dcterms:modified>
</cp:coreProperties>
</file>