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tiffa\Documents\FINA 6275\FINA 6275 Professor Semaan\Case 2\"/>
    </mc:Choice>
  </mc:AlternateContent>
  <xr:revisionPtr revIDLastSave="0" documentId="13_ncr:1_{C2B84B93-0D14-4753-BAA8-BE83A885AD24}" xr6:coauthVersionLast="46" xr6:coauthVersionMax="46" xr10:uidLastSave="{00000000-0000-0000-0000-000000000000}"/>
  <bookViews>
    <workbookView xWindow="-108" yWindow="-108" windowWidth="23256" windowHeight="14016" firstSheet="1" activeTab="3" xr2:uid="{B0785BE3-BF58-4475-964B-BC69FAD5053F}"/>
  </bookViews>
  <sheets>
    <sheet name="CB_DATA_" sheetId="2" state="veryHidden" r:id="rId1"/>
    <sheet name="Cover Page" sheetId="5" r:id="rId2"/>
    <sheet name="Using Excel_#1-3" sheetId="4" r:id="rId3"/>
    <sheet name="#Number 4&amp;5 CB 1Jump" sheetId="3" r:id="rId4"/>
    <sheet name="#Number 4&amp;5 CB 10Jumps" sheetId="1" r:id="rId5"/>
  </sheets>
  <definedNames>
    <definedName name="CB_068ab93b7e78442ca7d77fd166a640e0" localSheetId="4" hidden="1">'#Number 4&amp;5 CB 10Jumps'!$I$5</definedName>
    <definedName name="CB_160a717b5be34b34b273459a83bad2ec" localSheetId="4" hidden="1">'#Number 4&amp;5 CB 10Jumps'!$K$10</definedName>
    <definedName name="CB_1c97d6e93a684f1d86a0d24cab2b34f6" localSheetId="3" hidden="1">'#Number 4&amp;5 CB 1Jump'!$K$13</definedName>
    <definedName name="CB_2e4eeb5d6d0e4a59a795bff08de6dceb" localSheetId="4" hidden="1">'#Number 4&amp;5 CB 10Jumps'!$D$14</definedName>
    <definedName name="CB_32cda86cef8c4e2db4e8347d189fce46" localSheetId="4" hidden="1">'#Number 4&amp;5 CB 10Jumps'!$K$7</definedName>
    <definedName name="CB_353f988197bf40b5be00dc354755536c" localSheetId="3" hidden="1">'#Number 4&amp;5 CB 1Jump'!$C$13</definedName>
    <definedName name="CB_36563a21ad7d4d7d95ca7a0b740ac088" localSheetId="4" hidden="1">'#Number 4&amp;5 CB 10Jumps'!$K$13</definedName>
    <definedName name="CB_3c016d47014c44aaa35d10a9f9b9c5e4" localSheetId="4" hidden="1">'#Number 4&amp;5 CB 10Jumps'!$E$14</definedName>
    <definedName name="CB_51ded2c3de5d476ea869b461f5581419" localSheetId="4" hidden="1">'#Number 4&amp;5 CB 10Jumps'!$J$13</definedName>
    <definedName name="CB_57fd618ce203409b82b2978572022fb6" localSheetId="4" hidden="1">'#Number 4&amp;5 CB 10Jumps'!$I$6</definedName>
    <definedName name="CB_5aed76217dac42a18930a1602d36100f" localSheetId="4" hidden="1">'#Number 4&amp;5 CB 10Jumps'!$I$14</definedName>
    <definedName name="CB_629a20652dd74e5d8e06c241fdc0a458" localSheetId="4" hidden="1">'#Number 4&amp;5 CB 10Jumps'!$I$10</definedName>
    <definedName name="CB_649ac495b5a94d7d88b01d13324a61b5" localSheetId="4" hidden="1">'#Number 4&amp;5 CB 10Jumps'!$J$12</definedName>
    <definedName name="CB_7e0057ae42de44bc84abef83da9c2f87" localSheetId="4" hidden="1">'#Number 4&amp;5 CB 10Jumps'!$C$14</definedName>
    <definedName name="CB_7fcd2df00cbd4325ad300c8b19c8b453" localSheetId="4" hidden="1">'#Number 4&amp;5 CB 10Jumps'!$J$6</definedName>
    <definedName name="CB_80220ed19d4c46a3aa23474931fc4113" localSheetId="4" hidden="1">'#Number 4&amp;5 CB 10Jumps'!$K$14</definedName>
    <definedName name="CB_8628d4801a7a4d37b2181b7814694bdb" localSheetId="4" hidden="1">'#Number 4&amp;5 CB 10Jumps'!$J$11</definedName>
    <definedName name="CB_8a8a3ac973ef45b5bf0f517ef92eb0d0" localSheetId="4" hidden="1">'#Number 4&amp;5 CB 10Jumps'!$I$9</definedName>
    <definedName name="CB_8e34c7a287d24581a0cfeb77f0060585" localSheetId="3" hidden="1">'#Number 4&amp;5 CB 1Jump'!$D$13</definedName>
    <definedName name="CB_98221f54677a4c53babb508312350568" localSheetId="3" hidden="1">'#Number 4&amp;5 CB 1Jump'!$E$13</definedName>
    <definedName name="CB_9d10c3bad41d458688a2f351cbc1445e" localSheetId="4" hidden="1">'#Number 4&amp;5 CB 10Jumps'!$K$11</definedName>
    <definedName name="CB_9d6b5b1f7097483292bfa85c5fbca5bd" localSheetId="4" hidden="1">'#Number 4&amp;5 CB 10Jumps'!$J$10</definedName>
    <definedName name="CB_ab94e58afdf94b7dad40a5c772365d18" localSheetId="4" hidden="1">'#Number 4&amp;5 CB 10Jumps'!$J$9</definedName>
    <definedName name="CB_acb7450f49f54cbe9f03ffaec4fba019" localSheetId="4" hidden="1">'#Number 4&amp;5 CB 10Jumps'!$K$8</definedName>
    <definedName name="CB_af8841a257fc4b19afef9669ecd161a1" localSheetId="3" hidden="1">'#Number 4&amp;5 CB 1Jump'!$I$13</definedName>
    <definedName name="CB_Block_00000000000000000000000000000000" localSheetId="4" hidden="1">"'7.0.0.0"</definedName>
    <definedName name="CB_Block_00000000000000000000000000000000" localSheetId="3" hidden="1">"'7.0.0.0"</definedName>
    <definedName name="CB_Block_00000000000000000000000000000001" localSheetId="4" hidden="1">"'637550919098176588"</definedName>
    <definedName name="CB_Block_00000000000000000000000000000001" localSheetId="3" hidden="1">"'637550919097598600"</definedName>
    <definedName name="CB_Block_00000000000000000000000000000001" localSheetId="0" hidden="1">"'637550919098176588"</definedName>
    <definedName name="CB_Block_00000000000000000000000000000003" localSheetId="4" hidden="1">"'11.1.5046.0"</definedName>
    <definedName name="CB_Block_00000000000000000000000000000003" localSheetId="3" hidden="1">"'11.1.5046.0"</definedName>
    <definedName name="CB_BlockExt_00000000000000000000000000000003" localSheetId="4" hidden="1">"'11.1.2.4.900"</definedName>
    <definedName name="CB_BlockExt_00000000000000000000000000000003" localSheetId="3" hidden="1">"'11.1.2.4.900"</definedName>
    <definedName name="CB_c14448e9074141a29f9b07e98263dcdb" localSheetId="4" hidden="1">'#Number 4&amp;5 CB 10Jumps'!$K$6</definedName>
    <definedName name="CB_c2ce0f91b573400888c9db13f86ef641" localSheetId="4" hidden="1">'#Number 4&amp;5 CB 10Jumps'!$I$11</definedName>
    <definedName name="CB_c72818c441d54c45815b20e91bd5fb91" localSheetId="4" hidden="1">'#Number 4&amp;5 CB 10Jumps'!$I$7</definedName>
    <definedName name="CB_cb03a45b9222470f9cec2c7d2b54fdfb" localSheetId="4" hidden="1">'#Number 4&amp;5 CB 10Jumps'!$I$12</definedName>
    <definedName name="CB_d0f2ab8a1a3f4007b0f4630d38fb491f" localSheetId="4" hidden="1">'#Number 4&amp;5 CB 10Jumps'!$K$9</definedName>
    <definedName name="CB_db6576000c324741960cb3a28b18b880" localSheetId="4" hidden="1">'#Number 4&amp;5 CB 10Jumps'!$J$8</definedName>
    <definedName name="CB_dcc2243b0e274bd0a1c91b53343b37ee" localSheetId="4" hidden="1">'#Number 4&amp;5 CB 10Jumps'!$I$13</definedName>
    <definedName name="CB_df40b731df654d4088aa9bf961b13c2b" localSheetId="4" hidden="1">'#Number 4&amp;5 CB 10Jumps'!$K$12</definedName>
    <definedName name="CB_e6ebacf6244347f18dec95dfacbe83c1" localSheetId="4" hidden="1">'#Number 4&amp;5 CB 10Jumps'!$I$8</definedName>
    <definedName name="CB_eb45aaf36d64448f92fb8457c16adcac" localSheetId="3" hidden="1">'#Number 4&amp;5 CB 1Jump'!$J$13</definedName>
    <definedName name="CB_f021b87ce05c4e1c9a6234a0da4792e1" localSheetId="4" hidden="1">'#Number 4&amp;5 CB 10Jumps'!$J$14</definedName>
    <definedName name="CB_f2f626ee421b49f59dc8d1a0d5a98422" localSheetId="4" hidden="1">'#Number 4&amp;5 CB 10Jumps'!$J$5</definedName>
    <definedName name="CB_f4c7c7f392ec4c9583baef12b9936d07" localSheetId="4" hidden="1">'#Number 4&amp;5 CB 10Jumps'!$K$5</definedName>
    <definedName name="CB_f75c48f4da70497f8880290f6e2f98a3" localSheetId="4" hidden="1">'#Number 4&amp;5 CB 10Jumps'!$J$7</definedName>
    <definedName name="CBCR_01f5c23ff397468bba60e719d4897452" localSheetId="3" hidden="1">'#Number 4&amp;5 CB 1Jump'!$D$13</definedName>
    <definedName name="CBCR_03154bd21604436b99572c2dffd518dd" localSheetId="4" hidden="1">'#Number 4&amp;5 CB 10Jumps'!$D$14</definedName>
    <definedName name="CBCR_036dbda3c439479dbbeaa13fceaa1f94" localSheetId="4" hidden="1">'#Number 4&amp;5 CB 10Jumps'!$O$12</definedName>
    <definedName name="CBCR_0e7e1536c658408881051c70be60e5f1" localSheetId="3" hidden="1">'#Number 4&amp;5 CB 1Jump'!$E$13</definedName>
    <definedName name="CBCR_16346c22252144988a1a9b5f13a06a0a" localSheetId="4" hidden="1">'#Number 4&amp;5 CB 10Jumps'!$N$5</definedName>
    <definedName name="CBCR_2265254fdca34c8d9bf48ed7c9c3f17a" localSheetId="3" hidden="1">'#Number 4&amp;5 CB 1Jump'!$C$13</definedName>
    <definedName name="CBCR_26663b78042748dc9034f3cf7a1fd832" localSheetId="4" hidden="1">'#Number 4&amp;5 CB 10Jumps'!$P$10</definedName>
    <definedName name="CBCR_3db7ec2fefff46f492b46fd6e53ae2e3" localSheetId="3" hidden="1">'#Number 4&amp;5 CB 1Jump'!$O$15</definedName>
    <definedName name="CBCR_46f788cbbc5a439092f160bef2160924" localSheetId="4" hidden="1">'#Number 4&amp;5 CB 10Jumps'!$E$14</definedName>
    <definedName name="CBCR_4b07820fc0eb4c828ad4397084d35971" localSheetId="4" hidden="1">'#Number 4&amp;5 CB 10Jumps'!$O$7</definedName>
    <definedName name="CBCR_550768d4d2714fe79d67d59c95624a54" localSheetId="3" hidden="1">'#Number 4&amp;5 CB 1Jump'!$P$15</definedName>
    <definedName name="CBCR_55d2f3239ffb4073aef23060b9b4c3ca" localSheetId="4" hidden="1">'#Number 4&amp;5 CB 10Jumps'!$C$14</definedName>
    <definedName name="CBCR_568c784f12b045678e2f5eadc3cb132a" localSheetId="4" hidden="1">'#Number 4&amp;5 CB 10Jumps'!$P$5</definedName>
    <definedName name="CBCR_660e2b5c91c94dffbd50b9d7a1834924" localSheetId="4" hidden="1">'#Number 4&amp;5 CB 10Jumps'!$N$13</definedName>
    <definedName name="CBCR_6b350dfcc7964f06b814853bfe43d35a" localSheetId="4" hidden="1">'#Number 4&amp;5 CB 10Jumps'!$N$8</definedName>
    <definedName name="CBCR_6cc7552bca594bb1810721c42a6274db" localSheetId="4" hidden="1">'#Number 4&amp;5 CB 10Jumps'!$P$12</definedName>
    <definedName name="CBCR_6f7c20476b594cf2a0d73e1dbd2f0410" localSheetId="4" hidden="1">'#Number 4&amp;5 CB 10Jumps'!$P$6</definedName>
    <definedName name="CBCR_7f6cebfd5e4a4c4fae7495c629cb7268" localSheetId="4" hidden="1">'#Number 4&amp;5 CB 10Jumps'!$P$14</definedName>
    <definedName name="CBCR_7fb6c8cde2ec4d00af0a5deca1cfb10c" localSheetId="3" hidden="1">'#Number 4&amp;5 CB 1Jump'!$Q$15</definedName>
    <definedName name="CBCR_871bb241fc264f07b26508d728cdcf26" localSheetId="4" hidden="1">'#Number 4&amp;5 CB 10Jumps'!$N$6</definedName>
    <definedName name="CBCR_8893908a8b3a46a09c81fcdd47f9da4c" localSheetId="4" hidden="1">'#Number 4&amp;5 CB 10Jumps'!$N$11</definedName>
    <definedName name="CBCR_8d4c086144034ad498633d22cd2534a0" localSheetId="4" hidden="1">'#Number 4&amp;5 CB 10Jumps'!$O$9</definedName>
    <definedName name="CBCR_8e8e1f887ec6433a99601c475e6d8fba" localSheetId="4" hidden="1">'#Number 4&amp;5 CB 10Jumps'!$O$11</definedName>
    <definedName name="CBCR_97a560a14a144345a58e545cdafd50ff" localSheetId="4" hidden="1">'#Number 4&amp;5 CB 10Jumps'!$P$8</definedName>
    <definedName name="CBCR_a23fa3c3f1614ac491a64ef63103fe2b" localSheetId="4" hidden="1">'#Number 4&amp;5 CB 10Jumps'!$P$9</definedName>
    <definedName name="CBCR_a51e32d2f1e14e42bde3be51182d1aeb" localSheetId="4" hidden="1">'#Number 4&amp;5 CB 10Jumps'!$O$6</definedName>
    <definedName name="CBCR_a66e809f2fbb49099535ca1c98b3a9eb" localSheetId="4" hidden="1">'#Number 4&amp;5 CB 10Jumps'!$N$7</definedName>
    <definedName name="CBCR_aef9408b28474288affcb59a28e5ac01" localSheetId="4" hidden="1">'#Number 4&amp;5 CB 10Jumps'!$P$13</definedName>
    <definedName name="CBCR_c2bb37e09b094161bae019380711c6f3" localSheetId="4" hidden="1">'#Number 4&amp;5 CB 10Jumps'!$P$7</definedName>
    <definedName name="CBCR_c6a2c816fbb94642acad02831acdceab" localSheetId="4" hidden="1">'#Number 4&amp;5 CB 10Jumps'!$N$14</definedName>
    <definedName name="CBCR_cad68fd94a104cd8ba2b11de3d87021f" localSheetId="4" hidden="1">'#Number 4&amp;5 CB 10Jumps'!$O$5</definedName>
    <definedName name="CBCR_cdb78e9eb9e24c90904e5036c6fd823a" localSheetId="4" hidden="1">'#Number 4&amp;5 CB 10Jumps'!$O$10</definedName>
    <definedName name="CBCR_d33975c854d2467898930b127099dcf9" localSheetId="4" hidden="1">'#Number 4&amp;5 CB 10Jumps'!$N$10</definedName>
    <definedName name="CBCR_df7ba2d2bda0486989b5df70e52446a0" localSheetId="4" hidden="1">'#Number 4&amp;5 CB 10Jumps'!$O$13</definedName>
    <definedName name="CBCR_e0bc270bc1314ac78d2089d7bc434d4b" localSheetId="4" hidden="1">'#Number 4&amp;5 CB 10Jumps'!$O$8</definedName>
    <definedName name="CBCR_e41f76978b874de0aaaa89ab33b01575" localSheetId="4" hidden="1">'#Number 4&amp;5 CB 10Jumps'!$N$12</definedName>
    <definedName name="CBCR_e6847a1b17384bac9f63e969858ba82a" localSheetId="4" hidden="1">'#Number 4&amp;5 CB 10Jumps'!$P$11</definedName>
    <definedName name="CBCR_e803de11c9a943f78caf7a49b670bce8" localSheetId="4" hidden="1">'#Number 4&amp;5 CB 10Jumps'!$N$9</definedName>
    <definedName name="CBCR_f10b2a4d4e584c09a286ed305b3a04a8" localSheetId="4" hidden="1">'#Number 4&amp;5 CB 10Jumps'!$O$14</definedName>
    <definedName name="CBWorkbookPriority" localSheetId="0" hidden="1">-2054887825382430</definedName>
    <definedName name="CBx_07b33398a9044c41980d22b82ca05ea9" localSheetId="0" hidden="1">"'#Number 4&amp;5 CB 10jumps'!$A$1"</definedName>
    <definedName name="CBx_5cea9c3b7b184122abf78b89ab551834" localSheetId="0" hidden="1">"'#Number 4&amp;5 CB 10Jumps'!$A$1"</definedName>
    <definedName name="CBx_ab719fea72ad4bb3b4c9d4ec7fc64dec" localSheetId="0" hidden="1">"'#Number 4&amp;5 CB 1Jump'!$A$1"</definedName>
    <definedName name="CBx_f9af6b1dd1de4417aa42d3f9fa36dc2f" localSheetId="0" hidden="1">"'CB_DATA_'!$A$1"</definedName>
    <definedName name="CBx_Sheet_Guid" localSheetId="4" hidden="1">"'5cea9c3b-7b18-4122-abf7-8b89ab551834"</definedName>
    <definedName name="CBx_Sheet_Guid" localSheetId="3" hidden="1">"'ab719fea-72ad-4bb3-b4c9-d4ec7fc64dec"</definedName>
    <definedName name="CBx_Sheet_Guid" localSheetId="0" hidden="1">"'f9af6b1d-d1de-4417-aa42-d3f9fa36dc2f"</definedName>
    <definedName name="CBx_SheetRef" localSheetId="4" hidden="1">CB_DATA_!$B$14</definedName>
    <definedName name="CBx_SheetRef" localSheetId="3" hidden="1">CB_DATA_!$C$14</definedName>
    <definedName name="CBx_SheetRef" localSheetId="0" hidden="1">CB_DATA_!$A$14</definedName>
    <definedName name="CBx_StorageType" localSheetId="4" hidden="1">2</definedName>
    <definedName name="CBx_StorageType" localSheetId="3" hidden="1">2</definedName>
    <definedName name="CBx_StorageType" localSheetId="0" hidden="1">2</definedName>
    <definedName name="solver_adj" localSheetId="2" hidden="1">'Using Excel_#1-3'!$K$4:$K$6</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'Using Excel_#1-3'!$K$2</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 i="4" l="1"/>
  <c r="P9" i="4"/>
  <c r="O15" i="4"/>
  <c r="N10" i="4"/>
  <c r="H4" i="4"/>
  <c r="F4" i="4"/>
  <c r="E5" i="4"/>
  <c r="D5" i="4"/>
  <c r="C501" i="4" l="1"/>
  <c r="N501" i="4" s="1"/>
  <c r="C500" i="4"/>
  <c r="N500" i="4" s="1"/>
  <c r="C499" i="4"/>
  <c r="N499" i="4" s="1"/>
  <c r="C498" i="4"/>
  <c r="N498" i="4" s="1"/>
  <c r="C497" i="4"/>
  <c r="N497" i="4" s="1"/>
  <c r="C496" i="4"/>
  <c r="N496" i="4" s="1"/>
  <c r="C495" i="4"/>
  <c r="N495" i="4" s="1"/>
  <c r="C494" i="4"/>
  <c r="N494" i="4" s="1"/>
  <c r="C493" i="4"/>
  <c r="N493" i="4" s="1"/>
  <c r="C492" i="4"/>
  <c r="N492" i="4" s="1"/>
  <c r="C491" i="4"/>
  <c r="N491" i="4" s="1"/>
  <c r="C490" i="4"/>
  <c r="N490" i="4" s="1"/>
  <c r="C489" i="4"/>
  <c r="N489" i="4" s="1"/>
  <c r="C488" i="4"/>
  <c r="N488" i="4" s="1"/>
  <c r="C487" i="4"/>
  <c r="N487" i="4" s="1"/>
  <c r="C486" i="4"/>
  <c r="N486" i="4" s="1"/>
  <c r="C485" i="4"/>
  <c r="N485" i="4" s="1"/>
  <c r="N484" i="4"/>
  <c r="C484" i="4"/>
  <c r="C483" i="4"/>
  <c r="N483" i="4" s="1"/>
  <c r="C482" i="4"/>
  <c r="N482" i="4" s="1"/>
  <c r="C481" i="4"/>
  <c r="N481" i="4" s="1"/>
  <c r="C480" i="4"/>
  <c r="N480" i="4" s="1"/>
  <c r="C479" i="4"/>
  <c r="N479" i="4" s="1"/>
  <c r="C478" i="4"/>
  <c r="N478" i="4" s="1"/>
  <c r="C477" i="4"/>
  <c r="N477" i="4" s="1"/>
  <c r="C476" i="4"/>
  <c r="N476" i="4" s="1"/>
  <c r="C475" i="4"/>
  <c r="N475" i="4" s="1"/>
  <c r="C474" i="4"/>
  <c r="N474" i="4" s="1"/>
  <c r="C473" i="4"/>
  <c r="N473" i="4" s="1"/>
  <c r="C472" i="4"/>
  <c r="N472" i="4" s="1"/>
  <c r="C471" i="4"/>
  <c r="N471" i="4" s="1"/>
  <c r="C470" i="4"/>
  <c r="N470" i="4" s="1"/>
  <c r="C469" i="4"/>
  <c r="N469" i="4" s="1"/>
  <c r="C468" i="4"/>
  <c r="N468" i="4" s="1"/>
  <c r="C467" i="4"/>
  <c r="N467" i="4" s="1"/>
  <c r="C466" i="4"/>
  <c r="N466" i="4" s="1"/>
  <c r="C465" i="4"/>
  <c r="N465" i="4" s="1"/>
  <c r="C464" i="4"/>
  <c r="N464" i="4" s="1"/>
  <c r="C463" i="4"/>
  <c r="N463" i="4" s="1"/>
  <c r="C462" i="4"/>
  <c r="N462" i="4" s="1"/>
  <c r="C461" i="4"/>
  <c r="N461" i="4" s="1"/>
  <c r="C460" i="4"/>
  <c r="N460" i="4" s="1"/>
  <c r="C459" i="4"/>
  <c r="N459" i="4" s="1"/>
  <c r="C458" i="4"/>
  <c r="N458" i="4" s="1"/>
  <c r="C457" i="4"/>
  <c r="N457" i="4" s="1"/>
  <c r="C456" i="4"/>
  <c r="N456" i="4" s="1"/>
  <c r="C455" i="4"/>
  <c r="N455" i="4" s="1"/>
  <c r="C454" i="4"/>
  <c r="N454" i="4" s="1"/>
  <c r="C453" i="4"/>
  <c r="N453" i="4" s="1"/>
  <c r="C452" i="4"/>
  <c r="N452" i="4" s="1"/>
  <c r="C451" i="4"/>
  <c r="N451" i="4" s="1"/>
  <c r="C450" i="4"/>
  <c r="N450" i="4" s="1"/>
  <c r="N449" i="4"/>
  <c r="C449" i="4"/>
  <c r="C448" i="4"/>
  <c r="N448" i="4" s="1"/>
  <c r="C447" i="4"/>
  <c r="N447" i="4" s="1"/>
  <c r="C446" i="4"/>
  <c r="N446" i="4" s="1"/>
  <c r="C445" i="4"/>
  <c r="N445" i="4" s="1"/>
  <c r="C444" i="4"/>
  <c r="N444" i="4" s="1"/>
  <c r="C443" i="4"/>
  <c r="N443" i="4" s="1"/>
  <c r="C442" i="4"/>
  <c r="N442" i="4" s="1"/>
  <c r="C441" i="4"/>
  <c r="N441" i="4" s="1"/>
  <c r="C440" i="4"/>
  <c r="N440" i="4" s="1"/>
  <c r="C439" i="4"/>
  <c r="N439" i="4" s="1"/>
  <c r="C438" i="4"/>
  <c r="N438" i="4" s="1"/>
  <c r="C437" i="4"/>
  <c r="N437" i="4" s="1"/>
  <c r="N436" i="4"/>
  <c r="C436" i="4"/>
  <c r="C435" i="4"/>
  <c r="N435" i="4" s="1"/>
  <c r="C434" i="4"/>
  <c r="N434" i="4" s="1"/>
  <c r="C433" i="4"/>
  <c r="N433" i="4" s="1"/>
  <c r="C432" i="4"/>
  <c r="N432" i="4" s="1"/>
  <c r="C431" i="4"/>
  <c r="N431" i="4" s="1"/>
  <c r="C430" i="4"/>
  <c r="N430" i="4" s="1"/>
  <c r="C429" i="4"/>
  <c r="N429" i="4" s="1"/>
  <c r="C428" i="4"/>
  <c r="N428" i="4" s="1"/>
  <c r="C427" i="4"/>
  <c r="N427" i="4" s="1"/>
  <c r="C426" i="4"/>
  <c r="N426" i="4" s="1"/>
  <c r="C425" i="4"/>
  <c r="N425" i="4" s="1"/>
  <c r="C424" i="4"/>
  <c r="N424" i="4" s="1"/>
  <c r="C423" i="4"/>
  <c r="N423" i="4" s="1"/>
  <c r="C422" i="4"/>
  <c r="N422" i="4" s="1"/>
  <c r="N421" i="4"/>
  <c r="C421" i="4"/>
  <c r="C420" i="4"/>
  <c r="N420" i="4" s="1"/>
  <c r="C419" i="4"/>
  <c r="N419" i="4" s="1"/>
  <c r="C418" i="4"/>
  <c r="N418" i="4" s="1"/>
  <c r="C417" i="4"/>
  <c r="N417" i="4" s="1"/>
  <c r="C416" i="4"/>
  <c r="N416" i="4" s="1"/>
  <c r="C415" i="4"/>
  <c r="N415" i="4" s="1"/>
  <c r="C414" i="4"/>
  <c r="N414" i="4" s="1"/>
  <c r="C413" i="4"/>
  <c r="N413" i="4" s="1"/>
  <c r="C412" i="4"/>
  <c r="N412" i="4" s="1"/>
  <c r="C411" i="4"/>
  <c r="N411" i="4" s="1"/>
  <c r="C410" i="4"/>
  <c r="N410" i="4" s="1"/>
  <c r="C409" i="4"/>
  <c r="N409" i="4" s="1"/>
  <c r="C408" i="4"/>
  <c r="N408" i="4" s="1"/>
  <c r="C407" i="4"/>
  <c r="N407" i="4" s="1"/>
  <c r="C406" i="4"/>
  <c r="N406" i="4" s="1"/>
  <c r="N405" i="4"/>
  <c r="C405" i="4"/>
  <c r="C404" i="4"/>
  <c r="N404" i="4" s="1"/>
  <c r="C403" i="4"/>
  <c r="N403" i="4" s="1"/>
  <c r="C402" i="4"/>
  <c r="N402" i="4" s="1"/>
  <c r="C401" i="4"/>
  <c r="N401" i="4" s="1"/>
  <c r="C400" i="4"/>
  <c r="N400" i="4" s="1"/>
  <c r="C399" i="4"/>
  <c r="N399" i="4" s="1"/>
  <c r="C398" i="4"/>
  <c r="N398" i="4" s="1"/>
  <c r="C397" i="4"/>
  <c r="N397" i="4" s="1"/>
  <c r="C396" i="4"/>
  <c r="N396" i="4" s="1"/>
  <c r="C395" i="4"/>
  <c r="N395" i="4" s="1"/>
  <c r="N394" i="4"/>
  <c r="C394" i="4"/>
  <c r="C393" i="4"/>
  <c r="N393" i="4" s="1"/>
  <c r="C392" i="4"/>
  <c r="N392" i="4" s="1"/>
  <c r="C391" i="4"/>
  <c r="N391" i="4" s="1"/>
  <c r="C390" i="4"/>
  <c r="N390" i="4" s="1"/>
  <c r="C389" i="4"/>
  <c r="N389" i="4" s="1"/>
  <c r="C388" i="4"/>
  <c r="N388" i="4" s="1"/>
  <c r="C387" i="4"/>
  <c r="N387" i="4" s="1"/>
  <c r="C386" i="4"/>
  <c r="N386" i="4" s="1"/>
  <c r="C385" i="4"/>
  <c r="N385" i="4" s="1"/>
  <c r="C384" i="4"/>
  <c r="N384" i="4" s="1"/>
  <c r="C383" i="4"/>
  <c r="N383" i="4" s="1"/>
  <c r="C382" i="4"/>
  <c r="N382" i="4" s="1"/>
  <c r="C381" i="4"/>
  <c r="N381" i="4" s="1"/>
  <c r="C380" i="4"/>
  <c r="N380" i="4" s="1"/>
  <c r="N379" i="4"/>
  <c r="C379" i="4"/>
  <c r="C378" i="4"/>
  <c r="N378" i="4" s="1"/>
  <c r="C377" i="4"/>
  <c r="N377" i="4" s="1"/>
  <c r="C376" i="4"/>
  <c r="N376" i="4" s="1"/>
  <c r="C375" i="4"/>
  <c r="N375" i="4" s="1"/>
  <c r="C374" i="4"/>
  <c r="N374" i="4" s="1"/>
  <c r="C373" i="4"/>
  <c r="N373" i="4" s="1"/>
  <c r="C372" i="4"/>
  <c r="N372" i="4" s="1"/>
  <c r="N371" i="4"/>
  <c r="C371" i="4"/>
  <c r="C370" i="4"/>
  <c r="N370" i="4" s="1"/>
  <c r="C369" i="4"/>
  <c r="N369" i="4" s="1"/>
  <c r="C368" i="4"/>
  <c r="N368" i="4" s="1"/>
  <c r="C367" i="4"/>
  <c r="N367" i="4" s="1"/>
  <c r="C366" i="4"/>
  <c r="N366" i="4" s="1"/>
  <c r="C365" i="4"/>
  <c r="N365" i="4" s="1"/>
  <c r="C364" i="4"/>
  <c r="N364" i="4" s="1"/>
  <c r="C363" i="4"/>
  <c r="N363" i="4" s="1"/>
  <c r="C362" i="4"/>
  <c r="N362" i="4" s="1"/>
  <c r="C361" i="4"/>
  <c r="N361" i="4" s="1"/>
  <c r="N360" i="4"/>
  <c r="C360" i="4"/>
  <c r="C359" i="4"/>
  <c r="N359" i="4" s="1"/>
  <c r="C358" i="4"/>
  <c r="N358" i="4" s="1"/>
  <c r="C357" i="4"/>
  <c r="N357" i="4" s="1"/>
  <c r="N356" i="4"/>
  <c r="C356" i="4"/>
  <c r="N355" i="4"/>
  <c r="C355" i="4"/>
  <c r="C354" i="4"/>
  <c r="N354" i="4" s="1"/>
  <c r="C353" i="4"/>
  <c r="N353" i="4" s="1"/>
  <c r="C352" i="4"/>
  <c r="N352" i="4" s="1"/>
  <c r="C351" i="4"/>
  <c r="N351" i="4" s="1"/>
  <c r="C350" i="4"/>
  <c r="N350" i="4" s="1"/>
  <c r="C349" i="4"/>
  <c r="N349" i="4" s="1"/>
  <c r="N348" i="4"/>
  <c r="C348" i="4"/>
  <c r="C347" i="4"/>
  <c r="N347" i="4" s="1"/>
  <c r="C346" i="4"/>
  <c r="N346" i="4" s="1"/>
  <c r="C345" i="4"/>
  <c r="N345" i="4" s="1"/>
  <c r="C344" i="4"/>
  <c r="N344" i="4" s="1"/>
  <c r="C343" i="4"/>
  <c r="N343" i="4" s="1"/>
  <c r="C342" i="4"/>
  <c r="N342" i="4" s="1"/>
  <c r="C341" i="4"/>
  <c r="N341" i="4" s="1"/>
  <c r="C340" i="4"/>
  <c r="N340" i="4" s="1"/>
  <c r="C339" i="4"/>
  <c r="N339" i="4" s="1"/>
  <c r="C338" i="4"/>
  <c r="N338" i="4" s="1"/>
  <c r="C337" i="4"/>
  <c r="N337" i="4" s="1"/>
  <c r="N336" i="4"/>
  <c r="C336" i="4"/>
  <c r="C335" i="4"/>
  <c r="N335" i="4" s="1"/>
  <c r="C334" i="4"/>
  <c r="N334" i="4" s="1"/>
  <c r="N333" i="4"/>
  <c r="C333" i="4"/>
  <c r="C332" i="4"/>
  <c r="N332" i="4" s="1"/>
  <c r="C331" i="4"/>
  <c r="N331" i="4" s="1"/>
  <c r="C330" i="4"/>
  <c r="N330" i="4" s="1"/>
  <c r="C329" i="4"/>
  <c r="N329" i="4" s="1"/>
  <c r="C328" i="4"/>
  <c r="N328" i="4" s="1"/>
  <c r="C327" i="4"/>
  <c r="N327" i="4" s="1"/>
  <c r="C326" i="4"/>
  <c r="N326" i="4" s="1"/>
  <c r="C325" i="4"/>
  <c r="N325" i="4" s="1"/>
  <c r="C324" i="4"/>
  <c r="N324" i="4" s="1"/>
  <c r="C323" i="4"/>
  <c r="N323" i="4" s="1"/>
  <c r="C322" i="4"/>
  <c r="N322" i="4" s="1"/>
  <c r="C321" i="4"/>
  <c r="N321" i="4" s="1"/>
  <c r="C320" i="4"/>
  <c r="N320" i="4" s="1"/>
  <c r="C319" i="4"/>
  <c r="N319" i="4" s="1"/>
  <c r="C318" i="4"/>
  <c r="N318" i="4" s="1"/>
  <c r="C317" i="4"/>
  <c r="N317" i="4" s="1"/>
  <c r="C316" i="4"/>
  <c r="N316" i="4" s="1"/>
  <c r="N315" i="4"/>
  <c r="C315" i="4"/>
  <c r="C314" i="4"/>
  <c r="N314" i="4" s="1"/>
  <c r="N313" i="4"/>
  <c r="C313" i="4"/>
  <c r="C312" i="4"/>
  <c r="N312" i="4" s="1"/>
  <c r="C311" i="4"/>
  <c r="N311" i="4" s="1"/>
  <c r="C310" i="4"/>
  <c r="N310" i="4" s="1"/>
  <c r="C309" i="4"/>
  <c r="N309" i="4" s="1"/>
  <c r="N308" i="4"/>
  <c r="C308" i="4"/>
  <c r="C307" i="4"/>
  <c r="N307" i="4" s="1"/>
  <c r="C306" i="4"/>
  <c r="N306" i="4" s="1"/>
  <c r="C305" i="4"/>
  <c r="N305" i="4" s="1"/>
  <c r="C304" i="4"/>
  <c r="N304" i="4" s="1"/>
  <c r="C303" i="4"/>
  <c r="N303" i="4" s="1"/>
  <c r="C302" i="4"/>
  <c r="N302" i="4" s="1"/>
  <c r="C301" i="4"/>
  <c r="N301" i="4" s="1"/>
  <c r="C300" i="4"/>
  <c r="N300" i="4" s="1"/>
  <c r="C299" i="4"/>
  <c r="N299" i="4" s="1"/>
  <c r="C298" i="4"/>
  <c r="N298" i="4" s="1"/>
  <c r="C297" i="4"/>
  <c r="N297" i="4" s="1"/>
  <c r="N296" i="4"/>
  <c r="C296" i="4"/>
  <c r="C295" i="4"/>
  <c r="N295" i="4" s="1"/>
  <c r="C294" i="4"/>
  <c r="N294" i="4" s="1"/>
  <c r="C293" i="4"/>
  <c r="N293" i="4" s="1"/>
  <c r="C292" i="4"/>
  <c r="N292" i="4" s="1"/>
  <c r="C291" i="4"/>
  <c r="N291" i="4" s="1"/>
  <c r="C290" i="4"/>
  <c r="N290" i="4" s="1"/>
  <c r="C289" i="4"/>
  <c r="N289" i="4" s="1"/>
  <c r="C288" i="4"/>
  <c r="N288" i="4" s="1"/>
  <c r="C287" i="4"/>
  <c r="N287" i="4" s="1"/>
  <c r="C286" i="4"/>
  <c r="N286" i="4" s="1"/>
  <c r="C285" i="4"/>
  <c r="N285" i="4" s="1"/>
  <c r="C284" i="4"/>
  <c r="N284" i="4" s="1"/>
  <c r="C283" i="4"/>
  <c r="N283" i="4" s="1"/>
  <c r="C282" i="4"/>
  <c r="N282" i="4" s="1"/>
  <c r="C281" i="4"/>
  <c r="N281" i="4" s="1"/>
  <c r="C280" i="4"/>
  <c r="N280" i="4" s="1"/>
  <c r="C279" i="4"/>
  <c r="N279" i="4" s="1"/>
  <c r="C278" i="4"/>
  <c r="N278" i="4" s="1"/>
  <c r="C277" i="4"/>
  <c r="N277" i="4" s="1"/>
  <c r="C276" i="4"/>
  <c r="N276" i="4" s="1"/>
  <c r="C275" i="4"/>
  <c r="N275" i="4" s="1"/>
  <c r="N274" i="4"/>
  <c r="C274" i="4"/>
  <c r="C273" i="4"/>
  <c r="N273" i="4" s="1"/>
  <c r="C272" i="4"/>
  <c r="N272" i="4" s="1"/>
  <c r="C271" i="4"/>
  <c r="N271" i="4" s="1"/>
  <c r="C270" i="4"/>
  <c r="N270" i="4" s="1"/>
  <c r="C269" i="4"/>
  <c r="N269" i="4" s="1"/>
  <c r="C268" i="4"/>
  <c r="N268" i="4" s="1"/>
  <c r="C267" i="4"/>
  <c r="N267" i="4" s="1"/>
  <c r="C266" i="4"/>
  <c r="N266" i="4" s="1"/>
  <c r="C265" i="4"/>
  <c r="N265" i="4" s="1"/>
  <c r="C264" i="4"/>
  <c r="N264" i="4" s="1"/>
  <c r="C263" i="4"/>
  <c r="N263" i="4" s="1"/>
  <c r="C262" i="4"/>
  <c r="N262" i="4" s="1"/>
  <c r="C261" i="4"/>
  <c r="N261" i="4" s="1"/>
  <c r="C260" i="4"/>
  <c r="N260" i="4" s="1"/>
  <c r="C259" i="4"/>
  <c r="N259" i="4" s="1"/>
  <c r="C258" i="4"/>
  <c r="N258" i="4" s="1"/>
  <c r="C257" i="4"/>
  <c r="N257" i="4" s="1"/>
  <c r="N256" i="4"/>
  <c r="C256" i="4"/>
  <c r="C255" i="4"/>
  <c r="N255" i="4" s="1"/>
  <c r="C254" i="4"/>
  <c r="N254" i="4" s="1"/>
  <c r="C253" i="4"/>
  <c r="N253" i="4" s="1"/>
  <c r="C252" i="4"/>
  <c r="N252" i="4" s="1"/>
  <c r="C251" i="4"/>
  <c r="N251" i="4" s="1"/>
  <c r="C250" i="4"/>
  <c r="N250" i="4" s="1"/>
  <c r="C249" i="4"/>
  <c r="N249" i="4" s="1"/>
  <c r="C248" i="4"/>
  <c r="N248" i="4" s="1"/>
  <c r="C247" i="4"/>
  <c r="N247" i="4" s="1"/>
  <c r="C246" i="4"/>
  <c r="N246" i="4" s="1"/>
  <c r="C245" i="4"/>
  <c r="N245" i="4" s="1"/>
  <c r="C244" i="4"/>
  <c r="N244" i="4" s="1"/>
  <c r="N243" i="4"/>
  <c r="C243" i="4"/>
  <c r="N242" i="4"/>
  <c r="C242" i="4"/>
  <c r="C241" i="4"/>
  <c r="N241" i="4" s="1"/>
  <c r="C240" i="4"/>
  <c r="N240" i="4" s="1"/>
  <c r="C239" i="4"/>
  <c r="N239" i="4" s="1"/>
  <c r="C238" i="4"/>
  <c r="N238" i="4" s="1"/>
  <c r="C237" i="4"/>
  <c r="N237" i="4" s="1"/>
  <c r="C236" i="4"/>
  <c r="N236" i="4" s="1"/>
  <c r="C235" i="4"/>
  <c r="N235" i="4" s="1"/>
  <c r="N234" i="4"/>
  <c r="C234" i="4"/>
  <c r="C233" i="4"/>
  <c r="N233" i="4" s="1"/>
  <c r="C232" i="4"/>
  <c r="N232" i="4" s="1"/>
  <c r="C231" i="4"/>
  <c r="N231" i="4" s="1"/>
  <c r="N230" i="4"/>
  <c r="C230" i="4"/>
  <c r="C229" i="4"/>
  <c r="N229" i="4" s="1"/>
  <c r="C228" i="4"/>
  <c r="N228" i="4" s="1"/>
  <c r="C227" i="4"/>
  <c r="N227" i="4" s="1"/>
  <c r="C226" i="4"/>
  <c r="N226" i="4" s="1"/>
  <c r="C225" i="4"/>
  <c r="N225" i="4" s="1"/>
  <c r="N224" i="4"/>
  <c r="C224" i="4"/>
  <c r="C223" i="4"/>
  <c r="N223" i="4" s="1"/>
  <c r="C222" i="4"/>
  <c r="N222" i="4" s="1"/>
  <c r="C221" i="4"/>
  <c r="N221" i="4" s="1"/>
  <c r="C220" i="4"/>
  <c r="N220" i="4" s="1"/>
  <c r="C219" i="4"/>
  <c r="N219" i="4" s="1"/>
  <c r="C218" i="4"/>
  <c r="N218" i="4" s="1"/>
  <c r="C217" i="4"/>
  <c r="N217" i="4" s="1"/>
  <c r="C216" i="4"/>
  <c r="N216" i="4" s="1"/>
  <c r="C215" i="4"/>
  <c r="N215" i="4" s="1"/>
  <c r="C214" i="4"/>
  <c r="N214" i="4" s="1"/>
  <c r="C213" i="4"/>
  <c r="N213" i="4" s="1"/>
  <c r="C212" i="4"/>
  <c r="N212" i="4" s="1"/>
  <c r="N211" i="4"/>
  <c r="C211" i="4"/>
  <c r="C210" i="4"/>
  <c r="N210" i="4" s="1"/>
  <c r="C209" i="4"/>
  <c r="N209" i="4" s="1"/>
  <c r="C208" i="4"/>
  <c r="N208" i="4" s="1"/>
  <c r="C207" i="4"/>
  <c r="N207" i="4" s="1"/>
  <c r="C206" i="4"/>
  <c r="N206" i="4" s="1"/>
  <c r="C205" i="4"/>
  <c r="N205" i="4" s="1"/>
  <c r="C204" i="4"/>
  <c r="N204" i="4" s="1"/>
  <c r="N203" i="4"/>
  <c r="C203" i="4"/>
  <c r="C202" i="4"/>
  <c r="N202" i="4" s="1"/>
  <c r="C201" i="4"/>
  <c r="N201" i="4" s="1"/>
  <c r="C200" i="4"/>
  <c r="N200" i="4" s="1"/>
  <c r="C199" i="4"/>
  <c r="N199" i="4" s="1"/>
  <c r="C198" i="4"/>
  <c r="N198" i="4" s="1"/>
  <c r="C197" i="4"/>
  <c r="N197" i="4" s="1"/>
  <c r="C196" i="4"/>
  <c r="N196" i="4" s="1"/>
  <c r="C195" i="4"/>
  <c r="N195" i="4" s="1"/>
  <c r="C194" i="4"/>
  <c r="N194" i="4" s="1"/>
  <c r="C193" i="4"/>
  <c r="N193" i="4" s="1"/>
  <c r="C192" i="4"/>
  <c r="N192" i="4" s="1"/>
  <c r="C191" i="4"/>
  <c r="N191" i="4" s="1"/>
  <c r="C190" i="4"/>
  <c r="N190" i="4" s="1"/>
  <c r="C189" i="4"/>
  <c r="N189" i="4" s="1"/>
  <c r="C188" i="4"/>
  <c r="N188" i="4" s="1"/>
  <c r="C187" i="4"/>
  <c r="N187" i="4" s="1"/>
  <c r="C186" i="4"/>
  <c r="N186" i="4" s="1"/>
  <c r="C185" i="4"/>
  <c r="N185" i="4" s="1"/>
  <c r="C184" i="4"/>
  <c r="N184" i="4" s="1"/>
  <c r="C183" i="4"/>
  <c r="N183" i="4" s="1"/>
  <c r="C182" i="4"/>
  <c r="N182" i="4" s="1"/>
  <c r="C181" i="4"/>
  <c r="N181" i="4" s="1"/>
  <c r="C180" i="4"/>
  <c r="N180" i="4" s="1"/>
  <c r="C179" i="4"/>
  <c r="N179" i="4" s="1"/>
  <c r="C178" i="4"/>
  <c r="N178" i="4" s="1"/>
  <c r="C177" i="4"/>
  <c r="N177" i="4" s="1"/>
  <c r="C176" i="4"/>
  <c r="N176" i="4" s="1"/>
  <c r="C175" i="4"/>
  <c r="N175" i="4" s="1"/>
  <c r="C174" i="4"/>
  <c r="N174" i="4" s="1"/>
  <c r="C173" i="4"/>
  <c r="N173" i="4" s="1"/>
  <c r="C172" i="4"/>
  <c r="N172" i="4" s="1"/>
  <c r="C171" i="4"/>
  <c r="N171" i="4" s="1"/>
  <c r="N170" i="4"/>
  <c r="C170" i="4"/>
  <c r="C169" i="4"/>
  <c r="N169" i="4" s="1"/>
  <c r="C168" i="4"/>
  <c r="N168" i="4" s="1"/>
  <c r="C167" i="4"/>
  <c r="N167" i="4" s="1"/>
  <c r="C166" i="4"/>
  <c r="N166" i="4" s="1"/>
  <c r="C165" i="4"/>
  <c r="N165" i="4" s="1"/>
  <c r="C164" i="4"/>
  <c r="N164" i="4" s="1"/>
  <c r="C163" i="4"/>
  <c r="N163" i="4" s="1"/>
  <c r="C162" i="4"/>
  <c r="N162" i="4" s="1"/>
  <c r="C161" i="4"/>
  <c r="N161" i="4" s="1"/>
  <c r="C160" i="4"/>
  <c r="N160" i="4" s="1"/>
  <c r="C159" i="4"/>
  <c r="N159" i="4" s="1"/>
  <c r="C158" i="4"/>
  <c r="N158" i="4" s="1"/>
  <c r="C157" i="4"/>
  <c r="N157" i="4" s="1"/>
  <c r="C156" i="4"/>
  <c r="N156" i="4" s="1"/>
  <c r="C155" i="4"/>
  <c r="N155" i="4" s="1"/>
  <c r="N154" i="4"/>
  <c r="C154" i="4"/>
  <c r="C153" i="4"/>
  <c r="N153" i="4" s="1"/>
  <c r="C152" i="4"/>
  <c r="N152" i="4" s="1"/>
  <c r="C151" i="4"/>
  <c r="N151" i="4" s="1"/>
  <c r="N150" i="4"/>
  <c r="C150" i="4"/>
  <c r="C149" i="4"/>
  <c r="N149" i="4" s="1"/>
  <c r="C148" i="4"/>
  <c r="N148" i="4" s="1"/>
  <c r="C147" i="4"/>
  <c r="N147" i="4" s="1"/>
  <c r="C146" i="4"/>
  <c r="N146" i="4" s="1"/>
  <c r="C145" i="4"/>
  <c r="N145" i="4" s="1"/>
  <c r="C144" i="4"/>
  <c r="N144" i="4" s="1"/>
  <c r="C143" i="4"/>
  <c r="N143" i="4" s="1"/>
  <c r="C142" i="4"/>
  <c r="N142" i="4" s="1"/>
  <c r="C141" i="4"/>
  <c r="N141" i="4" s="1"/>
  <c r="C140" i="4"/>
  <c r="N140" i="4" s="1"/>
  <c r="C139" i="4"/>
  <c r="N139" i="4" s="1"/>
  <c r="C138" i="4"/>
  <c r="N138" i="4" s="1"/>
  <c r="C137" i="4"/>
  <c r="N137" i="4" s="1"/>
  <c r="C136" i="4"/>
  <c r="N136" i="4" s="1"/>
  <c r="C135" i="4"/>
  <c r="N135" i="4" s="1"/>
  <c r="C134" i="4"/>
  <c r="N134" i="4" s="1"/>
  <c r="C133" i="4"/>
  <c r="N133" i="4" s="1"/>
  <c r="C132" i="4"/>
  <c r="N132" i="4" s="1"/>
  <c r="C131" i="4"/>
  <c r="N131" i="4" s="1"/>
  <c r="C130" i="4"/>
  <c r="N130" i="4" s="1"/>
  <c r="C129" i="4"/>
  <c r="N129" i="4" s="1"/>
  <c r="C128" i="4"/>
  <c r="N128" i="4" s="1"/>
  <c r="C127" i="4"/>
  <c r="N127" i="4" s="1"/>
  <c r="C126" i="4"/>
  <c r="N126" i="4" s="1"/>
  <c r="C125" i="4"/>
  <c r="N125" i="4" s="1"/>
  <c r="C124" i="4"/>
  <c r="N124" i="4" s="1"/>
  <c r="C123" i="4"/>
  <c r="N123" i="4" s="1"/>
  <c r="C122" i="4"/>
  <c r="N122" i="4" s="1"/>
  <c r="N121" i="4"/>
  <c r="C121" i="4"/>
  <c r="C120" i="4"/>
  <c r="N120" i="4" s="1"/>
  <c r="C119" i="4"/>
  <c r="N119" i="4" s="1"/>
  <c r="C118" i="4"/>
  <c r="N118" i="4" s="1"/>
  <c r="C117" i="4"/>
  <c r="N117" i="4" s="1"/>
  <c r="C116" i="4"/>
  <c r="N116" i="4" s="1"/>
  <c r="C115" i="4"/>
  <c r="N115" i="4" s="1"/>
  <c r="C114" i="4"/>
  <c r="N114" i="4" s="1"/>
  <c r="C113" i="4"/>
  <c r="N113" i="4" s="1"/>
  <c r="C112" i="4"/>
  <c r="N112" i="4" s="1"/>
  <c r="N111" i="4"/>
  <c r="C111" i="4"/>
  <c r="C110" i="4"/>
  <c r="N110" i="4" s="1"/>
  <c r="C109" i="4"/>
  <c r="N109" i="4" s="1"/>
  <c r="C108" i="4"/>
  <c r="N108" i="4" s="1"/>
  <c r="C107" i="4"/>
  <c r="N107" i="4" s="1"/>
  <c r="N106" i="4"/>
  <c r="C106" i="4"/>
  <c r="C105" i="4"/>
  <c r="N105" i="4" s="1"/>
  <c r="C104" i="4"/>
  <c r="N104" i="4" s="1"/>
  <c r="C103" i="4"/>
  <c r="N103" i="4" s="1"/>
  <c r="C102" i="4"/>
  <c r="N102" i="4" s="1"/>
  <c r="C101" i="4"/>
  <c r="N101" i="4" s="1"/>
  <c r="C100" i="4"/>
  <c r="N100" i="4" s="1"/>
  <c r="C99" i="4"/>
  <c r="N99" i="4" s="1"/>
  <c r="C98" i="4"/>
  <c r="N98" i="4" s="1"/>
  <c r="C97" i="4"/>
  <c r="N97" i="4" s="1"/>
  <c r="C96" i="4"/>
  <c r="N96" i="4" s="1"/>
  <c r="C95" i="4"/>
  <c r="N95" i="4" s="1"/>
  <c r="C94" i="4"/>
  <c r="N94" i="4" s="1"/>
  <c r="C93" i="4"/>
  <c r="N93" i="4" s="1"/>
  <c r="C92" i="4"/>
  <c r="N92" i="4" s="1"/>
  <c r="C91" i="4"/>
  <c r="N91" i="4" s="1"/>
  <c r="C90" i="4"/>
  <c r="N90" i="4" s="1"/>
  <c r="C89" i="4"/>
  <c r="N89" i="4" s="1"/>
  <c r="C88" i="4"/>
  <c r="N88" i="4" s="1"/>
  <c r="C87" i="4"/>
  <c r="N87" i="4" s="1"/>
  <c r="C86" i="4"/>
  <c r="N86" i="4" s="1"/>
  <c r="C85" i="4"/>
  <c r="N85" i="4" s="1"/>
  <c r="C84" i="4"/>
  <c r="N84" i="4" s="1"/>
  <c r="C83" i="4"/>
  <c r="N83" i="4" s="1"/>
  <c r="C82" i="4"/>
  <c r="N82" i="4" s="1"/>
  <c r="C81" i="4"/>
  <c r="N81" i="4" s="1"/>
  <c r="C80" i="4"/>
  <c r="N80" i="4" s="1"/>
  <c r="C79" i="4"/>
  <c r="N79" i="4" s="1"/>
  <c r="C78" i="4"/>
  <c r="N78" i="4" s="1"/>
  <c r="C77" i="4"/>
  <c r="N77" i="4" s="1"/>
  <c r="C76" i="4"/>
  <c r="N76" i="4" s="1"/>
  <c r="C75" i="4"/>
  <c r="N75" i="4" s="1"/>
  <c r="C74" i="4"/>
  <c r="N74" i="4" s="1"/>
  <c r="C73" i="4"/>
  <c r="N73" i="4" s="1"/>
  <c r="C72" i="4"/>
  <c r="N72" i="4" s="1"/>
  <c r="C71" i="4"/>
  <c r="N71" i="4" s="1"/>
  <c r="C70" i="4"/>
  <c r="N70" i="4" s="1"/>
  <c r="C69" i="4"/>
  <c r="N69" i="4" s="1"/>
  <c r="C68" i="4"/>
  <c r="N68" i="4" s="1"/>
  <c r="C67" i="4"/>
  <c r="N67" i="4" s="1"/>
  <c r="C66" i="4"/>
  <c r="N66" i="4" s="1"/>
  <c r="C65" i="4"/>
  <c r="N65" i="4" s="1"/>
  <c r="C64" i="4"/>
  <c r="N64" i="4" s="1"/>
  <c r="C63" i="4"/>
  <c r="N63" i="4" s="1"/>
  <c r="C62" i="4"/>
  <c r="N62" i="4" s="1"/>
  <c r="C61" i="4"/>
  <c r="N61" i="4" s="1"/>
  <c r="C60" i="4"/>
  <c r="N60" i="4" s="1"/>
  <c r="C59" i="4"/>
  <c r="N59" i="4" s="1"/>
  <c r="C58" i="4"/>
  <c r="N58" i="4" s="1"/>
  <c r="C57" i="4"/>
  <c r="N57" i="4" s="1"/>
  <c r="C56" i="4"/>
  <c r="N56" i="4" s="1"/>
  <c r="C55" i="4"/>
  <c r="N55" i="4" s="1"/>
  <c r="C54" i="4"/>
  <c r="N54" i="4" s="1"/>
  <c r="N53" i="4"/>
  <c r="C53" i="4"/>
  <c r="C52" i="4"/>
  <c r="N52" i="4" s="1"/>
  <c r="C51" i="4"/>
  <c r="N51" i="4" s="1"/>
  <c r="C50" i="4"/>
  <c r="N50" i="4" s="1"/>
  <c r="C49" i="4"/>
  <c r="N49" i="4" s="1"/>
  <c r="C48" i="4"/>
  <c r="N48" i="4" s="1"/>
  <c r="C47" i="4"/>
  <c r="N47" i="4" s="1"/>
  <c r="C46" i="4"/>
  <c r="N46" i="4" s="1"/>
  <c r="C45" i="4"/>
  <c r="N45" i="4" s="1"/>
  <c r="C44" i="4"/>
  <c r="N44" i="4" s="1"/>
  <c r="C43" i="4"/>
  <c r="N43" i="4" s="1"/>
  <c r="C42" i="4"/>
  <c r="N42" i="4" s="1"/>
  <c r="C41" i="4"/>
  <c r="N41" i="4" s="1"/>
  <c r="C40" i="4"/>
  <c r="N40" i="4" s="1"/>
  <c r="C39" i="4"/>
  <c r="N39" i="4" s="1"/>
  <c r="C38" i="4"/>
  <c r="N38" i="4" s="1"/>
  <c r="C37" i="4"/>
  <c r="N37" i="4" s="1"/>
  <c r="C36" i="4"/>
  <c r="N36" i="4" s="1"/>
  <c r="C35" i="4"/>
  <c r="N35" i="4" s="1"/>
  <c r="C34" i="4"/>
  <c r="N34" i="4" s="1"/>
  <c r="C33" i="4"/>
  <c r="N33" i="4" s="1"/>
  <c r="C32" i="4"/>
  <c r="N32" i="4" s="1"/>
  <c r="C31" i="4"/>
  <c r="N31" i="4" s="1"/>
  <c r="C30" i="4"/>
  <c r="N30" i="4" s="1"/>
  <c r="C29" i="4"/>
  <c r="N29" i="4" s="1"/>
  <c r="C28" i="4"/>
  <c r="N28" i="4" s="1"/>
  <c r="C27" i="4"/>
  <c r="N27" i="4" s="1"/>
  <c r="C26" i="4"/>
  <c r="N26" i="4" s="1"/>
  <c r="C25" i="4"/>
  <c r="N25" i="4" s="1"/>
  <c r="C24" i="4"/>
  <c r="N24" i="4" s="1"/>
  <c r="C23" i="4"/>
  <c r="N23" i="4" s="1"/>
  <c r="C22" i="4"/>
  <c r="N22" i="4" s="1"/>
  <c r="C21" i="4"/>
  <c r="N21" i="4" s="1"/>
  <c r="C20" i="4"/>
  <c r="N20" i="4" s="1"/>
  <c r="C19" i="4"/>
  <c r="N19" i="4" s="1"/>
  <c r="C18" i="4"/>
  <c r="N18" i="4" s="1"/>
  <c r="C17" i="4"/>
  <c r="N17" i="4" s="1"/>
  <c r="N16" i="4"/>
  <c r="C16" i="4"/>
  <c r="C15" i="4"/>
  <c r="N15" i="4" s="1"/>
  <c r="C14" i="4"/>
  <c r="N14" i="4" s="1"/>
  <c r="C13" i="4"/>
  <c r="N13" i="4" s="1"/>
  <c r="C12" i="4"/>
  <c r="N12" i="4" s="1"/>
  <c r="C11" i="4"/>
  <c r="N11" i="4" s="1"/>
  <c r="C10" i="4"/>
  <c r="K9" i="4"/>
  <c r="C9" i="4"/>
  <c r="N9" i="4" s="1"/>
  <c r="K8" i="4"/>
  <c r="C8" i="4"/>
  <c r="N8" i="4" s="1"/>
  <c r="K7" i="4"/>
  <c r="C7" i="4"/>
  <c r="N7" i="4" s="1"/>
  <c r="C6" i="4"/>
  <c r="N6" i="4" s="1"/>
  <c r="C5" i="4"/>
  <c r="C4" i="4"/>
  <c r="N4" i="4" s="1"/>
  <c r="C3" i="4"/>
  <c r="D7" i="4" s="1"/>
  <c r="O7" i="4" s="1"/>
  <c r="O5" i="4" l="1"/>
  <c r="D102" i="4"/>
  <c r="O102" i="4" s="1"/>
  <c r="D149" i="4"/>
  <c r="O149" i="4" s="1"/>
  <c r="D101" i="4"/>
  <c r="O101" i="4" s="1"/>
  <c r="D139" i="4"/>
  <c r="O139" i="4" s="1"/>
  <c r="K15" i="4"/>
  <c r="D57" i="4"/>
  <c r="O57" i="4" s="1"/>
  <c r="D10" i="4"/>
  <c r="O10" i="4" s="1"/>
  <c r="D50" i="4"/>
  <c r="O50" i="4" s="1"/>
  <c r="D240" i="4"/>
  <c r="O240" i="4" s="1"/>
  <c r="D26" i="4"/>
  <c r="O26" i="4" s="1"/>
  <c r="D46" i="4"/>
  <c r="O46" i="4" s="1"/>
  <c r="D112" i="4"/>
  <c r="O112" i="4" s="1"/>
  <c r="D253" i="4"/>
  <c r="O253" i="4" s="1"/>
  <c r="D23" i="4"/>
  <c r="O23" i="4" s="1"/>
  <c r="D30" i="4"/>
  <c r="O30" i="4" s="1"/>
  <c r="D88" i="4"/>
  <c r="O88" i="4" s="1"/>
  <c r="D78" i="4"/>
  <c r="O78" i="4" s="1"/>
  <c r="D20" i="4"/>
  <c r="O20" i="4" s="1"/>
  <c r="D17" i="4"/>
  <c r="O17" i="4" s="1"/>
  <c r="D47" i="4"/>
  <c r="O47" i="4" s="1"/>
  <c r="D125" i="4"/>
  <c r="O125" i="4" s="1"/>
  <c r="D200" i="4"/>
  <c r="O200" i="4" s="1"/>
  <c r="N5" i="4"/>
  <c r="D70" i="4"/>
  <c r="O70" i="4" s="1"/>
  <c r="D84" i="4"/>
  <c r="O84" i="4" s="1"/>
  <c r="D137" i="4"/>
  <c r="O137" i="4" s="1"/>
  <c r="D160" i="4"/>
  <c r="O160" i="4" s="1"/>
  <c r="D256" i="4"/>
  <c r="O256" i="4" s="1"/>
  <c r="D142" i="4"/>
  <c r="O142" i="4" s="1"/>
  <c r="D295" i="4"/>
  <c r="O295" i="4" s="1"/>
  <c r="D213" i="4"/>
  <c r="O213" i="4" s="1"/>
  <c r="D89" i="4"/>
  <c r="O89" i="4" s="1"/>
  <c r="D62" i="4"/>
  <c r="O62" i="4" s="1"/>
  <c r="D120" i="4"/>
  <c r="O120" i="4" s="1"/>
  <c r="D52" i="4"/>
  <c r="O52" i="4" s="1"/>
  <c r="D44" i="4"/>
  <c r="O44" i="4" s="1"/>
  <c r="D48" i="4"/>
  <c r="O48" i="4" s="1"/>
  <c r="D63" i="4"/>
  <c r="O63" i="4" s="1"/>
  <c r="D80" i="4"/>
  <c r="O80" i="4" s="1"/>
  <c r="D105" i="4"/>
  <c r="O105" i="4" s="1"/>
  <c r="D216" i="4"/>
  <c r="O216" i="4" s="1"/>
  <c r="D36" i="4"/>
  <c r="O36" i="4" s="1"/>
  <c r="D60" i="4"/>
  <c r="O60" i="4" s="1"/>
  <c r="D56" i="4"/>
  <c r="O56" i="4" s="1"/>
  <c r="D32" i="4"/>
  <c r="O32" i="4" s="1"/>
  <c r="D25" i="4"/>
  <c r="O25" i="4" s="1"/>
  <c r="D41" i="4"/>
  <c r="O41" i="4" s="1"/>
  <c r="D69" i="4"/>
  <c r="O69" i="4" s="1"/>
  <c r="D190" i="4"/>
  <c r="O190" i="4" s="1"/>
  <c r="K13" i="4"/>
  <c r="D53" i="4"/>
  <c r="O53" i="4" s="1"/>
  <c r="D68" i="4"/>
  <c r="O68" i="4" s="1"/>
  <c r="D203" i="4"/>
  <c r="O203" i="4" s="1"/>
  <c r="D175" i="4"/>
  <c r="O175" i="4" s="1"/>
  <c r="D237" i="4"/>
  <c r="O237" i="4" s="1"/>
  <c r="D158" i="4"/>
  <c r="O158" i="4" s="1"/>
  <c r="D201" i="4"/>
  <c r="O201" i="4" s="1"/>
  <c r="D196" i="4"/>
  <c r="O196" i="4" s="1"/>
  <c r="D13" i="4"/>
  <c r="O13" i="4" s="1"/>
  <c r="D73" i="4"/>
  <c r="O73" i="4" s="1"/>
  <c r="D496" i="4"/>
  <c r="O496" i="4" s="1"/>
  <c r="D488" i="4"/>
  <c r="O488" i="4" s="1"/>
  <c r="D480" i="4"/>
  <c r="O480" i="4" s="1"/>
  <c r="D472" i="4"/>
  <c r="O472" i="4" s="1"/>
  <c r="D464" i="4"/>
  <c r="O464" i="4" s="1"/>
  <c r="D456" i="4"/>
  <c r="O456" i="4" s="1"/>
  <c r="D448" i="4"/>
  <c r="O448" i="4" s="1"/>
  <c r="D497" i="4"/>
  <c r="O497" i="4" s="1"/>
  <c r="D489" i="4"/>
  <c r="O489" i="4" s="1"/>
  <c r="D481" i="4"/>
  <c r="O481" i="4" s="1"/>
  <c r="D473" i="4"/>
  <c r="O473" i="4" s="1"/>
  <c r="D465" i="4"/>
  <c r="O465" i="4" s="1"/>
  <c r="D457" i="4"/>
  <c r="O457" i="4" s="1"/>
  <c r="D449" i="4"/>
  <c r="O449" i="4" s="1"/>
  <c r="D441" i="4"/>
  <c r="O441" i="4" s="1"/>
  <c r="D433" i="4"/>
  <c r="O433" i="4" s="1"/>
  <c r="D425" i="4"/>
  <c r="O425" i="4" s="1"/>
  <c r="D417" i="4"/>
  <c r="O417" i="4" s="1"/>
  <c r="D409" i="4"/>
  <c r="O409" i="4" s="1"/>
  <c r="D401" i="4"/>
  <c r="O401" i="4" s="1"/>
  <c r="D393" i="4"/>
  <c r="O393" i="4" s="1"/>
  <c r="D385" i="4"/>
  <c r="O385" i="4" s="1"/>
  <c r="D377" i="4"/>
  <c r="O377" i="4" s="1"/>
  <c r="D507" i="4"/>
  <c r="O507" i="4" s="1"/>
  <c r="D500" i="4"/>
  <c r="O500" i="4" s="1"/>
  <c r="D492" i="4"/>
  <c r="O492" i="4" s="1"/>
  <c r="D484" i="4"/>
  <c r="O484" i="4" s="1"/>
  <c r="D476" i="4"/>
  <c r="O476" i="4" s="1"/>
  <c r="D468" i="4"/>
  <c r="O468" i="4" s="1"/>
  <c r="D460" i="4"/>
  <c r="O460" i="4" s="1"/>
  <c r="D452" i="4"/>
  <c r="O452" i="4" s="1"/>
  <c r="D501" i="4"/>
  <c r="O501" i="4" s="1"/>
  <c r="D493" i="4"/>
  <c r="O493" i="4" s="1"/>
  <c r="D485" i="4"/>
  <c r="O485" i="4" s="1"/>
  <c r="D477" i="4"/>
  <c r="O477" i="4" s="1"/>
  <c r="D469" i="4"/>
  <c r="O469" i="4" s="1"/>
  <c r="D461" i="4"/>
  <c r="O461" i="4" s="1"/>
  <c r="D453" i="4"/>
  <c r="O453" i="4" s="1"/>
  <c r="D445" i="4"/>
  <c r="O445" i="4" s="1"/>
  <c r="D437" i="4"/>
  <c r="O437" i="4" s="1"/>
  <c r="D429" i="4"/>
  <c r="O429" i="4" s="1"/>
  <c r="D421" i="4"/>
  <c r="O421" i="4" s="1"/>
  <c r="D413" i="4"/>
  <c r="O413" i="4" s="1"/>
  <c r="D405" i="4"/>
  <c r="O405" i="4" s="1"/>
  <c r="D397" i="4"/>
  <c r="O397" i="4" s="1"/>
  <c r="D389" i="4"/>
  <c r="O389" i="4" s="1"/>
  <c r="D381" i="4"/>
  <c r="O381" i="4" s="1"/>
  <c r="D373" i="4"/>
  <c r="O373" i="4" s="1"/>
  <c r="D494" i="4"/>
  <c r="O494" i="4" s="1"/>
  <c r="D487" i="4"/>
  <c r="O487" i="4" s="1"/>
  <c r="D478" i="4"/>
  <c r="O478" i="4" s="1"/>
  <c r="D471" i="4"/>
  <c r="O471" i="4" s="1"/>
  <c r="D462" i="4"/>
  <c r="O462" i="4" s="1"/>
  <c r="D455" i="4"/>
  <c r="O455" i="4" s="1"/>
  <c r="D444" i="4"/>
  <c r="O444" i="4" s="1"/>
  <c r="D415" i="4"/>
  <c r="O415" i="4" s="1"/>
  <c r="D392" i="4"/>
  <c r="O392" i="4" s="1"/>
  <c r="D372" i="4"/>
  <c r="O372" i="4" s="1"/>
  <c r="D364" i="4"/>
  <c r="O364" i="4" s="1"/>
  <c r="D356" i="4"/>
  <c r="O356" i="4" s="1"/>
  <c r="D348" i="4"/>
  <c r="O348" i="4" s="1"/>
  <c r="D340" i="4"/>
  <c r="O340" i="4" s="1"/>
  <c r="D511" i="4"/>
  <c r="O511" i="4" s="1"/>
  <c r="D498" i="4"/>
  <c r="O498" i="4" s="1"/>
  <c r="D482" i="4"/>
  <c r="O482" i="4" s="1"/>
  <c r="D466" i="4"/>
  <c r="O466" i="4" s="1"/>
  <c r="D450" i="4"/>
  <c r="O450" i="4" s="1"/>
  <c r="D438" i="4"/>
  <c r="O438" i="4" s="1"/>
  <c r="D434" i="4"/>
  <c r="O434" i="4" s="1"/>
  <c r="D403" i="4"/>
  <c r="O403" i="4" s="1"/>
  <c r="D388" i="4"/>
  <c r="O388" i="4" s="1"/>
  <c r="D503" i="4"/>
  <c r="O503" i="4" s="1"/>
  <c r="D491" i="4"/>
  <c r="O491" i="4" s="1"/>
  <c r="D475" i="4"/>
  <c r="O475" i="4" s="1"/>
  <c r="D459" i="4"/>
  <c r="O459" i="4" s="1"/>
  <c r="D432" i="4"/>
  <c r="O432" i="4" s="1"/>
  <c r="D428" i="4"/>
  <c r="O428" i="4" s="1"/>
  <c r="D399" i="4"/>
  <c r="O399" i="4" s="1"/>
  <c r="D370" i="4"/>
  <c r="O370" i="4" s="1"/>
  <c r="D362" i="4"/>
  <c r="O362" i="4" s="1"/>
  <c r="D354" i="4"/>
  <c r="O354" i="4" s="1"/>
  <c r="D346" i="4"/>
  <c r="O346" i="4" s="1"/>
  <c r="D424" i="4"/>
  <c r="O424" i="4" s="1"/>
  <c r="D420" i="4"/>
  <c r="O420" i="4" s="1"/>
  <c r="D395" i="4"/>
  <c r="O395" i="4" s="1"/>
  <c r="D384" i="4"/>
  <c r="O384" i="4" s="1"/>
  <c r="D365" i="4"/>
  <c r="O365" i="4" s="1"/>
  <c r="D357" i="4"/>
  <c r="O357" i="4" s="1"/>
  <c r="D349" i="4"/>
  <c r="O349" i="4" s="1"/>
  <c r="D341" i="4"/>
  <c r="O341" i="4" s="1"/>
  <c r="D506" i="4"/>
  <c r="O506" i="4" s="1"/>
  <c r="D463" i="4"/>
  <c r="O463" i="4" s="1"/>
  <c r="D443" i="4"/>
  <c r="O443" i="4" s="1"/>
  <c r="D396" i="4"/>
  <c r="O396" i="4" s="1"/>
  <c r="D382" i="4"/>
  <c r="O382" i="4" s="1"/>
  <c r="D375" i="4"/>
  <c r="O375" i="4" s="1"/>
  <c r="D369" i="4"/>
  <c r="O369" i="4" s="1"/>
  <c r="D367" i="4"/>
  <c r="O367" i="4" s="1"/>
  <c r="D363" i="4"/>
  <c r="O363" i="4" s="1"/>
  <c r="D333" i="4"/>
  <c r="O333" i="4" s="1"/>
  <c r="D325" i="4"/>
  <c r="O325" i="4" s="1"/>
  <c r="D317" i="4"/>
  <c r="O317" i="4" s="1"/>
  <c r="D510" i="4"/>
  <c r="O510" i="4" s="1"/>
  <c r="D505" i="4"/>
  <c r="O505" i="4" s="1"/>
  <c r="D474" i="4"/>
  <c r="O474" i="4" s="1"/>
  <c r="D440" i="4"/>
  <c r="O440" i="4" s="1"/>
  <c r="D410" i="4"/>
  <c r="O410" i="4" s="1"/>
  <c r="D398" i="4"/>
  <c r="O398" i="4" s="1"/>
  <c r="D386" i="4"/>
  <c r="O386" i="4" s="1"/>
  <c r="D331" i="4"/>
  <c r="O331" i="4" s="1"/>
  <c r="D323" i="4"/>
  <c r="O323" i="4" s="1"/>
  <c r="D315" i="4"/>
  <c r="O315" i="4" s="1"/>
  <c r="D307" i="4"/>
  <c r="O307" i="4" s="1"/>
  <c r="D299" i="4"/>
  <c r="O299" i="4" s="1"/>
  <c r="D291" i="4"/>
  <c r="O291" i="4" s="1"/>
  <c r="D509" i="4"/>
  <c r="O509" i="4" s="1"/>
  <c r="D504" i="4"/>
  <c r="O504" i="4" s="1"/>
  <c r="D447" i="4"/>
  <c r="O447" i="4" s="1"/>
  <c r="D442" i="4"/>
  <c r="O442" i="4" s="1"/>
  <c r="D412" i="4"/>
  <c r="O412" i="4" s="1"/>
  <c r="D400" i="4"/>
  <c r="O400" i="4" s="1"/>
  <c r="D368" i="4"/>
  <c r="O368" i="4" s="1"/>
  <c r="D435" i="4"/>
  <c r="O435" i="4" s="1"/>
  <c r="D426" i="4"/>
  <c r="O426" i="4" s="1"/>
  <c r="D486" i="4"/>
  <c r="O486" i="4" s="1"/>
  <c r="D350" i="4"/>
  <c r="O350" i="4" s="1"/>
  <c r="D343" i="4"/>
  <c r="O343" i="4" s="1"/>
  <c r="D329" i="4"/>
  <c r="O329" i="4" s="1"/>
  <c r="D312" i="4"/>
  <c r="O312" i="4" s="1"/>
  <c r="D287" i="4"/>
  <c r="O287" i="4" s="1"/>
  <c r="D279" i="4"/>
  <c r="O279" i="4" s="1"/>
  <c r="D271" i="4"/>
  <c r="O271" i="4" s="1"/>
  <c r="D263" i="4"/>
  <c r="O263" i="4" s="1"/>
  <c r="D479" i="4"/>
  <c r="O479" i="4" s="1"/>
  <c r="D458" i="4"/>
  <c r="O458" i="4" s="1"/>
  <c r="D451" i="4"/>
  <c r="O451" i="4" s="1"/>
  <c r="D436" i="4"/>
  <c r="O436" i="4" s="1"/>
  <c r="D430" i="4"/>
  <c r="O430" i="4" s="1"/>
  <c r="D427" i="4"/>
  <c r="O427" i="4" s="1"/>
  <c r="D371" i="4"/>
  <c r="O371" i="4" s="1"/>
  <c r="D347" i="4"/>
  <c r="O347" i="4" s="1"/>
  <c r="D297" i="4"/>
  <c r="O297" i="4" s="1"/>
  <c r="D285" i="4"/>
  <c r="O285" i="4" s="1"/>
  <c r="D277" i="4"/>
  <c r="O277" i="4" s="1"/>
  <c r="D269" i="4"/>
  <c r="O269" i="4" s="1"/>
  <c r="D261" i="4"/>
  <c r="O261" i="4" s="1"/>
  <c r="D502" i="4"/>
  <c r="O502" i="4" s="1"/>
  <c r="D454" i="4"/>
  <c r="O454" i="4" s="1"/>
  <c r="D387" i="4"/>
  <c r="O387" i="4" s="1"/>
  <c r="D342" i="4"/>
  <c r="O342" i="4" s="1"/>
  <c r="D338" i="4"/>
  <c r="O338" i="4" s="1"/>
  <c r="D336" i="4"/>
  <c r="O336" i="4" s="1"/>
  <c r="D334" i="4"/>
  <c r="O334" i="4" s="1"/>
  <c r="D304" i="4"/>
  <c r="O304" i="4" s="1"/>
  <c r="D423" i="4"/>
  <c r="O423" i="4" s="1"/>
  <c r="D359" i="4"/>
  <c r="O359" i="4" s="1"/>
  <c r="D431" i="4"/>
  <c r="O431" i="4" s="1"/>
  <c r="D402" i="4"/>
  <c r="O402" i="4" s="1"/>
  <c r="D379" i="4"/>
  <c r="O379" i="4" s="1"/>
  <c r="D376" i="4"/>
  <c r="O376" i="4" s="1"/>
  <c r="D337" i="4"/>
  <c r="O337" i="4" s="1"/>
  <c r="D330" i="4"/>
  <c r="O330" i="4" s="1"/>
  <c r="D446" i="4"/>
  <c r="O446" i="4" s="1"/>
  <c r="D419" i="4"/>
  <c r="O419" i="4" s="1"/>
  <c r="D353" i="4"/>
  <c r="O353" i="4" s="1"/>
  <c r="D344" i="4"/>
  <c r="O344" i="4" s="1"/>
  <c r="D512" i="4"/>
  <c r="D322" i="4"/>
  <c r="O322" i="4" s="1"/>
  <c r="D296" i="4"/>
  <c r="O296" i="4" s="1"/>
  <c r="D278" i="4"/>
  <c r="O278" i="4" s="1"/>
  <c r="D411" i="4"/>
  <c r="O411" i="4" s="1"/>
  <c r="D407" i="4"/>
  <c r="O407" i="4" s="1"/>
  <c r="D394" i="4"/>
  <c r="O394" i="4" s="1"/>
  <c r="D366" i="4"/>
  <c r="O366" i="4" s="1"/>
  <c r="D470" i="4"/>
  <c r="O470" i="4" s="1"/>
  <c r="D414" i="4"/>
  <c r="O414" i="4" s="1"/>
  <c r="D324" i="4"/>
  <c r="O324" i="4" s="1"/>
  <c r="D508" i="4"/>
  <c r="O508" i="4" s="1"/>
  <c r="D483" i="4"/>
  <c r="O483" i="4" s="1"/>
  <c r="D390" i="4"/>
  <c r="O390" i="4" s="1"/>
  <c r="D360" i="4"/>
  <c r="O360" i="4" s="1"/>
  <c r="D374" i="4"/>
  <c r="O374" i="4" s="1"/>
  <c r="D326" i="4"/>
  <c r="O326" i="4" s="1"/>
  <c r="D319" i="4"/>
  <c r="O319" i="4" s="1"/>
  <c r="D306" i="4"/>
  <c r="O306" i="4" s="1"/>
  <c r="D262" i="4"/>
  <c r="O262" i="4" s="1"/>
  <c r="D439" i="4"/>
  <c r="O439" i="4" s="1"/>
  <c r="D345" i="4"/>
  <c r="O345" i="4" s="1"/>
  <c r="D328" i="4"/>
  <c r="O328" i="4" s="1"/>
  <c r="D293" i="4"/>
  <c r="O293" i="4" s="1"/>
  <c r="D281" i="4"/>
  <c r="O281" i="4" s="1"/>
  <c r="D258" i="4"/>
  <c r="O258" i="4" s="1"/>
  <c r="D250" i="4"/>
  <c r="O250" i="4" s="1"/>
  <c r="D242" i="4"/>
  <c r="O242" i="4" s="1"/>
  <c r="D234" i="4"/>
  <c r="O234" i="4" s="1"/>
  <c r="D226" i="4"/>
  <c r="O226" i="4" s="1"/>
  <c r="D218" i="4"/>
  <c r="O218" i="4" s="1"/>
  <c r="D210" i="4"/>
  <c r="O210" i="4" s="1"/>
  <c r="D202" i="4"/>
  <c r="O202" i="4" s="1"/>
  <c r="D194" i="4"/>
  <c r="O194" i="4" s="1"/>
  <c r="D186" i="4"/>
  <c r="O186" i="4" s="1"/>
  <c r="D178" i="4"/>
  <c r="O178" i="4" s="1"/>
  <c r="D170" i="4"/>
  <c r="O170" i="4" s="1"/>
  <c r="D162" i="4"/>
  <c r="O162" i="4" s="1"/>
  <c r="D154" i="4"/>
  <c r="O154" i="4" s="1"/>
  <c r="D146" i="4"/>
  <c r="O146" i="4" s="1"/>
  <c r="D138" i="4"/>
  <c r="O138" i="4" s="1"/>
  <c r="D130" i="4"/>
  <c r="O130" i="4" s="1"/>
  <c r="D122" i="4"/>
  <c r="O122" i="4" s="1"/>
  <c r="D114" i="4"/>
  <c r="O114" i="4" s="1"/>
  <c r="D106" i="4"/>
  <c r="O106" i="4" s="1"/>
  <c r="D98" i="4"/>
  <c r="O98" i="4" s="1"/>
  <c r="D418" i="4"/>
  <c r="O418" i="4" s="1"/>
  <c r="D339" i="4"/>
  <c r="O339" i="4" s="1"/>
  <c r="D327" i="4"/>
  <c r="O327" i="4" s="1"/>
  <c r="D316" i="4"/>
  <c r="O316" i="4" s="1"/>
  <c r="D313" i="4"/>
  <c r="O313" i="4" s="1"/>
  <c r="D302" i="4"/>
  <c r="O302" i="4" s="1"/>
  <c r="D292" i="4"/>
  <c r="O292" i="4" s="1"/>
  <c r="D276" i="4"/>
  <c r="O276" i="4" s="1"/>
  <c r="D248" i="4"/>
  <c r="O248" i="4" s="1"/>
  <c r="D206" i="4"/>
  <c r="O206" i="4" s="1"/>
  <c r="D187" i="4"/>
  <c r="O187" i="4" s="1"/>
  <c r="D185" i="4"/>
  <c r="O185" i="4" s="1"/>
  <c r="D183" i="4"/>
  <c r="O183" i="4" s="1"/>
  <c r="D164" i="4"/>
  <c r="O164" i="4" s="1"/>
  <c r="D406" i="4"/>
  <c r="O406" i="4" s="1"/>
  <c r="D490" i="4"/>
  <c r="O490" i="4" s="1"/>
  <c r="D495" i="4"/>
  <c r="O495" i="4" s="1"/>
  <c r="D467" i="4"/>
  <c r="O467" i="4" s="1"/>
  <c r="D351" i="4"/>
  <c r="O351" i="4" s="1"/>
  <c r="D301" i="4"/>
  <c r="O301" i="4" s="1"/>
  <c r="D284" i="4"/>
  <c r="O284" i="4" s="1"/>
  <c r="D230" i="4"/>
  <c r="O230" i="4" s="1"/>
  <c r="D211" i="4"/>
  <c r="O211" i="4" s="1"/>
  <c r="D209" i="4"/>
  <c r="O209" i="4" s="1"/>
  <c r="D207" i="4"/>
  <c r="O207" i="4" s="1"/>
  <c r="D188" i="4"/>
  <c r="O188" i="4" s="1"/>
  <c r="D165" i="4"/>
  <c r="O165" i="4" s="1"/>
  <c r="D144" i="4"/>
  <c r="O144" i="4" s="1"/>
  <c r="D124" i="4"/>
  <c r="O124" i="4" s="1"/>
  <c r="D115" i="4"/>
  <c r="O115" i="4" s="1"/>
  <c r="D97" i="4"/>
  <c r="O97" i="4" s="1"/>
  <c r="D361" i="4"/>
  <c r="O361" i="4" s="1"/>
  <c r="D309" i="4"/>
  <c r="O309" i="4" s="1"/>
  <c r="D286" i="4"/>
  <c r="O286" i="4" s="1"/>
  <c r="D270" i="4"/>
  <c r="O270" i="4" s="1"/>
  <c r="D251" i="4"/>
  <c r="O251" i="4" s="1"/>
  <c r="D249" i="4"/>
  <c r="O249" i="4" s="1"/>
  <c r="D247" i="4"/>
  <c r="O247" i="4" s="1"/>
  <c r="D228" i="4"/>
  <c r="O228" i="4" s="1"/>
  <c r="D205" i="4"/>
  <c r="O205" i="4" s="1"/>
  <c r="D184" i="4"/>
  <c r="O184" i="4" s="1"/>
  <c r="D499" i="4"/>
  <c r="O499" i="4" s="1"/>
  <c r="D320" i="4"/>
  <c r="O320" i="4" s="1"/>
  <c r="D314" i="4"/>
  <c r="O314" i="4" s="1"/>
  <c r="D311" i="4"/>
  <c r="O311" i="4" s="1"/>
  <c r="D265" i="4"/>
  <c r="O265" i="4" s="1"/>
  <c r="D243" i="4"/>
  <c r="O243" i="4" s="1"/>
  <c r="D241" i="4"/>
  <c r="O241" i="4" s="1"/>
  <c r="D239" i="4"/>
  <c r="O239" i="4" s="1"/>
  <c r="D220" i="4"/>
  <c r="O220" i="4" s="1"/>
  <c r="D197" i="4"/>
  <c r="O197" i="4" s="1"/>
  <c r="D176" i="4"/>
  <c r="O176" i="4" s="1"/>
  <c r="D129" i="4"/>
  <c r="O129" i="4" s="1"/>
  <c r="D109" i="4"/>
  <c r="O109" i="4" s="1"/>
  <c r="D408" i="4"/>
  <c r="O408" i="4" s="1"/>
  <c r="D260" i="4"/>
  <c r="O260" i="4" s="1"/>
  <c r="D254" i="4"/>
  <c r="O254" i="4" s="1"/>
  <c r="D235" i="4"/>
  <c r="O235" i="4" s="1"/>
  <c r="D233" i="4"/>
  <c r="O233" i="4" s="1"/>
  <c r="D231" i="4"/>
  <c r="O231" i="4" s="1"/>
  <c r="D212" i="4"/>
  <c r="O212" i="4" s="1"/>
  <c r="D189" i="4"/>
  <c r="O189" i="4" s="1"/>
  <c r="D168" i="4"/>
  <c r="O168" i="4" s="1"/>
  <c r="D134" i="4"/>
  <c r="O134" i="4" s="1"/>
  <c r="D116" i="4"/>
  <c r="O116" i="4" s="1"/>
  <c r="D107" i="4"/>
  <c r="O107" i="4" s="1"/>
  <c r="D91" i="4"/>
  <c r="O91" i="4" s="1"/>
  <c r="D83" i="4"/>
  <c r="O83" i="4" s="1"/>
  <c r="D75" i="4"/>
  <c r="O75" i="4" s="1"/>
  <c r="D67" i="4"/>
  <c r="O67" i="4" s="1"/>
  <c r="D59" i="4"/>
  <c r="O59" i="4" s="1"/>
  <c r="D51" i="4"/>
  <c r="O51" i="4" s="1"/>
  <c r="D43" i="4"/>
  <c r="O43" i="4" s="1"/>
  <c r="D35" i="4"/>
  <c r="O35" i="4" s="1"/>
  <c r="D27" i="4"/>
  <c r="O27" i="4" s="1"/>
  <c r="D18" i="4"/>
  <c r="O18" i="4" s="1"/>
  <c r="D15" i="4"/>
  <c r="D378" i="4"/>
  <c r="O378" i="4" s="1"/>
  <c r="D305" i="4"/>
  <c r="O305" i="4" s="1"/>
  <c r="D273" i="4"/>
  <c r="O273" i="4" s="1"/>
  <c r="D255" i="4"/>
  <c r="O255" i="4" s="1"/>
  <c r="D215" i="4"/>
  <c r="O215" i="4" s="1"/>
  <c r="D167" i="4"/>
  <c r="O167" i="4" s="1"/>
  <c r="D155" i="4"/>
  <c r="O155" i="4" s="1"/>
  <c r="D294" i="4"/>
  <c r="O294" i="4" s="1"/>
  <c r="D275" i="4"/>
  <c r="O275" i="4" s="1"/>
  <c r="D272" i="4"/>
  <c r="O272" i="4" s="1"/>
  <c r="D222" i="4"/>
  <c r="O222" i="4" s="1"/>
  <c r="D204" i="4"/>
  <c r="O204" i="4" s="1"/>
  <c r="D181" i="4"/>
  <c r="O181" i="4" s="1"/>
  <c r="D166" i="4"/>
  <c r="O166" i="4" s="1"/>
  <c r="D161" i="4"/>
  <c r="O161" i="4" s="1"/>
  <c r="D145" i="4"/>
  <c r="O145" i="4" s="1"/>
  <c r="D132" i="4"/>
  <c r="O132" i="4" s="1"/>
  <c r="D119" i="4"/>
  <c r="O119" i="4" s="1"/>
  <c r="D404" i="4"/>
  <c r="O404" i="4" s="1"/>
  <c r="D246" i="4"/>
  <c r="O246" i="4" s="1"/>
  <c r="D238" i="4"/>
  <c r="O238" i="4" s="1"/>
  <c r="D214" i="4"/>
  <c r="O214" i="4" s="1"/>
  <c r="D171" i="4"/>
  <c r="O171" i="4" s="1"/>
  <c r="D136" i="4"/>
  <c r="O136" i="4" s="1"/>
  <c r="D121" i="4"/>
  <c r="O121" i="4" s="1"/>
  <c r="D108" i="4"/>
  <c r="O108" i="4" s="1"/>
  <c r="D93" i="4"/>
  <c r="O93" i="4" s="1"/>
  <c r="D76" i="4"/>
  <c r="O76" i="4" s="1"/>
  <c r="D303" i="4"/>
  <c r="O303" i="4" s="1"/>
  <c r="D274" i="4"/>
  <c r="O274" i="4" s="1"/>
  <c r="D267" i="4"/>
  <c r="O267" i="4" s="1"/>
  <c r="D199" i="4"/>
  <c r="O199" i="4" s="1"/>
  <c r="D150" i="4"/>
  <c r="O150" i="4" s="1"/>
  <c r="D135" i="4"/>
  <c r="O135" i="4" s="1"/>
  <c r="D128" i="4"/>
  <c r="O128" i="4" s="1"/>
  <c r="D87" i="4"/>
  <c r="O87" i="4" s="1"/>
  <c r="D85" i="4"/>
  <c r="O85" i="4" s="1"/>
  <c r="D54" i="4"/>
  <c r="O54" i="4" s="1"/>
  <c r="D416" i="4"/>
  <c r="O416" i="4" s="1"/>
  <c r="D391" i="4"/>
  <c r="O391" i="4" s="1"/>
  <c r="D383" i="4"/>
  <c r="O383" i="4" s="1"/>
  <c r="D310" i="4"/>
  <c r="O310" i="4" s="1"/>
  <c r="D298" i="4"/>
  <c r="O298" i="4" s="1"/>
  <c r="D290" i="4"/>
  <c r="O290" i="4" s="1"/>
  <c r="D355" i="4"/>
  <c r="O355" i="4" s="1"/>
  <c r="D335" i="4"/>
  <c r="O335" i="4" s="1"/>
  <c r="D318" i="4"/>
  <c r="O318" i="4" s="1"/>
  <c r="D280" i="4"/>
  <c r="O280" i="4" s="1"/>
  <c r="D221" i="4"/>
  <c r="O221" i="4" s="1"/>
  <c r="D195" i="4"/>
  <c r="O195" i="4" s="1"/>
  <c r="D192" i="4"/>
  <c r="O192" i="4" s="1"/>
  <c r="D180" i="4"/>
  <c r="O180" i="4" s="1"/>
  <c r="D177" i="4"/>
  <c r="O177" i="4" s="1"/>
  <c r="D117" i="4"/>
  <c r="O117" i="4" s="1"/>
  <c r="D100" i="4"/>
  <c r="O100" i="4" s="1"/>
  <c r="D86" i="4"/>
  <c r="O86" i="4" s="1"/>
  <c r="D64" i="4"/>
  <c r="O64" i="4" s="1"/>
  <c r="D55" i="4"/>
  <c r="O55" i="4" s="1"/>
  <c r="D37" i="4"/>
  <c r="O37" i="4" s="1"/>
  <c r="D28" i="4"/>
  <c r="O28" i="4" s="1"/>
  <c r="D21" i="4"/>
  <c r="O21" i="4" s="1"/>
  <c r="D422" i="4"/>
  <c r="O422" i="4" s="1"/>
  <c r="D380" i="4"/>
  <c r="O380" i="4" s="1"/>
  <c r="D289" i="4"/>
  <c r="O289" i="4" s="1"/>
  <c r="D236" i="4"/>
  <c r="O236" i="4" s="1"/>
  <c r="D191" i="4"/>
  <c r="O191" i="4" s="1"/>
  <c r="D159" i="4"/>
  <c r="O159" i="4" s="1"/>
  <c r="D90" i="4"/>
  <c r="O90" i="4" s="1"/>
  <c r="D33" i="4"/>
  <c r="O33" i="4" s="1"/>
  <c r="D9" i="4"/>
  <c r="O9" i="4" s="1"/>
  <c r="D6" i="4"/>
  <c r="O6" i="4" s="1"/>
  <c r="D300" i="4"/>
  <c r="O300" i="4" s="1"/>
  <c r="D268" i="4"/>
  <c r="O268" i="4" s="1"/>
  <c r="D223" i="4"/>
  <c r="O223" i="4" s="1"/>
  <c r="D148" i="4"/>
  <c r="O148" i="4" s="1"/>
  <c r="D352" i="4"/>
  <c r="O352" i="4" s="1"/>
  <c r="D257" i="4"/>
  <c r="O257" i="4" s="1"/>
  <c r="D245" i="4"/>
  <c r="O245" i="4" s="1"/>
  <c r="D217" i="4"/>
  <c r="O217" i="4" s="1"/>
  <c r="D208" i="4"/>
  <c r="O208" i="4" s="1"/>
  <c r="D182" i="4"/>
  <c r="O182" i="4" s="1"/>
  <c r="D173" i="4"/>
  <c r="O173" i="4" s="1"/>
  <c r="D156" i="4"/>
  <c r="O156" i="4" s="1"/>
  <c r="D133" i="4"/>
  <c r="O133" i="4" s="1"/>
  <c r="D131" i="4"/>
  <c r="O131" i="4" s="1"/>
  <c r="D126" i="4"/>
  <c r="O126" i="4" s="1"/>
  <c r="D104" i="4"/>
  <c r="O104" i="4" s="1"/>
  <c r="D92" i="4"/>
  <c r="O92" i="4" s="1"/>
  <c r="D81" i="4"/>
  <c r="O81" i="4" s="1"/>
  <c r="D79" i="4"/>
  <c r="O79" i="4" s="1"/>
  <c r="D77" i="4"/>
  <c r="O77" i="4" s="1"/>
  <c r="D49" i="4"/>
  <c r="O49" i="4" s="1"/>
  <c r="D40" i="4"/>
  <c r="O40" i="4" s="1"/>
  <c r="D31" i="4"/>
  <c r="O31" i="4" s="1"/>
  <c r="D24" i="4"/>
  <c r="O24" i="4" s="1"/>
  <c r="D358" i="4"/>
  <c r="O358" i="4" s="1"/>
  <c r="D321" i="4"/>
  <c r="O321" i="4" s="1"/>
  <c r="D308" i="4"/>
  <c r="O308" i="4" s="1"/>
  <c r="D288" i="4"/>
  <c r="O288" i="4" s="1"/>
  <c r="D264" i="4"/>
  <c r="O264" i="4" s="1"/>
  <c r="D232" i="4"/>
  <c r="O232" i="4" s="1"/>
  <c r="D179" i="4"/>
  <c r="O179" i="4" s="1"/>
  <c r="D140" i="4"/>
  <c r="O140" i="4" s="1"/>
  <c r="D111" i="4"/>
  <c r="O111" i="4" s="1"/>
  <c r="D99" i="4"/>
  <c r="O99" i="4" s="1"/>
  <c r="D94" i="4"/>
  <c r="O94" i="4" s="1"/>
  <c r="D58" i="4"/>
  <c r="O58" i="4" s="1"/>
  <c r="D38" i="4"/>
  <c r="O38" i="4" s="1"/>
  <c r="D19" i="4"/>
  <c r="O19" i="4" s="1"/>
  <c r="D12" i="4"/>
  <c r="O12" i="4" s="1"/>
  <c r="E4" i="4"/>
  <c r="D332" i="4"/>
  <c r="O332" i="4" s="1"/>
  <c r="D282" i="4"/>
  <c r="O282" i="4" s="1"/>
  <c r="D229" i="4"/>
  <c r="O229" i="4" s="1"/>
  <c r="D153" i="4"/>
  <c r="O153" i="4" s="1"/>
  <c r="D123" i="4"/>
  <c r="O123" i="4" s="1"/>
  <c r="D259" i="4"/>
  <c r="O259" i="4" s="1"/>
  <c r="D193" i="4"/>
  <c r="O193" i="4" s="1"/>
  <c r="D163" i="4"/>
  <c r="O163" i="4" s="1"/>
  <c r="D151" i="4"/>
  <c r="O151" i="4" s="1"/>
  <c r="D66" i="4"/>
  <c r="O66" i="4" s="1"/>
  <c r="D61" i="4"/>
  <c r="O61" i="4" s="1"/>
  <c r="D39" i="4"/>
  <c r="O39" i="4" s="1"/>
  <c r="D283" i="4"/>
  <c r="O283" i="4" s="1"/>
  <c r="D244" i="4"/>
  <c r="O244" i="4" s="1"/>
  <c r="D174" i="4"/>
  <c r="O174" i="4" s="1"/>
  <c r="D157" i="4"/>
  <c r="O157" i="4" s="1"/>
  <c r="D141" i="4"/>
  <c r="O141" i="4" s="1"/>
  <c r="D72" i="4"/>
  <c r="O72" i="4" s="1"/>
  <c r="D252" i="4"/>
  <c r="O252" i="4" s="1"/>
  <c r="D169" i="4"/>
  <c r="O169" i="4" s="1"/>
  <c r="D110" i="4"/>
  <c r="O110" i="4" s="1"/>
  <c r="D82" i="4"/>
  <c r="O82" i="4" s="1"/>
  <c r="D74" i="4"/>
  <c r="O74" i="4" s="1"/>
  <c r="D42" i="4"/>
  <c r="O42" i="4" s="1"/>
  <c r="G4" i="4"/>
  <c r="D224" i="4"/>
  <c r="O224" i="4" s="1"/>
  <c r="D198" i="4"/>
  <c r="O198" i="4" s="1"/>
  <c r="D34" i="4"/>
  <c r="O34" i="4" s="1"/>
  <c r="D22" i="4"/>
  <c r="O22" i="4" s="1"/>
  <c r="D96" i="4"/>
  <c r="O96" i="4" s="1"/>
  <c r="D71" i="4"/>
  <c r="O71" i="4" s="1"/>
  <c r="D266" i="4"/>
  <c r="O266" i="4" s="1"/>
  <c r="D152" i="4"/>
  <c r="O152" i="4" s="1"/>
  <c r="D147" i="4"/>
  <c r="O147" i="4" s="1"/>
  <c r="D103" i="4"/>
  <c r="O103" i="4" s="1"/>
  <c r="D14" i="4"/>
  <c r="O14" i="4" s="1"/>
  <c r="D8" i="4"/>
  <c r="O8" i="4" s="1"/>
  <c r="D4" i="4"/>
  <c r="O4" i="4" s="1"/>
  <c r="D172" i="4"/>
  <c r="O172" i="4" s="1"/>
  <c r="D113" i="4"/>
  <c r="O113" i="4" s="1"/>
  <c r="D29" i="4"/>
  <c r="O29" i="4" s="1"/>
  <c r="D16" i="4"/>
  <c r="O16" i="4" s="1"/>
  <c r="D143" i="4"/>
  <c r="O143" i="4" s="1"/>
  <c r="D11" i="4"/>
  <c r="O11" i="4" s="1"/>
  <c r="D45" i="4"/>
  <c r="O45" i="4" s="1"/>
  <c r="D95" i="4"/>
  <c r="O95" i="4" s="1"/>
  <c r="D118" i="4"/>
  <c r="O118" i="4" s="1"/>
  <c r="D127" i="4"/>
  <c r="O127" i="4" s="1"/>
  <c r="D219" i="4"/>
  <c r="O219" i="4" s="1"/>
  <c r="D225" i="4"/>
  <c r="O225" i="4" s="1"/>
  <c r="D65" i="4"/>
  <c r="O65" i="4" s="1"/>
  <c r="D227" i="4"/>
  <c r="O227" i="4" s="1"/>
  <c r="P4" i="4" l="1"/>
  <c r="L24" i="4"/>
  <c r="L20" i="4"/>
  <c r="Q4" i="4"/>
  <c r="G5" i="4"/>
  <c r="O512" i="4"/>
  <c r="D514" i="4"/>
  <c r="J20" i="4"/>
  <c r="J24" i="4"/>
  <c r="P5" i="4" l="1"/>
  <c r="E6" i="4"/>
  <c r="F5" i="4"/>
  <c r="Q5" i="4"/>
  <c r="H5" i="4"/>
  <c r="G6" i="4"/>
  <c r="F6" i="4" l="1"/>
  <c r="E7" i="4"/>
  <c r="P6" i="4"/>
  <c r="Q6" i="4"/>
  <c r="H6" i="4"/>
  <c r="G7" i="4"/>
  <c r="H7" i="4" l="1"/>
  <c r="Q7" i="4"/>
  <c r="G8" i="4"/>
  <c r="E8" i="4"/>
  <c r="F7" i="4"/>
  <c r="P7" i="4"/>
  <c r="P8" i="4" l="1"/>
  <c r="E9" i="4"/>
  <c r="F8" i="4"/>
  <c r="H8" i="4"/>
  <c r="G9" i="4"/>
  <c r="Q9" i="4" l="1"/>
  <c r="H9" i="4"/>
  <c r="G10" i="4"/>
  <c r="F9" i="4"/>
  <c r="E10" i="4"/>
  <c r="P10" i="4" l="1"/>
  <c r="E11" i="4"/>
  <c r="F10" i="4"/>
  <c r="H10" i="4"/>
  <c r="Q10" i="4"/>
  <c r="G11" i="4"/>
  <c r="E12" i="4" l="1"/>
  <c r="P11" i="4"/>
  <c r="F11" i="4"/>
  <c r="Q11" i="4"/>
  <c r="H11" i="4"/>
  <c r="G12" i="4"/>
  <c r="H12" i="4" l="1"/>
  <c r="Q12" i="4"/>
  <c r="G13" i="4"/>
  <c r="F12" i="4"/>
  <c r="E13" i="4"/>
  <c r="P12" i="4"/>
  <c r="Q13" i="4" l="1"/>
  <c r="H13" i="4"/>
  <c r="G14" i="4"/>
  <c r="P13" i="4"/>
  <c r="E14" i="4"/>
  <c r="F13" i="4"/>
  <c r="F14" i="4" l="1"/>
  <c r="E15" i="4"/>
  <c r="P14" i="4"/>
  <c r="Q14" i="4"/>
  <c r="H14" i="4"/>
  <c r="G15" i="4"/>
  <c r="E16" i="4" l="1"/>
  <c r="F15" i="4"/>
  <c r="P15" i="4"/>
  <c r="Q15" i="4"/>
  <c r="H15" i="4"/>
  <c r="G16" i="4"/>
  <c r="Q16" i="4" l="1"/>
  <c r="H16" i="4"/>
  <c r="G17" i="4"/>
  <c r="P16" i="4"/>
  <c r="F16" i="4"/>
  <c r="E17" i="4"/>
  <c r="F17" i="4" l="1"/>
  <c r="E18" i="4"/>
  <c r="P17" i="4"/>
  <c r="Q17" i="4"/>
  <c r="H17" i="4"/>
  <c r="G18" i="4"/>
  <c r="H18" i="4" l="1"/>
  <c r="Q18" i="4"/>
  <c r="G19" i="4"/>
  <c r="E19" i="4"/>
  <c r="F18" i="4"/>
  <c r="P18" i="4"/>
  <c r="F19" i="4" l="1"/>
  <c r="E20" i="4"/>
  <c r="P19" i="4"/>
  <c r="H19" i="4"/>
  <c r="Q19" i="4"/>
  <c r="G20" i="4"/>
  <c r="H20" i="4" l="1"/>
  <c r="Q20" i="4"/>
  <c r="G21" i="4"/>
  <c r="P20" i="4"/>
  <c r="F20" i="4"/>
  <c r="E21" i="4"/>
  <c r="F21" i="4" l="1"/>
  <c r="E22" i="4"/>
  <c r="P21" i="4"/>
  <c r="Q21" i="4"/>
  <c r="H21" i="4"/>
  <c r="G22" i="4"/>
  <c r="F22" i="4" l="1"/>
  <c r="E23" i="4"/>
  <c r="P22" i="4"/>
  <c r="Q22" i="4"/>
  <c r="H22" i="4"/>
  <c r="G23" i="4"/>
  <c r="Q23" i="4" l="1"/>
  <c r="H23" i="4"/>
  <c r="G24" i="4"/>
  <c r="E24" i="4"/>
  <c r="P23" i="4"/>
  <c r="F23" i="4"/>
  <c r="H24" i="4" l="1"/>
  <c r="Q24" i="4"/>
  <c r="G25" i="4"/>
  <c r="E25" i="4"/>
  <c r="P24" i="4"/>
  <c r="F24" i="4"/>
  <c r="H25" i="4" l="1"/>
  <c r="Q25" i="4"/>
  <c r="G26" i="4"/>
  <c r="P25" i="4"/>
  <c r="F25" i="4"/>
  <c r="E26" i="4"/>
  <c r="E27" i="4" l="1"/>
  <c r="F26" i="4"/>
  <c r="P26" i="4"/>
  <c r="Q26" i="4"/>
  <c r="H26" i="4"/>
  <c r="G27" i="4"/>
  <c r="H27" i="4" l="1"/>
  <c r="G28" i="4"/>
  <c r="Q27" i="4"/>
  <c r="P27" i="4"/>
  <c r="E28" i="4"/>
  <c r="F27" i="4"/>
  <c r="Q28" i="4" l="1"/>
  <c r="H28" i="4"/>
  <c r="G29" i="4"/>
  <c r="E29" i="4"/>
  <c r="P28" i="4"/>
  <c r="F28" i="4"/>
  <c r="H29" i="4" l="1"/>
  <c r="Q29" i="4"/>
  <c r="G30" i="4"/>
  <c r="P29" i="4"/>
  <c r="F29" i="4"/>
  <c r="E30" i="4"/>
  <c r="F30" i="4" l="1"/>
  <c r="P30" i="4"/>
  <c r="E31" i="4"/>
  <c r="Q30" i="4"/>
  <c r="H30" i="4"/>
  <c r="G31" i="4"/>
  <c r="Q31" i="4" l="1"/>
  <c r="H31" i="4"/>
  <c r="G32" i="4"/>
  <c r="E32" i="4"/>
  <c r="F31" i="4"/>
  <c r="P31" i="4"/>
  <c r="P32" i="4" l="1"/>
  <c r="F32" i="4"/>
  <c r="E33" i="4"/>
  <c r="Q32" i="4"/>
  <c r="H32" i="4"/>
  <c r="G33" i="4"/>
  <c r="H33" i="4" l="1"/>
  <c r="Q33" i="4"/>
  <c r="G34" i="4"/>
  <c r="P33" i="4"/>
  <c r="E34" i="4"/>
  <c r="F33" i="4"/>
  <c r="E35" i="4" l="1"/>
  <c r="F34" i="4"/>
  <c r="P34" i="4"/>
  <c r="Q34" i="4"/>
  <c r="H34" i="4"/>
  <c r="G35" i="4"/>
  <c r="Q35" i="4" l="1"/>
  <c r="H35" i="4"/>
  <c r="G36" i="4"/>
  <c r="E36" i="4"/>
  <c r="F35" i="4"/>
  <c r="P35" i="4"/>
  <c r="P36" i="4" l="1"/>
  <c r="F36" i="4"/>
  <c r="E37" i="4"/>
  <c r="H36" i="4"/>
  <c r="Q36" i="4"/>
  <c r="G37" i="4"/>
  <c r="Q37" i="4" l="1"/>
  <c r="H37" i="4"/>
  <c r="G38" i="4"/>
  <c r="E38" i="4"/>
  <c r="F37" i="4"/>
  <c r="P37" i="4"/>
  <c r="F38" i="4" l="1"/>
  <c r="E39" i="4"/>
  <c r="P38" i="4"/>
  <c r="Q38" i="4"/>
  <c r="H38" i="4"/>
  <c r="G39" i="4"/>
  <c r="Q39" i="4" l="1"/>
  <c r="H39" i="4"/>
  <c r="G40" i="4"/>
  <c r="E40" i="4"/>
  <c r="F39" i="4"/>
  <c r="P39" i="4"/>
  <c r="F40" i="4" l="1"/>
  <c r="E41" i="4"/>
  <c r="P40" i="4"/>
  <c r="Q40" i="4"/>
  <c r="H40" i="4"/>
  <c r="G41" i="4"/>
  <c r="H41" i="4" l="1"/>
  <c r="Q41" i="4"/>
  <c r="G42" i="4"/>
  <c r="P41" i="4"/>
  <c r="E42" i="4"/>
  <c r="F41" i="4"/>
  <c r="P42" i="4" l="1"/>
  <c r="F42" i="4"/>
  <c r="E43" i="4"/>
  <c r="H42" i="4"/>
  <c r="Q42" i="4"/>
  <c r="G43" i="4"/>
  <c r="H43" i="4" l="1"/>
  <c r="Q43" i="4"/>
  <c r="G44" i="4"/>
  <c r="P43" i="4"/>
  <c r="E44" i="4"/>
  <c r="F43" i="4"/>
  <c r="E45" i="4" l="1"/>
  <c r="F44" i="4"/>
  <c r="P44" i="4"/>
  <c r="H44" i="4"/>
  <c r="Q44" i="4"/>
  <c r="G45" i="4"/>
  <c r="H45" i="4" l="1"/>
  <c r="Q45" i="4"/>
  <c r="G46" i="4"/>
  <c r="E46" i="4"/>
  <c r="P45" i="4"/>
  <c r="F45" i="4"/>
  <c r="F46" i="4" l="1"/>
  <c r="E47" i="4"/>
  <c r="P46" i="4"/>
  <c r="H46" i="4"/>
  <c r="Q46" i="4"/>
  <c r="G47" i="4"/>
  <c r="Q47" i="4" l="1"/>
  <c r="H47" i="4"/>
  <c r="G48" i="4"/>
  <c r="E48" i="4"/>
  <c r="P47" i="4"/>
  <c r="F47" i="4"/>
  <c r="Q48" i="4" l="1"/>
  <c r="H48" i="4"/>
  <c r="G49" i="4"/>
  <c r="P48" i="4"/>
  <c r="E49" i="4"/>
  <c r="F48" i="4"/>
  <c r="H49" i="4" l="1"/>
  <c r="Q49" i="4"/>
  <c r="G50" i="4"/>
  <c r="P49" i="4"/>
  <c r="F49" i="4"/>
  <c r="E50" i="4"/>
  <c r="E51" i="4" l="1"/>
  <c r="P50" i="4"/>
  <c r="F50" i="4"/>
  <c r="Q50" i="4"/>
  <c r="H50" i="4"/>
  <c r="G51" i="4"/>
  <c r="Q51" i="4" l="1"/>
  <c r="H51" i="4"/>
  <c r="G52" i="4"/>
  <c r="F51" i="4"/>
  <c r="P51" i="4"/>
  <c r="E52" i="4"/>
  <c r="P52" i="4" l="1"/>
  <c r="F52" i="4"/>
  <c r="E53" i="4"/>
  <c r="Q52" i="4"/>
  <c r="H52" i="4"/>
  <c r="G53" i="4"/>
  <c r="Q53" i="4" l="1"/>
  <c r="H53" i="4"/>
  <c r="G54" i="4"/>
  <c r="F53" i="4"/>
  <c r="P53" i="4"/>
  <c r="E54" i="4"/>
  <c r="F54" i="4" l="1"/>
  <c r="P54" i="4"/>
  <c r="E55" i="4"/>
  <c r="H54" i="4"/>
  <c r="Q54" i="4"/>
  <c r="G55" i="4"/>
  <c r="Q55" i="4" l="1"/>
  <c r="H55" i="4"/>
  <c r="G56" i="4"/>
  <c r="E56" i="4"/>
  <c r="P55" i="4"/>
  <c r="F55" i="4"/>
  <c r="Q56" i="4" l="1"/>
  <c r="H56" i="4"/>
  <c r="G57" i="4"/>
  <c r="F56" i="4"/>
  <c r="P56" i="4"/>
  <c r="E57" i="4"/>
  <c r="P57" i="4" l="1"/>
  <c r="E58" i="4"/>
  <c r="F57" i="4"/>
  <c r="H57" i="4"/>
  <c r="Q57" i="4"/>
  <c r="G58" i="4"/>
  <c r="Q58" i="4" l="1"/>
  <c r="H58" i="4"/>
  <c r="G59" i="4"/>
  <c r="P58" i="4"/>
  <c r="E59" i="4"/>
  <c r="F58" i="4"/>
  <c r="Q59" i="4" l="1"/>
  <c r="H59" i="4"/>
  <c r="G60" i="4"/>
  <c r="E60" i="4"/>
  <c r="F59" i="4"/>
  <c r="P59" i="4"/>
  <c r="F60" i="4" l="1"/>
  <c r="P60" i="4"/>
  <c r="E61" i="4"/>
  <c r="H60" i="4"/>
  <c r="Q60" i="4"/>
  <c r="G61" i="4"/>
  <c r="Q61" i="4" l="1"/>
  <c r="H61" i="4"/>
  <c r="G62" i="4"/>
  <c r="E62" i="4"/>
  <c r="F61" i="4"/>
  <c r="P61" i="4"/>
  <c r="F62" i="4" l="1"/>
  <c r="E63" i="4"/>
  <c r="P62" i="4"/>
  <c r="Q62" i="4"/>
  <c r="H62" i="4"/>
  <c r="G63" i="4"/>
  <c r="Q63" i="4" l="1"/>
  <c r="H63" i="4"/>
  <c r="G64" i="4"/>
  <c r="E64" i="4"/>
  <c r="F63" i="4"/>
  <c r="P63" i="4"/>
  <c r="H64" i="4" l="1"/>
  <c r="Q64" i="4"/>
  <c r="G65" i="4"/>
  <c r="E65" i="4"/>
  <c r="P64" i="4"/>
  <c r="F64" i="4"/>
  <c r="P65" i="4" l="1"/>
  <c r="F65" i="4"/>
  <c r="E66" i="4"/>
  <c r="H65" i="4"/>
  <c r="Q65" i="4"/>
  <c r="G66" i="4"/>
  <c r="H66" i="4" l="1"/>
  <c r="Q66" i="4"/>
  <c r="G67" i="4"/>
  <c r="P66" i="4"/>
  <c r="E67" i="4"/>
  <c r="F66" i="4"/>
  <c r="H67" i="4" l="1"/>
  <c r="Q67" i="4"/>
  <c r="G68" i="4"/>
  <c r="P67" i="4"/>
  <c r="E68" i="4"/>
  <c r="F67" i="4"/>
  <c r="E69" i="4" l="1"/>
  <c r="F68" i="4"/>
  <c r="P68" i="4"/>
  <c r="Q68" i="4"/>
  <c r="H68" i="4"/>
  <c r="G69" i="4"/>
  <c r="H69" i="4" l="1"/>
  <c r="Q69" i="4"/>
  <c r="G70" i="4"/>
  <c r="F69" i="4"/>
  <c r="P69" i="4"/>
  <c r="E70" i="4"/>
  <c r="Q70" i="4" l="1"/>
  <c r="H70" i="4"/>
  <c r="G71" i="4"/>
  <c r="F70" i="4"/>
  <c r="P70" i="4"/>
  <c r="E71" i="4"/>
  <c r="E72" i="4" l="1"/>
  <c r="F71" i="4"/>
  <c r="P71" i="4"/>
  <c r="Q71" i="4"/>
  <c r="H71" i="4"/>
  <c r="G72" i="4"/>
  <c r="H72" i="4" l="1"/>
  <c r="Q72" i="4"/>
  <c r="G73" i="4"/>
  <c r="E73" i="4"/>
  <c r="P72" i="4"/>
  <c r="F72" i="4"/>
  <c r="P73" i="4" l="1"/>
  <c r="E74" i="4"/>
  <c r="F73" i="4"/>
  <c r="H73" i="4"/>
  <c r="Q73" i="4"/>
  <c r="G74" i="4"/>
  <c r="Q74" i="4" l="1"/>
  <c r="H74" i="4"/>
  <c r="G75" i="4"/>
  <c r="F74" i="4"/>
  <c r="P74" i="4"/>
  <c r="E75" i="4"/>
  <c r="E76" i="4" l="1"/>
  <c r="F75" i="4"/>
  <c r="P75" i="4"/>
  <c r="H75" i="4"/>
  <c r="Q75" i="4"/>
  <c r="G76" i="4"/>
  <c r="Q76" i="4" l="1"/>
  <c r="H76" i="4"/>
  <c r="G77" i="4"/>
  <c r="P76" i="4"/>
  <c r="F76" i="4"/>
  <c r="E77" i="4"/>
  <c r="P77" i="4" l="1"/>
  <c r="F77" i="4"/>
  <c r="E78" i="4"/>
  <c r="Q77" i="4"/>
  <c r="H77" i="4"/>
  <c r="G78" i="4"/>
  <c r="Q78" i="4" l="1"/>
  <c r="H78" i="4"/>
  <c r="G79" i="4"/>
  <c r="F78" i="4"/>
  <c r="P78" i="4"/>
  <c r="E79" i="4"/>
  <c r="E80" i="4" l="1"/>
  <c r="F79" i="4"/>
  <c r="P79" i="4"/>
  <c r="Q79" i="4"/>
  <c r="H79" i="4"/>
  <c r="G80" i="4"/>
  <c r="Q80" i="4" l="1"/>
  <c r="H80" i="4"/>
  <c r="G81" i="4"/>
  <c r="P80" i="4"/>
  <c r="E81" i="4"/>
  <c r="F80" i="4"/>
  <c r="H81" i="4" l="1"/>
  <c r="Q81" i="4"/>
  <c r="G82" i="4"/>
  <c r="E82" i="4"/>
  <c r="P81" i="4"/>
  <c r="F81" i="4"/>
  <c r="E83" i="4" l="1"/>
  <c r="P82" i="4"/>
  <c r="F82" i="4"/>
  <c r="Q82" i="4"/>
  <c r="H82" i="4"/>
  <c r="G83" i="4"/>
  <c r="Q83" i="4" l="1"/>
  <c r="H83" i="4"/>
  <c r="G84" i="4"/>
  <c r="P83" i="4"/>
  <c r="E84" i="4"/>
  <c r="F83" i="4"/>
  <c r="Q84" i="4" l="1"/>
  <c r="H84" i="4"/>
  <c r="G85" i="4"/>
  <c r="P84" i="4"/>
  <c r="E85" i="4"/>
  <c r="F84" i="4"/>
  <c r="H85" i="4" l="1"/>
  <c r="Q85" i="4"/>
  <c r="G86" i="4"/>
  <c r="P85" i="4"/>
  <c r="F85" i="4"/>
  <c r="E86" i="4"/>
  <c r="F86" i="4" l="1"/>
  <c r="E87" i="4"/>
  <c r="P86" i="4"/>
  <c r="Q86" i="4"/>
  <c r="H86" i="4"/>
  <c r="G87" i="4"/>
  <c r="Q87" i="4" l="1"/>
  <c r="H87" i="4"/>
  <c r="G88" i="4"/>
  <c r="E88" i="4"/>
  <c r="F87" i="4"/>
  <c r="P87" i="4"/>
  <c r="E89" i="4" l="1"/>
  <c r="F88" i="4"/>
  <c r="P88" i="4"/>
  <c r="H88" i="4"/>
  <c r="Q88" i="4"/>
  <c r="G89" i="4"/>
  <c r="H89" i="4" l="1"/>
  <c r="Q89" i="4"/>
  <c r="G90" i="4"/>
  <c r="E90" i="4"/>
  <c r="P89" i="4"/>
  <c r="F89" i="4"/>
  <c r="E91" i="4" l="1"/>
  <c r="F90" i="4"/>
  <c r="P90" i="4"/>
  <c r="H90" i="4"/>
  <c r="Q90" i="4"/>
  <c r="G91" i="4"/>
  <c r="Q91" i="4" l="1"/>
  <c r="H91" i="4"/>
  <c r="G92" i="4"/>
  <c r="P91" i="4"/>
  <c r="F91" i="4"/>
  <c r="E92" i="4"/>
  <c r="Q92" i="4" l="1"/>
  <c r="H92" i="4"/>
  <c r="G93" i="4"/>
  <c r="E93" i="4"/>
  <c r="F92" i="4"/>
  <c r="P92" i="4"/>
  <c r="E94" i="4" l="1"/>
  <c r="F93" i="4"/>
  <c r="P93" i="4"/>
  <c r="Q93" i="4"/>
  <c r="H93" i="4"/>
  <c r="G94" i="4"/>
  <c r="Q94" i="4" l="1"/>
  <c r="H94" i="4"/>
  <c r="G95" i="4"/>
  <c r="E95" i="4"/>
  <c r="P94" i="4"/>
  <c r="F94" i="4"/>
  <c r="F95" i="4" l="1"/>
  <c r="E96" i="4"/>
  <c r="P95" i="4"/>
  <c r="H95" i="4"/>
  <c r="Q95" i="4"/>
  <c r="G96" i="4"/>
  <c r="H96" i="4" l="1"/>
  <c r="Q96" i="4"/>
  <c r="G97" i="4"/>
  <c r="P96" i="4"/>
  <c r="F96" i="4"/>
  <c r="E97" i="4"/>
  <c r="F97" i="4" l="1"/>
  <c r="P97" i="4"/>
  <c r="E98" i="4"/>
  <c r="H97" i="4"/>
  <c r="Q97" i="4"/>
  <c r="G98" i="4"/>
  <c r="Q98" i="4" l="1"/>
  <c r="H98" i="4"/>
  <c r="G99" i="4"/>
  <c r="P98" i="4"/>
  <c r="E99" i="4"/>
  <c r="F98" i="4"/>
  <c r="Q99" i="4" l="1"/>
  <c r="H99" i="4"/>
  <c r="G100" i="4"/>
  <c r="E100" i="4"/>
  <c r="F99" i="4"/>
  <c r="P99" i="4"/>
  <c r="H100" i="4" l="1"/>
  <c r="Q100" i="4"/>
  <c r="G101" i="4"/>
  <c r="E101" i="4"/>
  <c r="F100" i="4"/>
  <c r="P100" i="4"/>
  <c r="F101" i="4" l="1"/>
  <c r="P101" i="4"/>
  <c r="E102" i="4"/>
  <c r="H101" i="4"/>
  <c r="Q101" i="4"/>
  <c r="G102" i="4"/>
  <c r="Q102" i="4" l="1"/>
  <c r="H102" i="4"/>
  <c r="G103" i="4"/>
  <c r="E103" i="4"/>
  <c r="F102" i="4"/>
  <c r="P102" i="4"/>
  <c r="H103" i="4" l="1"/>
  <c r="Q103" i="4"/>
  <c r="G104" i="4"/>
  <c r="E104" i="4"/>
  <c r="P103" i="4"/>
  <c r="F103" i="4"/>
  <c r="P104" i="4" l="1"/>
  <c r="E105" i="4"/>
  <c r="F104" i="4"/>
  <c r="H104" i="4"/>
  <c r="Q104" i="4"/>
  <c r="G105" i="4"/>
  <c r="Q105" i="4" l="1"/>
  <c r="H105" i="4"/>
  <c r="G106" i="4"/>
  <c r="F105" i="4"/>
  <c r="E106" i="4"/>
  <c r="P105" i="4"/>
  <c r="F106" i="4" l="1"/>
  <c r="P106" i="4"/>
  <c r="E107" i="4"/>
  <c r="H106" i="4"/>
  <c r="Q106" i="4"/>
  <c r="G107" i="4"/>
  <c r="Q107" i="4" l="1"/>
  <c r="H107" i="4"/>
  <c r="G108" i="4"/>
  <c r="E108" i="4"/>
  <c r="F107" i="4"/>
  <c r="P107" i="4"/>
  <c r="Q108" i="4" l="1"/>
  <c r="H108" i="4"/>
  <c r="G109" i="4"/>
  <c r="P108" i="4"/>
  <c r="F108" i="4"/>
  <c r="E109" i="4"/>
  <c r="H109" i="4" l="1"/>
  <c r="Q109" i="4"/>
  <c r="G110" i="4"/>
  <c r="F109" i="4"/>
  <c r="E110" i="4"/>
  <c r="P109" i="4"/>
  <c r="E111" i="4" l="1"/>
  <c r="F110" i="4"/>
  <c r="P110" i="4"/>
  <c r="Q110" i="4"/>
  <c r="H110" i="4"/>
  <c r="G111" i="4"/>
  <c r="H111" i="4" l="1"/>
  <c r="Q111" i="4"/>
  <c r="G112" i="4"/>
  <c r="E112" i="4"/>
  <c r="F111" i="4"/>
  <c r="P111" i="4"/>
  <c r="H112" i="4" l="1"/>
  <c r="Q112" i="4"/>
  <c r="G113" i="4"/>
  <c r="P112" i="4"/>
  <c r="F112" i="4"/>
  <c r="E113" i="4"/>
  <c r="F113" i="4" l="1"/>
  <c r="P113" i="4"/>
  <c r="E114" i="4"/>
  <c r="Q113" i="4"/>
  <c r="H113" i="4"/>
  <c r="G114" i="4"/>
  <c r="H114" i="4" l="1"/>
  <c r="Q114" i="4"/>
  <c r="G115" i="4"/>
  <c r="F114" i="4"/>
  <c r="P114" i="4"/>
  <c r="E115" i="4"/>
  <c r="P115" i="4" l="1"/>
  <c r="E116" i="4"/>
  <c r="F115" i="4"/>
  <c r="Q115" i="4"/>
  <c r="H115" i="4"/>
  <c r="G116" i="4"/>
  <c r="Q116" i="4" l="1"/>
  <c r="H116" i="4"/>
  <c r="G117" i="4"/>
  <c r="P116" i="4"/>
  <c r="F116" i="4"/>
  <c r="E117" i="4"/>
  <c r="F117" i="4" l="1"/>
  <c r="E118" i="4"/>
  <c r="P117" i="4"/>
  <c r="Q117" i="4"/>
  <c r="H117" i="4"/>
  <c r="G118" i="4"/>
  <c r="Q118" i="4" l="1"/>
  <c r="H118" i="4"/>
  <c r="G119" i="4"/>
  <c r="E119" i="4"/>
  <c r="F118" i="4"/>
  <c r="P118" i="4"/>
  <c r="H119" i="4" l="1"/>
  <c r="Q119" i="4"/>
  <c r="G120" i="4"/>
  <c r="F119" i="4"/>
  <c r="P119" i="4"/>
  <c r="E120" i="4"/>
  <c r="P120" i="4" l="1"/>
  <c r="E121" i="4"/>
  <c r="F120" i="4"/>
  <c r="H120" i="4"/>
  <c r="Q120" i="4"/>
  <c r="G121" i="4"/>
  <c r="H121" i="4" l="1"/>
  <c r="Q121" i="4"/>
  <c r="G122" i="4"/>
  <c r="P121" i="4"/>
  <c r="F121" i="4"/>
  <c r="E122" i="4"/>
  <c r="F122" i="4" l="1"/>
  <c r="E123" i="4"/>
  <c r="P122" i="4"/>
  <c r="H122" i="4"/>
  <c r="Q122" i="4"/>
  <c r="G123" i="4"/>
  <c r="Q123" i="4" l="1"/>
  <c r="H123" i="4"/>
  <c r="G124" i="4"/>
  <c r="F123" i="4"/>
  <c r="P123" i="4"/>
  <c r="E124" i="4"/>
  <c r="H124" i="4" l="1"/>
  <c r="Q124" i="4"/>
  <c r="G125" i="4"/>
  <c r="E125" i="4"/>
  <c r="F124" i="4"/>
  <c r="P124" i="4"/>
  <c r="Q125" i="4" l="1"/>
  <c r="H125" i="4"/>
  <c r="G126" i="4"/>
  <c r="F125" i="4"/>
  <c r="E126" i="4"/>
  <c r="P125" i="4"/>
  <c r="E127" i="4" l="1"/>
  <c r="P126" i="4"/>
  <c r="F126" i="4"/>
  <c r="Q126" i="4"/>
  <c r="H126" i="4"/>
  <c r="G127" i="4"/>
  <c r="H127" i="4" l="1"/>
  <c r="Q127" i="4"/>
  <c r="G128" i="4"/>
  <c r="F127" i="4"/>
  <c r="P127" i="4"/>
  <c r="E128" i="4"/>
  <c r="P128" i="4" l="1"/>
  <c r="F128" i="4"/>
  <c r="E129" i="4"/>
  <c r="H128" i="4"/>
  <c r="Q128" i="4"/>
  <c r="G129" i="4"/>
  <c r="H129" i="4" l="1"/>
  <c r="Q129" i="4"/>
  <c r="G130" i="4"/>
  <c r="P129" i="4"/>
  <c r="F129" i="4"/>
  <c r="E130" i="4"/>
  <c r="E131" i="4" l="1"/>
  <c r="P130" i="4"/>
  <c r="F130" i="4"/>
  <c r="Q130" i="4"/>
  <c r="H130" i="4"/>
  <c r="G131" i="4"/>
  <c r="Q131" i="4" l="1"/>
  <c r="H131" i="4"/>
  <c r="G132" i="4"/>
  <c r="F131" i="4"/>
  <c r="P131" i="4"/>
  <c r="E132" i="4"/>
  <c r="F132" i="4" l="1"/>
  <c r="P132" i="4"/>
  <c r="E133" i="4"/>
  <c r="Q132" i="4"/>
  <c r="H132" i="4"/>
  <c r="G133" i="4"/>
  <c r="Q133" i="4" l="1"/>
  <c r="H133" i="4"/>
  <c r="G134" i="4"/>
  <c r="F133" i="4"/>
  <c r="P133" i="4"/>
  <c r="E134" i="4"/>
  <c r="E135" i="4" l="1"/>
  <c r="P134" i="4"/>
  <c r="F134" i="4"/>
  <c r="Q134" i="4"/>
  <c r="H134" i="4"/>
  <c r="G135" i="4"/>
  <c r="Q135" i="4" l="1"/>
  <c r="H135" i="4"/>
  <c r="G136" i="4"/>
  <c r="E136" i="4"/>
  <c r="F135" i="4"/>
  <c r="P135" i="4"/>
  <c r="P136" i="4" l="1"/>
  <c r="F136" i="4"/>
  <c r="E137" i="4"/>
  <c r="H136" i="4"/>
  <c r="Q136" i="4"/>
  <c r="G137" i="4"/>
  <c r="H137" i="4" l="1"/>
  <c r="Q137" i="4"/>
  <c r="G138" i="4"/>
  <c r="E138" i="4"/>
  <c r="P137" i="4"/>
  <c r="F137" i="4"/>
  <c r="F138" i="4" l="1"/>
  <c r="P138" i="4"/>
  <c r="E139" i="4"/>
  <c r="H138" i="4"/>
  <c r="Q138" i="4"/>
  <c r="G139" i="4"/>
  <c r="Q139" i="4" l="1"/>
  <c r="H139" i="4"/>
  <c r="G140" i="4"/>
  <c r="P139" i="4"/>
  <c r="E140" i="4"/>
  <c r="F139" i="4"/>
  <c r="F140" i="4" l="1"/>
  <c r="E141" i="4"/>
  <c r="P140" i="4"/>
  <c r="H140" i="4"/>
  <c r="Q140" i="4"/>
  <c r="G141" i="4"/>
  <c r="Q141" i="4" l="1"/>
  <c r="H141" i="4"/>
  <c r="G142" i="4"/>
  <c r="F141" i="4"/>
  <c r="E142" i="4"/>
  <c r="P141" i="4"/>
  <c r="E143" i="4" l="1"/>
  <c r="F142" i="4"/>
  <c r="P142" i="4"/>
  <c r="Q142" i="4"/>
  <c r="H142" i="4"/>
  <c r="G143" i="4"/>
  <c r="H143" i="4" l="1"/>
  <c r="Q143" i="4"/>
  <c r="G144" i="4"/>
  <c r="F143" i="4"/>
  <c r="P143" i="4"/>
  <c r="E144" i="4"/>
  <c r="E145" i="4" l="1"/>
  <c r="P144" i="4"/>
  <c r="F144" i="4"/>
  <c r="H144" i="4"/>
  <c r="Q144" i="4"/>
  <c r="G145" i="4"/>
  <c r="H145" i="4" l="1"/>
  <c r="Q145" i="4"/>
  <c r="G146" i="4"/>
  <c r="F145" i="4"/>
  <c r="E146" i="4"/>
  <c r="P145" i="4"/>
  <c r="P146" i="4" l="1"/>
  <c r="E147" i="4"/>
  <c r="F146" i="4"/>
  <c r="Q146" i="4"/>
  <c r="H146" i="4"/>
  <c r="G147" i="4"/>
  <c r="H147" i="4" l="1"/>
  <c r="Q147" i="4"/>
  <c r="G148" i="4"/>
  <c r="E148" i="4"/>
  <c r="F147" i="4"/>
  <c r="P147" i="4"/>
  <c r="E149" i="4" l="1"/>
  <c r="F148" i="4"/>
  <c r="P148" i="4"/>
  <c r="Q148" i="4"/>
  <c r="H148" i="4"/>
  <c r="G149" i="4"/>
  <c r="Q149" i="4" l="1"/>
  <c r="H149" i="4"/>
  <c r="G150" i="4"/>
  <c r="F149" i="4"/>
  <c r="E150" i="4"/>
  <c r="P149" i="4"/>
  <c r="E151" i="4" l="1"/>
  <c r="P150" i="4"/>
  <c r="F150" i="4"/>
  <c r="Q150" i="4"/>
  <c r="H150" i="4"/>
  <c r="G151" i="4"/>
  <c r="Q151" i="4" l="1"/>
  <c r="H151" i="4"/>
  <c r="G152" i="4"/>
  <c r="P151" i="4"/>
  <c r="F151" i="4"/>
  <c r="E152" i="4"/>
  <c r="H152" i="4" l="1"/>
  <c r="Q152" i="4"/>
  <c r="G153" i="4"/>
  <c r="E153" i="4"/>
  <c r="P152" i="4"/>
  <c r="F152" i="4"/>
  <c r="F153" i="4" l="1"/>
  <c r="E154" i="4"/>
  <c r="P153" i="4"/>
  <c r="H153" i="4"/>
  <c r="Q153" i="4"/>
  <c r="G154" i="4"/>
  <c r="P154" i="4" l="1"/>
  <c r="E155" i="4"/>
  <c r="F154" i="4"/>
  <c r="Q154" i="4"/>
  <c r="H154" i="4"/>
  <c r="G155" i="4"/>
  <c r="Q155" i="4" l="1"/>
  <c r="H155" i="4"/>
  <c r="G156" i="4"/>
  <c r="P155" i="4"/>
  <c r="E156" i="4"/>
  <c r="F155" i="4"/>
  <c r="E157" i="4" l="1"/>
  <c r="F156" i="4"/>
  <c r="P156" i="4"/>
  <c r="H156" i="4"/>
  <c r="Q156" i="4"/>
  <c r="G157" i="4"/>
  <c r="H157" i="4" l="1"/>
  <c r="Q157" i="4"/>
  <c r="G158" i="4"/>
  <c r="F157" i="4"/>
  <c r="E158" i="4"/>
  <c r="P157" i="4"/>
  <c r="E159" i="4" l="1"/>
  <c r="P158" i="4"/>
  <c r="F158" i="4"/>
  <c r="Q158" i="4"/>
  <c r="H158" i="4"/>
  <c r="G159" i="4"/>
  <c r="H159" i="4" l="1"/>
  <c r="Q159" i="4"/>
  <c r="G160" i="4"/>
  <c r="P159" i="4"/>
  <c r="F159" i="4"/>
  <c r="E160" i="4"/>
  <c r="E161" i="4" l="1"/>
  <c r="P160" i="4"/>
  <c r="F160" i="4"/>
  <c r="H160" i="4"/>
  <c r="Q160" i="4"/>
  <c r="G161" i="4"/>
  <c r="Q161" i="4" l="1"/>
  <c r="H161" i="4"/>
  <c r="G162" i="4"/>
  <c r="E162" i="4"/>
  <c r="P161" i="4"/>
  <c r="F161" i="4"/>
  <c r="P162" i="4" l="1"/>
  <c r="E163" i="4"/>
  <c r="F162" i="4"/>
  <c r="Q162" i="4"/>
  <c r="H162" i="4"/>
  <c r="G163" i="4"/>
  <c r="Q163" i="4" l="1"/>
  <c r="H163" i="4"/>
  <c r="G164" i="4"/>
  <c r="F163" i="4"/>
  <c r="P163" i="4"/>
  <c r="E164" i="4"/>
  <c r="F164" i="4" l="1"/>
  <c r="P164" i="4"/>
  <c r="E165" i="4"/>
  <c r="Q164" i="4"/>
  <c r="H164" i="4"/>
  <c r="G165" i="4"/>
  <c r="H165" i="4" l="1"/>
  <c r="Q165" i="4"/>
  <c r="G166" i="4"/>
  <c r="F165" i="4"/>
  <c r="E166" i="4"/>
  <c r="P165" i="4"/>
  <c r="E167" i="4" l="1"/>
  <c r="P166" i="4"/>
  <c r="F166" i="4"/>
  <c r="Q166" i="4"/>
  <c r="H166" i="4"/>
  <c r="G167" i="4"/>
  <c r="Q167" i="4" l="1"/>
  <c r="H167" i="4"/>
  <c r="G168" i="4"/>
  <c r="P167" i="4"/>
  <c r="F167" i="4"/>
  <c r="E168" i="4"/>
  <c r="H168" i="4" l="1"/>
  <c r="Q168" i="4"/>
  <c r="G169" i="4"/>
  <c r="E169" i="4"/>
  <c r="P168" i="4"/>
  <c r="F168" i="4"/>
  <c r="P169" i="4" l="1"/>
  <c r="E170" i="4"/>
  <c r="F169" i="4"/>
  <c r="Q169" i="4"/>
  <c r="H169" i="4"/>
  <c r="G170" i="4"/>
  <c r="Q170" i="4" l="1"/>
  <c r="H170" i="4"/>
  <c r="G171" i="4"/>
  <c r="P170" i="4"/>
  <c r="E171" i="4"/>
  <c r="F170" i="4"/>
  <c r="Q171" i="4" l="1"/>
  <c r="H171" i="4"/>
  <c r="G172" i="4"/>
  <c r="P171" i="4"/>
  <c r="E172" i="4"/>
  <c r="F171" i="4"/>
  <c r="Q172" i="4" l="1"/>
  <c r="H172" i="4"/>
  <c r="G173" i="4"/>
  <c r="P172" i="4"/>
  <c r="F172" i="4"/>
  <c r="E173" i="4"/>
  <c r="F173" i="4" l="1"/>
  <c r="E174" i="4"/>
  <c r="P173" i="4"/>
  <c r="Q173" i="4"/>
  <c r="H173" i="4"/>
  <c r="G174" i="4"/>
  <c r="Q174" i="4" l="1"/>
  <c r="H174" i="4"/>
  <c r="G175" i="4"/>
  <c r="E175" i="4"/>
  <c r="F174" i="4"/>
  <c r="P174" i="4"/>
  <c r="H175" i="4" l="1"/>
  <c r="Q175" i="4"/>
  <c r="G176" i="4"/>
  <c r="P175" i="4"/>
  <c r="E176" i="4"/>
  <c r="F175" i="4"/>
  <c r="E177" i="4" l="1"/>
  <c r="P176" i="4"/>
  <c r="F176" i="4"/>
  <c r="H176" i="4"/>
  <c r="Q176" i="4"/>
  <c r="G177" i="4"/>
  <c r="H177" i="4" l="1"/>
  <c r="Q177" i="4"/>
  <c r="G178" i="4"/>
  <c r="F177" i="4"/>
  <c r="E178" i="4"/>
  <c r="P177" i="4"/>
  <c r="H178" i="4" l="1"/>
  <c r="Q178" i="4"/>
  <c r="G179" i="4"/>
  <c r="P178" i="4"/>
  <c r="E179" i="4"/>
  <c r="F178" i="4"/>
  <c r="P179" i="4" l="1"/>
  <c r="F179" i="4"/>
  <c r="E180" i="4"/>
  <c r="H179" i="4"/>
  <c r="Q179" i="4"/>
  <c r="G180" i="4"/>
  <c r="H180" i="4" l="1"/>
  <c r="Q180" i="4"/>
  <c r="G181" i="4"/>
  <c r="E181" i="4"/>
  <c r="F180" i="4"/>
  <c r="P180" i="4"/>
  <c r="F181" i="4" l="1"/>
  <c r="E182" i="4"/>
  <c r="P181" i="4"/>
  <c r="Q181" i="4"/>
  <c r="H181" i="4"/>
  <c r="G182" i="4"/>
  <c r="Q182" i="4" l="1"/>
  <c r="H182" i="4"/>
  <c r="G183" i="4"/>
  <c r="E183" i="4"/>
  <c r="F182" i="4"/>
  <c r="P182" i="4"/>
  <c r="Q183" i="4" l="1"/>
  <c r="H183" i="4"/>
  <c r="G184" i="4"/>
  <c r="E184" i="4"/>
  <c r="P183" i="4"/>
  <c r="F183" i="4"/>
  <c r="H184" i="4" l="1"/>
  <c r="Q184" i="4"/>
  <c r="G185" i="4"/>
  <c r="E185" i="4"/>
  <c r="P184" i="4"/>
  <c r="F184" i="4"/>
  <c r="H185" i="4" l="1"/>
  <c r="Q185" i="4"/>
  <c r="G186" i="4"/>
  <c r="E186" i="4"/>
  <c r="F185" i="4"/>
  <c r="P185" i="4"/>
  <c r="P186" i="4" l="1"/>
  <c r="F186" i="4"/>
  <c r="E187" i="4"/>
  <c r="Q186" i="4"/>
  <c r="H186" i="4"/>
  <c r="G187" i="4"/>
  <c r="H187" i="4" l="1"/>
  <c r="Q187" i="4"/>
  <c r="G188" i="4"/>
  <c r="F187" i="4"/>
  <c r="P187" i="4"/>
  <c r="E188" i="4"/>
  <c r="E189" i="4" l="1"/>
  <c r="P188" i="4"/>
  <c r="F188" i="4"/>
  <c r="Q188" i="4"/>
  <c r="H188" i="4"/>
  <c r="G189" i="4"/>
  <c r="Q189" i="4" l="1"/>
  <c r="H189" i="4"/>
  <c r="G190" i="4"/>
  <c r="F189" i="4"/>
  <c r="E190" i="4"/>
  <c r="P189" i="4"/>
  <c r="Q190" i="4" l="1"/>
  <c r="H190" i="4"/>
  <c r="G191" i="4"/>
  <c r="E191" i="4"/>
  <c r="P190" i="4"/>
  <c r="F190" i="4"/>
  <c r="Q191" i="4" l="1"/>
  <c r="H191" i="4"/>
  <c r="G192" i="4"/>
  <c r="P191" i="4"/>
  <c r="E192" i="4"/>
  <c r="F191" i="4"/>
  <c r="H192" i="4" l="1"/>
  <c r="Q192" i="4"/>
  <c r="G193" i="4"/>
  <c r="E193" i="4"/>
  <c r="P192" i="4"/>
  <c r="F192" i="4"/>
  <c r="P193" i="4" l="1"/>
  <c r="E194" i="4"/>
  <c r="F193" i="4"/>
  <c r="H193" i="4"/>
  <c r="Q193" i="4"/>
  <c r="G194" i="4"/>
  <c r="P194" i="4" l="1"/>
  <c r="E195" i="4"/>
  <c r="F194" i="4"/>
  <c r="H194" i="4"/>
  <c r="Q194" i="4"/>
  <c r="G195" i="4"/>
  <c r="Q195" i="4" l="1"/>
  <c r="H195" i="4"/>
  <c r="G196" i="4"/>
  <c r="P195" i="4"/>
  <c r="F195" i="4"/>
  <c r="E196" i="4"/>
  <c r="P196" i="4" l="1"/>
  <c r="F196" i="4"/>
  <c r="E197" i="4"/>
  <c r="H196" i="4"/>
  <c r="Q196" i="4"/>
  <c r="G197" i="4"/>
  <c r="H197" i="4" l="1"/>
  <c r="Q197" i="4"/>
  <c r="G198" i="4"/>
  <c r="F197" i="4"/>
  <c r="P197" i="4"/>
  <c r="E198" i="4"/>
  <c r="E199" i="4" l="1"/>
  <c r="P198" i="4"/>
  <c r="F198" i="4"/>
  <c r="Q198" i="4"/>
  <c r="H198" i="4"/>
  <c r="G199" i="4"/>
  <c r="H199" i="4" l="1"/>
  <c r="Q199" i="4"/>
  <c r="G200" i="4"/>
  <c r="P199" i="4"/>
  <c r="F199" i="4"/>
  <c r="E200" i="4"/>
  <c r="E201" i="4" l="1"/>
  <c r="P200" i="4"/>
  <c r="F200" i="4"/>
  <c r="H200" i="4"/>
  <c r="Q200" i="4"/>
  <c r="G201" i="4"/>
  <c r="H201" i="4" l="1"/>
  <c r="Q201" i="4"/>
  <c r="G202" i="4"/>
  <c r="E202" i="4"/>
  <c r="F201" i="4"/>
  <c r="P201" i="4"/>
  <c r="P202" i="4" l="1"/>
  <c r="F202" i="4"/>
  <c r="E203" i="4"/>
  <c r="Q202" i="4"/>
  <c r="H202" i="4"/>
  <c r="G203" i="4"/>
  <c r="E204" i="4" l="1"/>
  <c r="F203" i="4"/>
  <c r="P203" i="4"/>
  <c r="H203" i="4"/>
  <c r="Q203" i="4"/>
  <c r="G204" i="4"/>
  <c r="H204" i="4" l="1"/>
  <c r="Q204" i="4"/>
  <c r="G205" i="4"/>
  <c r="E205" i="4"/>
  <c r="P204" i="4"/>
  <c r="F204" i="4"/>
  <c r="Q205" i="4" l="1"/>
  <c r="H205" i="4"/>
  <c r="G206" i="4"/>
  <c r="F205" i="4"/>
  <c r="P205" i="4"/>
  <c r="E206" i="4"/>
  <c r="E207" i="4" l="1"/>
  <c r="F206" i="4"/>
  <c r="P206" i="4"/>
  <c r="Q206" i="4"/>
  <c r="H206" i="4"/>
  <c r="G207" i="4"/>
  <c r="Q207" i="4" l="1"/>
  <c r="H207" i="4"/>
  <c r="G208" i="4"/>
  <c r="E208" i="4"/>
  <c r="P207" i="4"/>
  <c r="F207" i="4"/>
  <c r="H208" i="4" l="1"/>
  <c r="Q208" i="4"/>
  <c r="G209" i="4"/>
  <c r="E209" i="4"/>
  <c r="P208" i="4"/>
  <c r="F208" i="4"/>
  <c r="Q209" i="4" l="1"/>
  <c r="H209" i="4"/>
  <c r="G210" i="4"/>
  <c r="E210" i="4"/>
  <c r="F209" i="4"/>
  <c r="P209" i="4"/>
  <c r="P210" i="4" l="1"/>
  <c r="E211" i="4"/>
  <c r="F210" i="4"/>
  <c r="H210" i="4"/>
  <c r="Q210" i="4"/>
  <c r="G211" i="4"/>
  <c r="Q211" i="4" l="1"/>
  <c r="H211" i="4"/>
  <c r="G212" i="4"/>
  <c r="P211" i="4"/>
  <c r="F211" i="4"/>
  <c r="E212" i="4"/>
  <c r="Q212" i="4" l="1"/>
  <c r="H212" i="4"/>
  <c r="G213" i="4"/>
  <c r="P212" i="4"/>
  <c r="F212" i="4"/>
  <c r="E213" i="4"/>
  <c r="F213" i="4" l="1"/>
  <c r="P213" i="4"/>
  <c r="E214" i="4"/>
  <c r="Q213" i="4"/>
  <c r="H213" i="4"/>
  <c r="G214" i="4"/>
  <c r="Q214" i="4" l="1"/>
  <c r="H214" i="4"/>
  <c r="G215" i="4"/>
  <c r="E215" i="4"/>
  <c r="F214" i="4"/>
  <c r="P214" i="4"/>
  <c r="Q215" i="4" l="1"/>
  <c r="H215" i="4"/>
  <c r="G216" i="4"/>
  <c r="E216" i="4"/>
  <c r="P215" i="4"/>
  <c r="F215" i="4"/>
  <c r="H216" i="4" l="1"/>
  <c r="Q216" i="4"/>
  <c r="G217" i="4"/>
  <c r="E217" i="4"/>
  <c r="P216" i="4"/>
  <c r="F216" i="4"/>
  <c r="E218" i="4" l="1"/>
  <c r="P217" i="4"/>
  <c r="F217" i="4"/>
  <c r="Q217" i="4"/>
  <c r="H217" i="4"/>
  <c r="G218" i="4"/>
  <c r="Q218" i="4" l="1"/>
  <c r="H218" i="4"/>
  <c r="G219" i="4"/>
  <c r="P218" i="4"/>
  <c r="E219" i="4"/>
  <c r="F218" i="4"/>
  <c r="H219" i="4" l="1"/>
  <c r="Q219" i="4"/>
  <c r="G220" i="4"/>
  <c r="P219" i="4"/>
  <c r="E220" i="4"/>
  <c r="F219" i="4"/>
  <c r="P220" i="4" l="1"/>
  <c r="F220" i="4"/>
  <c r="E221" i="4"/>
  <c r="H220" i="4"/>
  <c r="Q220" i="4"/>
  <c r="G221" i="4"/>
  <c r="Q221" i="4" l="1"/>
  <c r="H221" i="4"/>
  <c r="G222" i="4"/>
  <c r="F221" i="4"/>
  <c r="P221" i="4"/>
  <c r="E222" i="4"/>
  <c r="E223" i="4" l="1"/>
  <c r="F222" i="4"/>
  <c r="P222" i="4"/>
  <c r="Q222" i="4"/>
  <c r="H222" i="4"/>
  <c r="G223" i="4"/>
  <c r="Q223" i="4" l="1"/>
  <c r="H223" i="4"/>
  <c r="G224" i="4"/>
  <c r="F223" i="4"/>
  <c r="E224" i="4"/>
  <c r="P223" i="4"/>
  <c r="E225" i="4" l="1"/>
  <c r="P224" i="4"/>
  <c r="F224" i="4"/>
  <c r="H224" i="4"/>
  <c r="Q224" i="4"/>
  <c r="G225" i="4"/>
  <c r="H225" i="4" l="1"/>
  <c r="Q225" i="4"/>
  <c r="G226" i="4"/>
  <c r="F225" i="4"/>
  <c r="E226" i="4"/>
  <c r="P225" i="4"/>
  <c r="P226" i="4" l="1"/>
  <c r="E227" i="4"/>
  <c r="F226" i="4"/>
  <c r="Q226" i="4"/>
  <c r="H226" i="4"/>
  <c r="G227" i="4"/>
  <c r="H227" i="4" l="1"/>
  <c r="Q227" i="4"/>
  <c r="G228" i="4"/>
  <c r="E228" i="4"/>
  <c r="P227" i="4"/>
  <c r="F227" i="4"/>
  <c r="E229" i="4" l="1"/>
  <c r="P228" i="4"/>
  <c r="F228" i="4"/>
  <c r="Q228" i="4"/>
  <c r="H228" i="4"/>
  <c r="G229" i="4"/>
  <c r="Q229" i="4" l="1"/>
  <c r="H229" i="4"/>
  <c r="G230" i="4"/>
  <c r="F229" i="4"/>
  <c r="E230" i="4"/>
  <c r="P229" i="4"/>
  <c r="E231" i="4" l="1"/>
  <c r="P230" i="4"/>
  <c r="F230" i="4"/>
  <c r="Q230" i="4"/>
  <c r="H230" i="4"/>
  <c r="G231" i="4"/>
  <c r="Q231" i="4" l="1"/>
  <c r="H231" i="4"/>
  <c r="G232" i="4"/>
  <c r="P231" i="4"/>
  <c r="E232" i="4"/>
  <c r="F231" i="4"/>
  <c r="E233" i="4" l="1"/>
  <c r="P232" i="4"/>
  <c r="F232" i="4"/>
  <c r="H232" i="4"/>
  <c r="Q232" i="4"/>
  <c r="G233" i="4"/>
  <c r="Q233" i="4" l="1"/>
  <c r="H233" i="4"/>
  <c r="G234" i="4"/>
  <c r="P233" i="4"/>
  <c r="F233" i="4"/>
  <c r="E234" i="4"/>
  <c r="P234" i="4" l="1"/>
  <c r="E235" i="4"/>
  <c r="F234" i="4"/>
  <c r="Q234" i="4"/>
  <c r="H234" i="4"/>
  <c r="G235" i="4"/>
  <c r="Q235" i="4" l="1"/>
  <c r="H235" i="4"/>
  <c r="G236" i="4"/>
  <c r="P235" i="4"/>
  <c r="F235" i="4"/>
  <c r="E236" i="4"/>
  <c r="E237" i="4" l="1"/>
  <c r="P236" i="4"/>
  <c r="F236" i="4"/>
  <c r="Q236" i="4"/>
  <c r="H236" i="4"/>
  <c r="G237" i="4"/>
  <c r="Q237" i="4" l="1"/>
  <c r="H237" i="4"/>
  <c r="G238" i="4"/>
  <c r="F237" i="4"/>
  <c r="P237" i="4"/>
  <c r="E238" i="4"/>
  <c r="E239" i="4" l="1"/>
  <c r="F238" i="4"/>
  <c r="P238" i="4"/>
  <c r="Q238" i="4"/>
  <c r="H238" i="4"/>
  <c r="G239" i="4"/>
  <c r="H239" i="4" l="1"/>
  <c r="Q239" i="4"/>
  <c r="G240" i="4"/>
  <c r="F239" i="4"/>
  <c r="P239" i="4"/>
  <c r="E240" i="4"/>
  <c r="E241" i="4" l="1"/>
  <c r="P240" i="4"/>
  <c r="F240" i="4"/>
  <c r="H240" i="4"/>
  <c r="Q240" i="4"/>
  <c r="G241" i="4"/>
  <c r="H241" i="4" l="1"/>
  <c r="Q241" i="4"/>
  <c r="G242" i="4"/>
  <c r="E242" i="4"/>
  <c r="P241" i="4"/>
  <c r="F241" i="4"/>
  <c r="P242" i="4" l="1"/>
  <c r="F242" i="4"/>
  <c r="E243" i="4"/>
  <c r="H242" i="4"/>
  <c r="Q242" i="4"/>
  <c r="G243" i="4"/>
  <c r="P243" i="4" l="1"/>
  <c r="F243" i="4"/>
  <c r="E244" i="4"/>
  <c r="H243" i="4"/>
  <c r="Q243" i="4"/>
  <c r="G244" i="4"/>
  <c r="Q244" i="4" l="1"/>
  <c r="H244" i="4"/>
  <c r="G245" i="4"/>
  <c r="F244" i="4"/>
  <c r="E245" i="4"/>
  <c r="P244" i="4"/>
  <c r="H245" i="4" l="1"/>
  <c r="Q245" i="4"/>
  <c r="G246" i="4"/>
  <c r="F245" i="4"/>
  <c r="E246" i="4"/>
  <c r="P245" i="4"/>
  <c r="E247" i="4" l="1"/>
  <c r="F246" i="4"/>
  <c r="P246" i="4"/>
  <c r="Q246" i="4"/>
  <c r="H246" i="4"/>
  <c r="G247" i="4"/>
  <c r="H247" i="4" l="1"/>
  <c r="Q247" i="4"/>
  <c r="G248" i="4"/>
  <c r="F247" i="4"/>
  <c r="E248" i="4"/>
  <c r="P247" i="4"/>
  <c r="E249" i="4" l="1"/>
  <c r="P248" i="4"/>
  <c r="F248" i="4"/>
  <c r="H248" i="4"/>
  <c r="Q248" i="4"/>
  <c r="G249" i="4"/>
  <c r="H249" i="4" l="1"/>
  <c r="Q249" i="4"/>
  <c r="G250" i="4"/>
  <c r="F249" i="4"/>
  <c r="E250" i="4"/>
  <c r="P249" i="4"/>
  <c r="P250" i="4" l="1"/>
  <c r="E251" i="4"/>
  <c r="F250" i="4"/>
  <c r="Q250" i="4"/>
  <c r="H250" i="4"/>
  <c r="G251" i="4"/>
  <c r="Q251" i="4" l="1"/>
  <c r="H251" i="4"/>
  <c r="G252" i="4"/>
  <c r="E252" i="4"/>
  <c r="P251" i="4"/>
  <c r="F251" i="4"/>
  <c r="Q252" i="4" l="1"/>
  <c r="H252" i="4"/>
  <c r="G253" i="4"/>
  <c r="F252" i="4"/>
  <c r="P252" i="4"/>
  <c r="E253" i="4"/>
  <c r="F253" i="4" l="1"/>
  <c r="P253" i="4"/>
  <c r="E254" i="4"/>
  <c r="Q253" i="4"/>
  <c r="H253" i="4"/>
  <c r="G254" i="4"/>
  <c r="Q254" i="4" l="1"/>
  <c r="H254" i="4"/>
  <c r="G255" i="4"/>
  <c r="E255" i="4"/>
  <c r="P254" i="4"/>
  <c r="F254" i="4"/>
  <c r="Q255" i="4" l="1"/>
  <c r="H255" i="4"/>
  <c r="G256" i="4"/>
  <c r="P255" i="4"/>
  <c r="E256" i="4"/>
  <c r="F255" i="4"/>
  <c r="H256" i="4" l="1"/>
  <c r="Q256" i="4"/>
  <c r="G257" i="4"/>
  <c r="E257" i="4"/>
  <c r="P256" i="4"/>
  <c r="F256" i="4"/>
  <c r="F257" i="4" l="1"/>
  <c r="E258" i="4"/>
  <c r="P257" i="4"/>
  <c r="Q257" i="4"/>
  <c r="H257" i="4"/>
  <c r="G258" i="4"/>
  <c r="Q258" i="4" l="1"/>
  <c r="H258" i="4"/>
  <c r="G259" i="4"/>
  <c r="E259" i="4"/>
  <c r="P258" i="4"/>
  <c r="F258" i="4"/>
  <c r="H259" i="4" l="1"/>
  <c r="Q259" i="4"/>
  <c r="G260" i="4"/>
  <c r="E260" i="4"/>
  <c r="P259" i="4"/>
  <c r="F259" i="4"/>
  <c r="P260" i="4" l="1"/>
  <c r="E261" i="4"/>
  <c r="F260" i="4"/>
  <c r="H260" i="4"/>
  <c r="Q260" i="4"/>
  <c r="G261" i="4"/>
  <c r="H261" i="4" l="1"/>
  <c r="Q261" i="4"/>
  <c r="G262" i="4"/>
  <c r="P261" i="4"/>
  <c r="E262" i="4"/>
  <c r="F261" i="4"/>
  <c r="H262" i="4" l="1"/>
  <c r="Q262" i="4"/>
  <c r="G263" i="4"/>
  <c r="P262" i="4"/>
  <c r="E263" i="4"/>
  <c r="F262" i="4"/>
  <c r="P263" i="4" l="1"/>
  <c r="E264" i="4"/>
  <c r="F263" i="4"/>
  <c r="H263" i="4"/>
  <c r="Q263" i="4"/>
  <c r="G264" i="4"/>
  <c r="H264" i="4" l="1"/>
  <c r="Q264" i="4"/>
  <c r="G265" i="4"/>
  <c r="F264" i="4"/>
  <c r="P264" i="4"/>
  <c r="E265" i="4"/>
  <c r="P265" i="4" l="1"/>
  <c r="F265" i="4"/>
  <c r="E266" i="4"/>
  <c r="Q265" i="4"/>
  <c r="H265" i="4"/>
  <c r="G266" i="4"/>
  <c r="H266" i="4" l="1"/>
  <c r="Q266" i="4"/>
  <c r="G267" i="4"/>
  <c r="F266" i="4"/>
  <c r="E267" i="4"/>
  <c r="P266" i="4"/>
  <c r="P267" i="4" l="1"/>
  <c r="F267" i="4"/>
  <c r="E268" i="4"/>
  <c r="Q267" i="4"/>
  <c r="H267" i="4"/>
  <c r="G268" i="4"/>
  <c r="P268" i="4" l="1"/>
  <c r="E269" i="4"/>
  <c r="F268" i="4"/>
  <c r="Q268" i="4"/>
  <c r="H268" i="4"/>
  <c r="G269" i="4"/>
  <c r="H269" i="4" l="1"/>
  <c r="Q269" i="4"/>
  <c r="G270" i="4"/>
  <c r="E270" i="4"/>
  <c r="P269" i="4"/>
  <c r="F269" i="4"/>
  <c r="F270" i="4" l="1"/>
  <c r="E271" i="4"/>
  <c r="P270" i="4"/>
  <c r="H270" i="4"/>
  <c r="Q270" i="4"/>
  <c r="G271" i="4"/>
  <c r="E272" i="4" l="1"/>
  <c r="P271" i="4"/>
  <c r="F271" i="4"/>
  <c r="H271" i="4"/>
  <c r="Q271" i="4"/>
  <c r="G272" i="4"/>
  <c r="H272" i="4" l="1"/>
  <c r="Q272" i="4"/>
  <c r="G273" i="4"/>
  <c r="F272" i="4"/>
  <c r="E273" i="4"/>
  <c r="P272" i="4"/>
  <c r="E274" i="4" l="1"/>
  <c r="F273" i="4"/>
  <c r="P273" i="4"/>
  <c r="Q273" i="4"/>
  <c r="H273" i="4"/>
  <c r="G274" i="4"/>
  <c r="Q274" i="4" l="1"/>
  <c r="H274" i="4"/>
  <c r="G275" i="4"/>
  <c r="F274" i="4"/>
  <c r="E275" i="4"/>
  <c r="P274" i="4"/>
  <c r="E276" i="4" l="1"/>
  <c r="F275" i="4"/>
  <c r="P275" i="4"/>
  <c r="Q275" i="4"/>
  <c r="H275" i="4"/>
  <c r="G276" i="4"/>
  <c r="H276" i="4" l="1"/>
  <c r="Q276" i="4"/>
  <c r="G277" i="4"/>
  <c r="P276" i="4"/>
  <c r="E277" i="4"/>
  <c r="F276" i="4"/>
  <c r="F277" i="4" l="1"/>
  <c r="P277" i="4"/>
  <c r="E278" i="4"/>
  <c r="H277" i="4"/>
  <c r="Q277" i="4"/>
  <c r="G278" i="4"/>
  <c r="E279" i="4" l="1"/>
  <c r="P278" i="4"/>
  <c r="F278" i="4"/>
  <c r="H278" i="4"/>
  <c r="Q278" i="4"/>
  <c r="G279" i="4"/>
  <c r="H279" i="4" l="1"/>
  <c r="Q279" i="4"/>
  <c r="G280" i="4"/>
  <c r="F279" i="4"/>
  <c r="P279" i="4"/>
  <c r="E280" i="4"/>
  <c r="F280" i="4" l="1"/>
  <c r="P280" i="4"/>
  <c r="E281" i="4"/>
  <c r="Q280" i="4"/>
  <c r="H280" i="4"/>
  <c r="G281" i="4"/>
  <c r="Q281" i="4" l="1"/>
  <c r="H281" i="4"/>
  <c r="G282" i="4"/>
  <c r="P281" i="4"/>
  <c r="F281" i="4"/>
  <c r="E282" i="4"/>
  <c r="F282" i="4" l="1"/>
  <c r="E283" i="4"/>
  <c r="P282" i="4"/>
  <c r="H282" i="4"/>
  <c r="Q282" i="4"/>
  <c r="G283" i="4"/>
  <c r="E284" i="4" l="1"/>
  <c r="P283" i="4"/>
  <c r="F283" i="4"/>
  <c r="Q283" i="4"/>
  <c r="H283" i="4"/>
  <c r="G284" i="4"/>
  <c r="Q284" i="4" l="1"/>
  <c r="H284" i="4"/>
  <c r="G285" i="4"/>
  <c r="P284" i="4"/>
  <c r="E285" i="4"/>
  <c r="F284" i="4"/>
  <c r="E286" i="4" l="1"/>
  <c r="F285" i="4"/>
  <c r="P285" i="4"/>
  <c r="H285" i="4"/>
  <c r="Q285" i="4"/>
  <c r="G286" i="4"/>
  <c r="Q286" i="4" l="1"/>
  <c r="H286" i="4"/>
  <c r="G287" i="4"/>
  <c r="E287" i="4"/>
  <c r="P286" i="4"/>
  <c r="F286" i="4"/>
  <c r="Q287" i="4" l="1"/>
  <c r="H287" i="4"/>
  <c r="G288" i="4"/>
  <c r="P287" i="4"/>
  <c r="E288" i="4"/>
  <c r="F287" i="4"/>
  <c r="F288" i="4" l="1"/>
  <c r="E289" i="4"/>
  <c r="P288" i="4"/>
  <c r="Q288" i="4"/>
  <c r="H288" i="4"/>
  <c r="G289" i="4"/>
  <c r="H289" i="4" l="1"/>
  <c r="Q289" i="4"/>
  <c r="G290" i="4"/>
  <c r="P289" i="4"/>
  <c r="E290" i="4"/>
  <c r="F289" i="4"/>
  <c r="P290" i="4" l="1"/>
  <c r="F290" i="4"/>
  <c r="E291" i="4"/>
  <c r="Q290" i="4"/>
  <c r="H290" i="4"/>
  <c r="G291" i="4"/>
  <c r="H291" i="4" l="1"/>
  <c r="Q291" i="4"/>
  <c r="G292" i="4"/>
  <c r="E292" i="4"/>
  <c r="P291" i="4"/>
  <c r="F291" i="4"/>
  <c r="E293" i="4" l="1"/>
  <c r="P292" i="4"/>
  <c r="F292" i="4"/>
  <c r="Q292" i="4"/>
  <c r="H292" i="4"/>
  <c r="G293" i="4"/>
  <c r="H293" i="4" l="1"/>
  <c r="Q293" i="4"/>
  <c r="G294" i="4"/>
  <c r="F293" i="4"/>
  <c r="P293" i="4"/>
  <c r="E294" i="4"/>
  <c r="F294" i="4" l="1"/>
  <c r="E295" i="4"/>
  <c r="P294" i="4"/>
  <c r="H294" i="4"/>
  <c r="Q294" i="4"/>
  <c r="G295" i="4"/>
  <c r="Q295" i="4" l="1"/>
  <c r="H295" i="4"/>
  <c r="G296" i="4"/>
  <c r="P295" i="4"/>
  <c r="F295" i="4"/>
  <c r="E296" i="4"/>
  <c r="Q296" i="4" l="1"/>
  <c r="H296" i="4"/>
  <c r="G297" i="4"/>
  <c r="E297" i="4"/>
  <c r="P296" i="4"/>
  <c r="F296" i="4"/>
  <c r="H297" i="4" l="1"/>
  <c r="Q297" i="4"/>
  <c r="G298" i="4"/>
  <c r="E298" i="4"/>
  <c r="P297" i="4"/>
  <c r="F297" i="4"/>
  <c r="P298" i="4" l="1"/>
  <c r="F298" i="4"/>
  <c r="E299" i="4"/>
  <c r="Q298" i="4"/>
  <c r="H298" i="4"/>
  <c r="G299" i="4"/>
  <c r="E300" i="4" l="1"/>
  <c r="P299" i="4"/>
  <c r="F299" i="4"/>
  <c r="H299" i="4"/>
  <c r="Q299" i="4"/>
  <c r="G300" i="4"/>
  <c r="Q300" i="4" l="1"/>
  <c r="H300" i="4"/>
  <c r="G301" i="4"/>
  <c r="F300" i="4"/>
  <c r="P300" i="4"/>
  <c r="E301" i="4"/>
  <c r="F301" i="4" l="1"/>
  <c r="E302" i="4"/>
  <c r="P301" i="4"/>
  <c r="Q301" i="4"/>
  <c r="H301" i="4"/>
  <c r="G302" i="4"/>
  <c r="H302" i="4" l="1"/>
  <c r="Q302" i="4"/>
  <c r="G303" i="4"/>
  <c r="F302" i="4"/>
  <c r="E303" i="4"/>
  <c r="P302" i="4"/>
  <c r="P303" i="4" l="1"/>
  <c r="F303" i="4"/>
  <c r="E304" i="4"/>
  <c r="Q303" i="4"/>
  <c r="H303" i="4"/>
  <c r="G304" i="4"/>
  <c r="H304" i="4" l="1"/>
  <c r="Q304" i="4"/>
  <c r="G305" i="4"/>
  <c r="E305" i="4"/>
  <c r="P304" i="4"/>
  <c r="F304" i="4"/>
  <c r="E306" i="4" l="1"/>
  <c r="P305" i="4"/>
  <c r="F305" i="4"/>
  <c r="H305" i="4"/>
  <c r="Q305" i="4"/>
  <c r="G306" i="4"/>
  <c r="Q306" i="4" l="1"/>
  <c r="H306" i="4"/>
  <c r="G307" i="4"/>
  <c r="P306" i="4"/>
  <c r="F306" i="4"/>
  <c r="E307" i="4"/>
  <c r="E308" i="4" l="1"/>
  <c r="P307" i="4"/>
  <c r="F307" i="4"/>
  <c r="Q307" i="4"/>
  <c r="H307" i="4"/>
  <c r="G308" i="4"/>
  <c r="H308" i="4" l="1"/>
  <c r="Q308" i="4"/>
  <c r="G309" i="4"/>
  <c r="F308" i="4"/>
  <c r="E309" i="4"/>
  <c r="P308" i="4"/>
  <c r="E310" i="4" l="1"/>
  <c r="P309" i="4"/>
  <c r="F309" i="4"/>
  <c r="H309" i="4"/>
  <c r="Q309" i="4"/>
  <c r="G310" i="4"/>
  <c r="Q310" i="4" l="1"/>
  <c r="H310" i="4"/>
  <c r="G311" i="4"/>
  <c r="F310" i="4"/>
  <c r="E311" i="4"/>
  <c r="P310" i="4"/>
  <c r="P311" i="4" l="1"/>
  <c r="F311" i="4"/>
  <c r="E312" i="4"/>
  <c r="Q311" i="4"/>
  <c r="H311" i="4"/>
  <c r="G312" i="4"/>
  <c r="Q312" i="4" l="1"/>
  <c r="H312" i="4"/>
  <c r="G313" i="4"/>
  <c r="E313" i="4"/>
  <c r="F312" i="4"/>
  <c r="P312" i="4"/>
  <c r="H313" i="4" l="1"/>
  <c r="Q313" i="4"/>
  <c r="G314" i="4"/>
  <c r="P313" i="4"/>
  <c r="E314" i="4"/>
  <c r="F313" i="4"/>
  <c r="P314" i="4" l="1"/>
  <c r="F314" i="4"/>
  <c r="E315" i="4"/>
  <c r="Q314" i="4"/>
  <c r="H314" i="4"/>
  <c r="G315" i="4"/>
  <c r="Q315" i="4" l="1"/>
  <c r="H315" i="4"/>
  <c r="G316" i="4"/>
  <c r="F315" i="4"/>
  <c r="E316" i="4"/>
  <c r="P315" i="4"/>
  <c r="H316" i="4" l="1"/>
  <c r="Q316" i="4"/>
  <c r="G317" i="4"/>
  <c r="E317" i="4"/>
  <c r="P316" i="4"/>
  <c r="F316" i="4"/>
  <c r="E318" i="4" l="1"/>
  <c r="F317" i="4"/>
  <c r="P317" i="4"/>
  <c r="Q317" i="4"/>
  <c r="H317" i="4"/>
  <c r="G318" i="4"/>
  <c r="H318" i="4" l="1"/>
  <c r="Q318" i="4"/>
  <c r="G319" i="4"/>
  <c r="F318" i="4"/>
  <c r="E319" i="4"/>
  <c r="P318" i="4"/>
  <c r="E320" i="4" l="1"/>
  <c r="P319" i="4"/>
  <c r="F319" i="4"/>
  <c r="Q319" i="4"/>
  <c r="H319" i="4"/>
  <c r="G320" i="4"/>
  <c r="Q320" i="4" l="1"/>
  <c r="H320" i="4"/>
  <c r="G321" i="4"/>
  <c r="F320" i="4"/>
  <c r="E321" i="4"/>
  <c r="P320" i="4"/>
  <c r="P321" i="4" l="1"/>
  <c r="E322" i="4"/>
  <c r="F321" i="4"/>
  <c r="Q321" i="4"/>
  <c r="H321" i="4"/>
  <c r="G322" i="4"/>
  <c r="Q322" i="4" l="1"/>
  <c r="H322" i="4"/>
  <c r="G323" i="4"/>
  <c r="P322" i="4"/>
  <c r="E323" i="4"/>
  <c r="F322" i="4"/>
  <c r="H323" i="4" l="1"/>
  <c r="Q323" i="4"/>
  <c r="G324" i="4"/>
  <c r="E324" i="4"/>
  <c r="P323" i="4"/>
  <c r="F323" i="4"/>
  <c r="F324" i="4" l="1"/>
  <c r="P324" i="4"/>
  <c r="E325" i="4"/>
  <c r="Q324" i="4"/>
  <c r="H324" i="4"/>
  <c r="G325" i="4"/>
  <c r="H325" i="4" l="1"/>
  <c r="Q325" i="4"/>
  <c r="G326" i="4"/>
  <c r="F325" i="4"/>
  <c r="E326" i="4"/>
  <c r="P325" i="4"/>
  <c r="F326" i="4" l="1"/>
  <c r="E327" i="4"/>
  <c r="P326" i="4"/>
  <c r="Q326" i="4"/>
  <c r="H326" i="4"/>
  <c r="G327" i="4"/>
  <c r="Q327" i="4" l="1"/>
  <c r="H327" i="4"/>
  <c r="G328" i="4"/>
  <c r="P327" i="4"/>
  <c r="E328" i="4"/>
  <c r="F327" i="4"/>
  <c r="F328" i="4" l="1"/>
  <c r="E329" i="4"/>
  <c r="P328" i="4"/>
  <c r="Q328" i="4"/>
  <c r="H328" i="4"/>
  <c r="G329" i="4"/>
  <c r="Q329" i="4" l="1"/>
  <c r="H329" i="4"/>
  <c r="G330" i="4"/>
  <c r="E330" i="4"/>
  <c r="F329" i="4"/>
  <c r="P329" i="4"/>
  <c r="H330" i="4" l="1"/>
  <c r="Q330" i="4"/>
  <c r="G331" i="4"/>
  <c r="P330" i="4"/>
  <c r="E331" i="4"/>
  <c r="F330" i="4"/>
  <c r="E332" i="4" l="1"/>
  <c r="F331" i="4"/>
  <c r="P331" i="4"/>
  <c r="H331" i="4"/>
  <c r="Q331" i="4"/>
  <c r="G332" i="4"/>
  <c r="H332" i="4" l="1"/>
  <c r="Q332" i="4"/>
  <c r="G333" i="4"/>
  <c r="E333" i="4"/>
  <c r="P332" i="4"/>
  <c r="F332" i="4"/>
  <c r="P333" i="4" l="1"/>
  <c r="E334" i="4"/>
  <c r="F333" i="4"/>
  <c r="Q333" i="4"/>
  <c r="H333" i="4"/>
  <c r="G334" i="4"/>
  <c r="H334" i="4" l="1"/>
  <c r="Q334" i="4"/>
  <c r="G335" i="4"/>
  <c r="F334" i="4"/>
  <c r="P334" i="4"/>
  <c r="E335" i="4"/>
  <c r="E336" i="4" l="1"/>
  <c r="P335" i="4"/>
  <c r="F335" i="4"/>
  <c r="Q335" i="4"/>
  <c r="H335" i="4"/>
  <c r="G336" i="4"/>
  <c r="Q336" i="4" l="1"/>
  <c r="H336" i="4"/>
  <c r="G337" i="4"/>
  <c r="F336" i="4"/>
  <c r="E337" i="4"/>
  <c r="P336" i="4"/>
  <c r="F337" i="4" l="1"/>
  <c r="E338" i="4"/>
  <c r="P337" i="4"/>
  <c r="Q337" i="4"/>
  <c r="H337" i="4"/>
  <c r="G338" i="4"/>
  <c r="H338" i="4" l="1"/>
  <c r="Q338" i="4"/>
  <c r="G339" i="4"/>
  <c r="E339" i="4"/>
  <c r="F338" i="4"/>
  <c r="P338" i="4"/>
  <c r="F339" i="4" l="1"/>
  <c r="E340" i="4"/>
  <c r="P339" i="4"/>
  <c r="H339" i="4"/>
  <c r="Q339" i="4"/>
  <c r="G340" i="4"/>
  <c r="Q340" i="4" l="1"/>
  <c r="H340" i="4"/>
  <c r="G341" i="4"/>
  <c r="P340" i="4"/>
  <c r="F340" i="4"/>
  <c r="E341" i="4"/>
  <c r="P341" i="4" l="1"/>
  <c r="E342" i="4"/>
  <c r="F341" i="4"/>
  <c r="H341" i="4"/>
  <c r="Q341" i="4"/>
  <c r="G342" i="4"/>
  <c r="Q342" i="4" l="1"/>
  <c r="H342" i="4"/>
  <c r="G343" i="4"/>
  <c r="E343" i="4"/>
  <c r="P342" i="4"/>
  <c r="F342" i="4"/>
  <c r="F343" i="4" l="1"/>
  <c r="E344" i="4"/>
  <c r="P343" i="4"/>
  <c r="H343" i="4"/>
  <c r="Q343" i="4"/>
  <c r="G344" i="4"/>
  <c r="Q344" i="4" l="1"/>
  <c r="H344" i="4"/>
  <c r="G345" i="4"/>
  <c r="F344" i="4"/>
  <c r="P344" i="4"/>
  <c r="E345" i="4"/>
  <c r="F345" i="4" l="1"/>
  <c r="E346" i="4"/>
  <c r="P345" i="4"/>
  <c r="Q345" i="4"/>
  <c r="H345" i="4"/>
  <c r="G346" i="4"/>
  <c r="H346" i="4" l="1"/>
  <c r="Q346" i="4"/>
  <c r="G347" i="4"/>
  <c r="E347" i="4"/>
  <c r="F346" i="4"/>
  <c r="P346" i="4"/>
  <c r="F347" i="4" l="1"/>
  <c r="P347" i="4"/>
  <c r="E348" i="4"/>
  <c r="H347" i="4"/>
  <c r="Q347" i="4"/>
  <c r="G348" i="4"/>
  <c r="P348" i="4" l="1"/>
  <c r="E349" i="4"/>
  <c r="F348" i="4"/>
  <c r="H348" i="4"/>
  <c r="Q348" i="4"/>
  <c r="G349" i="4"/>
  <c r="Q349" i="4" l="1"/>
  <c r="H349" i="4"/>
  <c r="G350" i="4"/>
  <c r="F349" i="4"/>
  <c r="E350" i="4"/>
  <c r="P349" i="4"/>
  <c r="Q350" i="4" l="1"/>
  <c r="H350" i="4"/>
  <c r="G351" i="4"/>
  <c r="P350" i="4"/>
  <c r="F350" i="4"/>
  <c r="E351" i="4"/>
  <c r="Q351" i="4" l="1"/>
  <c r="H351" i="4"/>
  <c r="G352" i="4"/>
  <c r="F351" i="4"/>
  <c r="P351" i="4"/>
  <c r="E352" i="4"/>
  <c r="Q352" i="4" l="1"/>
  <c r="H352" i="4"/>
  <c r="G353" i="4"/>
  <c r="F352" i="4"/>
  <c r="P352" i="4"/>
  <c r="E353" i="4"/>
  <c r="F353" i="4" l="1"/>
  <c r="P353" i="4"/>
  <c r="E354" i="4"/>
  <c r="Q353" i="4"/>
  <c r="H353" i="4"/>
  <c r="G354" i="4"/>
  <c r="H354" i="4" l="1"/>
  <c r="Q354" i="4"/>
  <c r="G355" i="4"/>
  <c r="E355" i="4"/>
  <c r="P354" i="4"/>
  <c r="F354" i="4"/>
  <c r="P355" i="4" l="1"/>
  <c r="E356" i="4"/>
  <c r="F355" i="4"/>
  <c r="H355" i="4"/>
  <c r="Q355" i="4"/>
  <c r="G356" i="4"/>
  <c r="H356" i="4" l="1"/>
  <c r="Q356" i="4"/>
  <c r="G357" i="4"/>
  <c r="E357" i="4"/>
  <c r="P356" i="4"/>
  <c r="F356" i="4"/>
  <c r="F357" i="4" l="1"/>
  <c r="P357" i="4"/>
  <c r="E358" i="4"/>
  <c r="H357" i="4"/>
  <c r="Q357" i="4"/>
  <c r="G358" i="4"/>
  <c r="Q358" i="4" l="1"/>
  <c r="H358" i="4"/>
  <c r="G359" i="4"/>
  <c r="E359" i="4"/>
  <c r="F358" i="4"/>
  <c r="P358" i="4"/>
  <c r="F359" i="4" l="1"/>
  <c r="E360" i="4"/>
  <c r="P359" i="4"/>
  <c r="H359" i="4"/>
  <c r="Q359" i="4"/>
  <c r="G360" i="4"/>
  <c r="Q360" i="4" l="1"/>
  <c r="H360" i="4"/>
  <c r="G361" i="4"/>
  <c r="F360" i="4"/>
  <c r="E361" i="4"/>
  <c r="P360" i="4"/>
  <c r="E362" i="4" l="1"/>
  <c r="F361" i="4"/>
  <c r="P361" i="4"/>
  <c r="Q361" i="4"/>
  <c r="H361" i="4"/>
  <c r="G362" i="4"/>
  <c r="H362" i="4" l="1"/>
  <c r="Q362" i="4"/>
  <c r="G363" i="4"/>
  <c r="F362" i="4"/>
  <c r="E363" i="4"/>
  <c r="P362" i="4"/>
  <c r="P363" i="4" l="1"/>
  <c r="F363" i="4"/>
  <c r="E364" i="4"/>
  <c r="H363" i="4"/>
  <c r="Q363" i="4"/>
  <c r="G364" i="4"/>
  <c r="Q364" i="4" l="1"/>
  <c r="H364" i="4"/>
  <c r="G365" i="4"/>
  <c r="F364" i="4"/>
  <c r="P364" i="4"/>
  <c r="E365" i="4"/>
  <c r="F365" i="4" l="1"/>
  <c r="E366" i="4"/>
  <c r="P365" i="4"/>
  <c r="Q365" i="4"/>
  <c r="H365" i="4"/>
  <c r="G366" i="4"/>
  <c r="Q366" i="4" l="1"/>
  <c r="H366" i="4"/>
  <c r="G367" i="4"/>
  <c r="F366" i="4"/>
  <c r="E367" i="4"/>
  <c r="P366" i="4"/>
  <c r="F367" i="4" l="1"/>
  <c r="E368" i="4"/>
  <c r="P367" i="4"/>
  <c r="H367" i="4"/>
  <c r="Q367" i="4"/>
  <c r="G368" i="4"/>
  <c r="Q368" i="4" l="1"/>
  <c r="H368" i="4"/>
  <c r="G369" i="4"/>
  <c r="F368" i="4"/>
  <c r="P368" i="4"/>
  <c r="E369" i="4"/>
  <c r="E370" i="4" l="1"/>
  <c r="F369" i="4"/>
  <c r="P369" i="4"/>
  <c r="Q369" i="4"/>
  <c r="H369" i="4"/>
  <c r="G370" i="4"/>
  <c r="H370" i="4" l="1"/>
  <c r="Q370" i="4"/>
  <c r="G371" i="4"/>
  <c r="P370" i="4"/>
  <c r="F370" i="4"/>
  <c r="E371" i="4"/>
  <c r="E372" i="4" l="1"/>
  <c r="P371" i="4"/>
  <c r="F371" i="4"/>
  <c r="H371" i="4"/>
  <c r="Q371" i="4"/>
  <c r="G372" i="4"/>
  <c r="Q372" i="4" l="1"/>
  <c r="H372" i="4"/>
  <c r="G373" i="4"/>
  <c r="E373" i="4"/>
  <c r="P372" i="4"/>
  <c r="F372" i="4"/>
  <c r="P373" i="4" l="1"/>
  <c r="E374" i="4"/>
  <c r="F373" i="4"/>
  <c r="Q373" i="4"/>
  <c r="H373" i="4"/>
  <c r="G374" i="4"/>
  <c r="Q374" i="4" l="1"/>
  <c r="H374" i="4"/>
  <c r="G375" i="4"/>
  <c r="E375" i="4"/>
  <c r="F374" i="4"/>
  <c r="P374" i="4"/>
  <c r="F375" i="4" l="1"/>
  <c r="E376" i="4"/>
  <c r="P375" i="4"/>
  <c r="H375" i="4"/>
  <c r="Q375" i="4"/>
  <c r="G376" i="4"/>
  <c r="Q376" i="4" l="1"/>
  <c r="H376" i="4"/>
  <c r="G377" i="4"/>
  <c r="F376" i="4"/>
  <c r="E377" i="4"/>
  <c r="P376" i="4"/>
  <c r="Q377" i="4" l="1"/>
  <c r="H377" i="4"/>
  <c r="G378" i="4"/>
  <c r="P377" i="4"/>
  <c r="F377" i="4"/>
  <c r="E378" i="4"/>
  <c r="Q378" i="4" l="1"/>
  <c r="H378" i="4"/>
  <c r="G379" i="4"/>
  <c r="E379" i="4"/>
  <c r="P378" i="4"/>
  <c r="F378" i="4"/>
  <c r="F379" i="4" l="1"/>
  <c r="P379" i="4"/>
  <c r="E380" i="4"/>
  <c r="H379" i="4"/>
  <c r="Q379" i="4"/>
  <c r="G380" i="4"/>
  <c r="H380" i="4" l="1"/>
  <c r="Q380" i="4"/>
  <c r="G381" i="4"/>
  <c r="F380" i="4"/>
  <c r="E381" i="4"/>
  <c r="P380" i="4"/>
  <c r="F381" i="4" l="1"/>
  <c r="P381" i="4"/>
  <c r="E382" i="4"/>
  <c r="Q381" i="4"/>
  <c r="H381" i="4"/>
  <c r="G382" i="4"/>
  <c r="H382" i="4" l="1"/>
  <c r="Q382" i="4"/>
  <c r="G383" i="4"/>
  <c r="F382" i="4"/>
  <c r="P382" i="4"/>
  <c r="E383" i="4"/>
  <c r="P383" i="4" l="1"/>
  <c r="E384" i="4"/>
  <c r="F383" i="4"/>
  <c r="H383" i="4"/>
  <c r="Q383" i="4"/>
  <c r="G384" i="4"/>
  <c r="F384" i="4" l="1"/>
  <c r="P384" i="4"/>
  <c r="E385" i="4"/>
  <c r="H384" i="4"/>
  <c r="Q384" i="4"/>
  <c r="G385" i="4"/>
  <c r="Q385" i="4" l="1"/>
  <c r="H385" i="4"/>
  <c r="G386" i="4"/>
  <c r="E386" i="4"/>
  <c r="P385" i="4"/>
  <c r="F385" i="4"/>
  <c r="F386" i="4" l="1"/>
  <c r="E387" i="4"/>
  <c r="P386" i="4"/>
  <c r="Q386" i="4"/>
  <c r="H386" i="4"/>
  <c r="G387" i="4"/>
  <c r="H387" i="4" l="1"/>
  <c r="Q387" i="4"/>
  <c r="G388" i="4"/>
  <c r="P387" i="4"/>
  <c r="F387" i="4"/>
  <c r="E388" i="4"/>
  <c r="F388" i="4" l="1"/>
  <c r="P388" i="4"/>
  <c r="E389" i="4"/>
  <c r="H388" i="4"/>
  <c r="Q388" i="4"/>
  <c r="G389" i="4"/>
  <c r="Q389" i="4" l="1"/>
  <c r="H389" i="4"/>
  <c r="G390" i="4"/>
  <c r="P389" i="4"/>
  <c r="F389" i="4"/>
  <c r="E390" i="4"/>
  <c r="F390" i="4" l="1"/>
  <c r="E391" i="4"/>
  <c r="P390" i="4"/>
  <c r="H390" i="4"/>
  <c r="Q390" i="4"/>
  <c r="G391" i="4"/>
  <c r="H391" i="4" l="1"/>
  <c r="Q391" i="4"/>
  <c r="G392" i="4"/>
  <c r="P391" i="4"/>
  <c r="E392" i="4"/>
  <c r="F391" i="4"/>
  <c r="F392" i="4" l="1"/>
  <c r="E393" i="4"/>
  <c r="P392" i="4"/>
  <c r="H392" i="4"/>
  <c r="Q392" i="4"/>
  <c r="G393" i="4"/>
  <c r="F393" i="4" l="1"/>
  <c r="P393" i="4"/>
  <c r="E394" i="4"/>
  <c r="Q393" i="4"/>
  <c r="H393" i="4"/>
  <c r="G394" i="4"/>
  <c r="Q394" i="4" l="1"/>
  <c r="H394" i="4"/>
  <c r="G395" i="4"/>
  <c r="E395" i="4"/>
  <c r="P394" i="4"/>
  <c r="F394" i="4"/>
  <c r="H395" i="4" l="1"/>
  <c r="Q395" i="4"/>
  <c r="G396" i="4"/>
  <c r="P395" i="4"/>
  <c r="F395" i="4"/>
  <c r="E396" i="4"/>
  <c r="F396" i="4" l="1"/>
  <c r="E397" i="4"/>
  <c r="P396" i="4"/>
  <c r="Q396" i="4"/>
  <c r="H396" i="4"/>
  <c r="G397" i="4"/>
  <c r="Q397" i="4" l="1"/>
  <c r="H397" i="4"/>
  <c r="G398" i="4"/>
  <c r="P397" i="4"/>
  <c r="F397" i="4"/>
  <c r="E398" i="4"/>
  <c r="E399" i="4" l="1"/>
  <c r="P398" i="4"/>
  <c r="F398" i="4"/>
  <c r="Q398" i="4"/>
  <c r="H398" i="4"/>
  <c r="G399" i="4"/>
  <c r="H399" i="4" l="1"/>
  <c r="Q399" i="4"/>
  <c r="G400" i="4"/>
  <c r="F399" i="4"/>
  <c r="E400" i="4"/>
  <c r="P399" i="4"/>
  <c r="H400" i="4" l="1"/>
  <c r="Q400" i="4"/>
  <c r="G401" i="4"/>
  <c r="F400" i="4"/>
  <c r="E401" i="4"/>
  <c r="P400" i="4"/>
  <c r="E402" i="4" l="1"/>
  <c r="P401" i="4"/>
  <c r="F401" i="4"/>
  <c r="Q401" i="4"/>
  <c r="H401" i="4"/>
  <c r="G402" i="4"/>
  <c r="Q402" i="4" l="1"/>
  <c r="H402" i="4"/>
  <c r="G403" i="4"/>
  <c r="P402" i="4"/>
  <c r="F402" i="4"/>
  <c r="E403" i="4"/>
  <c r="E404" i="4" l="1"/>
  <c r="P403" i="4"/>
  <c r="F403" i="4"/>
  <c r="H403" i="4"/>
  <c r="Q403" i="4"/>
  <c r="G404" i="4"/>
  <c r="Q404" i="4" l="1"/>
  <c r="H404" i="4"/>
  <c r="G405" i="4"/>
  <c r="F404" i="4"/>
  <c r="P404" i="4"/>
  <c r="E405" i="4"/>
  <c r="P405" i="4" l="1"/>
  <c r="F405" i="4"/>
  <c r="E406" i="4"/>
  <c r="Q405" i="4"/>
  <c r="H405" i="4"/>
  <c r="G406" i="4"/>
  <c r="Q406" i="4" l="1"/>
  <c r="H406" i="4"/>
  <c r="G407" i="4"/>
  <c r="E407" i="4"/>
  <c r="P406" i="4"/>
  <c r="F406" i="4"/>
  <c r="H407" i="4" l="1"/>
  <c r="Q407" i="4"/>
  <c r="G408" i="4"/>
  <c r="F407" i="4"/>
  <c r="E408" i="4"/>
  <c r="P407" i="4"/>
  <c r="Q408" i="4" l="1"/>
  <c r="H408" i="4"/>
  <c r="G409" i="4"/>
  <c r="F408" i="4"/>
  <c r="P408" i="4"/>
  <c r="E409" i="4"/>
  <c r="F409" i="4" l="1"/>
  <c r="P409" i="4"/>
  <c r="E410" i="4"/>
  <c r="Q409" i="4"/>
  <c r="H409" i="4"/>
  <c r="G410" i="4"/>
  <c r="Q410" i="4" l="1"/>
  <c r="H410" i="4"/>
  <c r="G411" i="4"/>
  <c r="E411" i="4"/>
  <c r="P410" i="4"/>
  <c r="F410" i="4"/>
  <c r="E412" i="4" l="1"/>
  <c r="F411" i="4"/>
  <c r="P411" i="4"/>
  <c r="H411" i="4"/>
  <c r="Q411" i="4"/>
  <c r="G412" i="4"/>
  <c r="H412" i="4" l="1"/>
  <c r="Q412" i="4"/>
  <c r="G413" i="4"/>
  <c r="F412" i="4"/>
  <c r="E413" i="4"/>
  <c r="P412" i="4"/>
  <c r="Q413" i="4" l="1"/>
  <c r="H413" i="4"/>
  <c r="G414" i="4"/>
  <c r="P413" i="4"/>
  <c r="E414" i="4"/>
  <c r="F413" i="4"/>
  <c r="P414" i="4" l="1"/>
  <c r="F414" i="4"/>
  <c r="E415" i="4"/>
  <c r="H414" i="4"/>
  <c r="Q414" i="4"/>
  <c r="G415" i="4"/>
  <c r="H415" i="4" l="1"/>
  <c r="Q415" i="4"/>
  <c r="G416" i="4"/>
  <c r="E416" i="4"/>
  <c r="F415" i="4"/>
  <c r="P415" i="4"/>
  <c r="H416" i="4" l="1"/>
  <c r="Q416" i="4"/>
  <c r="G417" i="4"/>
  <c r="F416" i="4"/>
  <c r="E417" i="4"/>
  <c r="P416" i="4"/>
  <c r="E418" i="4" l="1"/>
  <c r="P417" i="4"/>
  <c r="F417" i="4"/>
  <c r="Q417" i="4"/>
  <c r="H417" i="4"/>
  <c r="G418" i="4"/>
  <c r="H418" i="4" l="1"/>
  <c r="Q418" i="4"/>
  <c r="G419" i="4"/>
  <c r="F418" i="4"/>
  <c r="E419" i="4"/>
  <c r="P418" i="4"/>
  <c r="E420" i="4" l="1"/>
  <c r="F419" i="4"/>
  <c r="P419" i="4"/>
  <c r="H419" i="4"/>
  <c r="Q419" i="4"/>
  <c r="G420" i="4"/>
  <c r="Q420" i="4" l="1"/>
  <c r="H420" i="4"/>
  <c r="G421" i="4"/>
  <c r="F420" i="4"/>
  <c r="E421" i="4"/>
  <c r="P420" i="4"/>
  <c r="Q421" i="4" l="1"/>
  <c r="H421" i="4"/>
  <c r="G422" i="4"/>
  <c r="P421" i="4"/>
  <c r="E422" i="4"/>
  <c r="F421" i="4"/>
  <c r="Q422" i="4" l="1"/>
  <c r="H422" i="4"/>
  <c r="G423" i="4"/>
  <c r="F422" i="4"/>
  <c r="P422" i="4"/>
  <c r="E423" i="4"/>
  <c r="H423" i="4" l="1"/>
  <c r="Q423" i="4"/>
  <c r="G424" i="4"/>
  <c r="F423" i="4"/>
  <c r="E424" i="4"/>
  <c r="P423" i="4"/>
  <c r="F424" i="4" l="1"/>
  <c r="P424" i="4"/>
  <c r="E425" i="4"/>
  <c r="H424" i="4"/>
  <c r="Q424" i="4"/>
  <c r="G425" i="4"/>
  <c r="Q425" i="4" l="1"/>
  <c r="H425" i="4"/>
  <c r="G426" i="4"/>
  <c r="E426" i="4"/>
  <c r="P425" i="4"/>
  <c r="F425" i="4"/>
  <c r="P426" i="4" l="1"/>
  <c r="F426" i="4"/>
  <c r="E427" i="4"/>
  <c r="H426" i="4"/>
  <c r="Q426" i="4"/>
  <c r="G427" i="4"/>
  <c r="H427" i="4" l="1"/>
  <c r="Q427" i="4"/>
  <c r="G428" i="4"/>
  <c r="E428" i="4"/>
  <c r="F427" i="4"/>
  <c r="P427" i="4"/>
  <c r="F428" i="4" l="1"/>
  <c r="E429" i="4"/>
  <c r="P428" i="4"/>
  <c r="Q428" i="4"/>
  <c r="H428" i="4"/>
  <c r="G429" i="4"/>
  <c r="P429" i="4" l="1"/>
  <c r="E430" i="4"/>
  <c r="F429" i="4"/>
  <c r="Q429" i="4"/>
  <c r="H429" i="4"/>
  <c r="G430" i="4"/>
  <c r="F430" i="4" l="1"/>
  <c r="E431" i="4"/>
  <c r="P430" i="4"/>
  <c r="Q430" i="4"/>
  <c r="H430" i="4"/>
  <c r="G431" i="4"/>
  <c r="H431" i="4" l="1"/>
  <c r="Q431" i="4"/>
  <c r="G432" i="4"/>
  <c r="E432" i="4"/>
  <c r="F431" i="4"/>
  <c r="P431" i="4"/>
  <c r="F432" i="4" l="1"/>
  <c r="E433" i="4"/>
  <c r="P432" i="4"/>
  <c r="Q432" i="4"/>
  <c r="H432" i="4"/>
  <c r="G433" i="4"/>
  <c r="Q433" i="4" l="1"/>
  <c r="H433" i="4"/>
  <c r="G434" i="4"/>
  <c r="P433" i="4"/>
  <c r="F433" i="4"/>
  <c r="E434" i="4"/>
  <c r="E435" i="4" l="1"/>
  <c r="P434" i="4"/>
  <c r="F434" i="4"/>
  <c r="Q434" i="4"/>
  <c r="H434" i="4"/>
  <c r="G435" i="4"/>
  <c r="H435" i="4" l="1"/>
  <c r="Q435" i="4"/>
  <c r="G436" i="4"/>
  <c r="E436" i="4"/>
  <c r="P435" i="4"/>
  <c r="F435" i="4"/>
  <c r="F436" i="4" l="1"/>
  <c r="E437" i="4"/>
  <c r="P436" i="4"/>
  <c r="H436" i="4"/>
  <c r="Q436" i="4"/>
  <c r="G437" i="4"/>
  <c r="P437" i="4" l="1"/>
  <c r="E438" i="4"/>
  <c r="F437" i="4"/>
  <c r="Q437" i="4"/>
  <c r="H437" i="4"/>
  <c r="G438" i="4"/>
  <c r="Q438" i="4" l="1"/>
  <c r="H438" i="4"/>
  <c r="G439" i="4"/>
  <c r="F438" i="4"/>
  <c r="P438" i="4"/>
  <c r="E439" i="4"/>
  <c r="H439" i="4" l="1"/>
  <c r="Q439" i="4"/>
  <c r="G440" i="4"/>
  <c r="P439" i="4"/>
  <c r="F439" i="4"/>
  <c r="E440" i="4"/>
  <c r="F440" i="4" l="1"/>
  <c r="P440" i="4"/>
  <c r="E441" i="4"/>
  <c r="Q440" i="4"/>
  <c r="H440" i="4"/>
  <c r="G441" i="4"/>
  <c r="Q441" i="4" l="1"/>
  <c r="H441" i="4"/>
  <c r="G442" i="4"/>
  <c r="E442" i="4"/>
  <c r="P441" i="4"/>
  <c r="F441" i="4"/>
  <c r="H442" i="4" l="1"/>
  <c r="Q442" i="4"/>
  <c r="G443" i="4"/>
  <c r="P442" i="4"/>
  <c r="F442" i="4"/>
  <c r="E443" i="4"/>
  <c r="E444" i="4" l="1"/>
  <c r="P443" i="4"/>
  <c r="F443" i="4"/>
  <c r="H443" i="4"/>
  <c r="Q443" i="4"/>
  <c r="G444" i="4"/>
  <c r="Q444" i="4" l="1"/>
  <c r="H444" i="4"/>
  <c r="G445" i="4"/>
  <c r="F444" i="4"/>
  <c r="P444" i="4"/>
  <c r="E445" i="4"/>
  <c r="P445" i="4" l="1"/>
  <c r="E446" i="4"/>
  <c r="F445" i="4"/>
  <c r="Q445" i="4"/>
  <c r="H445" i="4"/>
  <c r="G446" i="4"/>
  <c r="Q446" i="4" l="1"/>
  <c r="H446" i="4"/>
  <c r="G447" i="4"/>
  <c r="E447" i="4"/>
  <c r="F446" i="4"/>
  <c r="P446" i="4"/>
  <c r="F447" i="4" l="1"/>
  <c r="P447" i="4"/>
  <c r="E448" i="4"/>
  <c r="H447" i="4"/>
  <c r="Q447" i="4"/>
  <c r="G448" i="4"/>
  <c r="Q448" i="4" l="1"/>
  <c r="H448" i="4"/>
  <c r="G449" i="4"/>
  <c r="F448" i="4"/>
  <c r="P448" i="4"/>
  <c r="E449" i="4"/>
  <c r="P449" i="4" l="1"/>
  <c r="F449" i="4"/>
  <c r="E450" i="4"/>
  <c r="Q449" i="4"/>
  <c r="H449" i="4"/>
  <c r="G450" i="4"/>
  <c r="H450" i="4" l="1"/>
  <c r="Q450" i="4"/>
  <c r="G451" i="4"/>
  <c r="E451" i="4"/>
  <c r="P450" i="4"/>
  <c r="F450" i="4"/>
  <c r="F451" i="4" l="1"/>
  <c r="E452" i="4"/>
  <c r="P451" i="4"/>
  <c r="H451" i="4"/>
  <c r="Q451" i="4"/>
  <c r="G452" i="4"/>
  <c r="Q452" i="4" l="1"/>
  <c r="H452" i="4"/>
  <c r="G453" i="4"/>
  <c r="F452" i="4"/>
  <c r="P452" i="4"/>
  <c r="E453" i="4"/>
  <c r="P453" i="4" l="1"/>
  <c r="E454" i="4"/>
  <c r="F453" i="4"/>
  <c r="Q453" i="4"/>
  <c r="H453" i="4"/>
  <c r="G454" i="4"/>
  <c r="H454" i="4" l="1"/>
  <c r="Q454" i="4"/>
  <c r="G455" i="4"/>
  <c r="P454" i="4"/>
  <c r="F454" i="4"/>
  <c r="E455" i="4"/>
  <c r="F455" i="4" l="1"/>
  <c r="P455" i="4"/>
  <c r="E456" i="4"/>
  <c r="H455" i="4"/>
  <c r="Q455" i="4"/>
  <c r="G456" i="4"/>
  <c r="Q456" i="4" l="1"/>
  <c r="H456" i="4"/>
  <c r="G457" i="4"/>
  <c r="F456" i="4"/>
  <c r="P456" i="4"/>
  <c r="E457" i="4"/>
  <c r="F457" i="4" l="1"/>
  <c r="E458" i="4"/>
  <c r="P457" i="4"/>
  <c r="Q457" i="4"/>
  <c r="H457" i="4"/>
  <c r="G458" i="4"/>
  <c r="H458" i="4" l="1"/>
  <c r="Q458" i="4"/>
  <c r="G459" i="4"/>
  <c r="E459" i="4"/>
  <c r="P458" i="4"/>
  <c r="F458" i="4"/>
  <c r="H459" i="4" l="1"/>
  <c r="Q459" i="4"/>
  <c r="G460" i="4"/>
  <c r="F459" i="4"/>
  <c r="E460" i="4"/>
  <c r="P459" i="4"/>
  <c r="F460" i="4" l="1"/>
  <c r="E461" i="4"/>
  <c r="P460" i="4"/>
  <c r="Q460" i="4"/>
  <c r="H460" i="4"/>
  <c r="G461" i="4"/>
  <c r="Q461" i="4" l="1"/>
  <c r="H461" i="4"/>
  <c r="G462" i="4"/>
  <c r="P461" i="4"/>
  <c r="E462" i="4"/>
  <c r="F461" i="4"/>
  <c r="H462" i="4" l="1"/>
  <c r="Q462" i="4"/>
  <c r="G463" i="4"/>
  <c r="P462" i="4"/>
  <c r="E463" i="4"/>
  <c r="F462" i="4"/>
  <c r="F463" i="4" l="1"/>
  <c r="P463" i="4"/>
  <c r="E464" i="4"/>
  <c r="H463" i="4"/>
  <c r="Q463" i="4"/>
  <c r="G464" i="4"/>
  <c r="Q464" i="4" l="1"/>
  <c r="H464" i="4"/>
  <c r="G465" i="4"/>
  <c r="F464" i="4"/>
  <c r="P464" i="4"/>
  <c r="E465" i="4"/>
  <c r="P465" i="4" l="1"/>
  <c r="F465" i="4"/>
  <c r="E466" i="4"/>
  <c r="Q465" i="4"/>
  <c r="H465" i="4"/>
  <c r="G466" i="4"/>
  <c r="H466" i="4" l="1"/>
  <c r="Q466" i="4"/>
  <c r="G467" i="4"/>
  <c r="E467" i="4"/>
  <c r="F466" i="4"/>
  <c r="P466" i="4"/>
  <c r="F467" i="4" l="1"/>
  <c r="E468" i="4"/>
  <c r="P467" i="4"/>
  <c r="H467" i="4"/>
  <c r="Q467" i="4"/>
  <c r="G468" i="4"/>
  <c r="Q468" i="4" l="1"/>
  <c r="H468" i="4"/>
  <c r="G469" i="4"/>
  <c r="F468" i="4"/>
  <c r="P468" i="4"/>
  <c r="E469" i="4"/>
  <c r="P469" i="4" l="1"/>
  <c r="F469" i="4"/>
  <c r="E470" i="4"/>
  <c r="Q469" i="4"/>
  <c r="H469" i="4"/>
  <c r="G470" i="4"/>
  <c r="H470" i="4" l="1"/>
  <c r="Q470" i="4"/>
  <c r="G471" i="4"/>
  <c r="P470" i="4"/>
  <c r="F470" i="4"/>
  <c r="E471" i="4"/>
  <c r="F471" i="4" l="1"/>
  <c r="E472" i="4"/>
  <c r="P471" i="4"/>
  <c r="H471" i="4"/>
  <c r="Q471" i="4"/>
  <c r="G472" i="4"/>
  <c r="Q472" i="4" l="1"/>
  <c r="H472" i="4"/>
  <c r="G473" i="4"/>
  <c r="F472" i="4"/>
  <c r="P472" i="4"/>
  <c r="E473" i="4"/>
  <c r="E474" i="4" l="1"/>
  <c r="P473" i="4"/>
  <c r="F473" i="4"/>
  <c r="Q473" i="4"/>
  <c r="H473" i="4"/>
  <c r="G474" i="4"/>
  <c r="H474" i="4" l="1"/>
  <c r="Q474" i="4"/>
  <c r="G475" i="4"/>
  <c r="E475" i="4"/>
  <c r="P474" i="4"/>
  <c r="F474" i="4"/>
  <c r="F475" i="4" l="1"/>
  <c r="E476" i="4"/>
  <c r="P475" i="4"/>
  <c r="H475" i="4"/>
  <c r="Q475" i="4"/>
  <c r="G476" i="4"/>
  <c r="F476" i="4" l="1"/>
  <c r="E477" i="4"/>
  <c r="P476" i="4"/>
  <c r="Q476" i="4"/>
  <c r="H476" i="4"/>
  <c r="G477" i="4"/>
  <c r="P477" i="4" l="1"/>
  <c r="E478" i="4"/>
  <c r="F477" i="4"/>
  <c r="Q477" i="4"/>
  <c r="H477" i="4"/>
  <c r="G478" i="4"/>
  <c r="E479" i="4" l="1"/>
  <c r="P478" i="4"/>
  <c r="F478" i="4"/>
  <c r="H478" i="4"/>
  <c r="Q478" i="4"/>
  <c r="G479" i="4"/>
  <c r="H479" i="4" l="1"/>
  <c r="Q479" i="4"/>
  <c r="G480" i="4"/>
  <c r="F479" i="4"/>
  <c r="P479" i="4"/>
  <c r="E480" i="4"/>
  <c r="F480" i="4" l="1"/>
  <c r="E481" i="4"/>
  <c r="P480" i="4"/>
  <c r="Q480" i="4"/>
  <c r="H480" i="4"/>
  <c r="G481" i="4"/>
  <c r="Q481" i="4" l="1"/>
  <c r="H481" i="4"/>
  <c r="G482" i="4"/>
  <c r="P481" i="4"/>
  <c r="F481" i="4"/>
  <c r="E482" i="4"/>
  <c r="F482" i="4" l="1"/>
  <c r="P482" i="4"/>
  <c r="E483" i="4"/>
  <c r="H482" i="4"/>
  <c r="Q482" i="4"/>
  <c r="G483" i="4"/>
  <c r="H483" i="4" l="1"/>
  <c r="Q483" i="4"/>
  <c r="G484" i="4"/>
  <c r="F483" i="4"/>
  <c r="E484" i="4"/>
  <c r="P483" i="4"/>
  <c r="F484" i="4" l="1"/>
  <c r="P484" i="4"/>
  <c r="E485" i="4"/>
  <c r="Q484" i="4"/>
  <c r="H484" i="4"/>
  <c r="G485" i="4"/>
  <c r="Q485" i="4" l="1"/>
  <c r="H485" i="4"/>
  <c r="G486" i="4"/>
  <c r="P485" i="4"/>
  <c r="F485" i="4"/>
  <c r="E486" i="4"/>
  <c r="P486" i="4" l="1"/>
  <c r="F486" i="4"/>
  <c r="E487" i="4"/>
  <c r="H486" i="4"/>
  <c r="Q486" i="4"/>
  <c r="G487" i="4"/>
  <c r="H487" i="4" l="1"/>
  <c r="Q487" i="4"/>
  <c r="G488" i="4"/>
  <c r="F487" i="4"/>
  <c r="P487" i="4"/>
  <c r="E488" i="4"/>
  <c r="F488" i="4" l="1"/>
  <c r="P488" i="4"/>
  <c r="E489" i="4"/>
  <c r="Q488" i="4"/>
  <c r="H488" i="4"/>
  <c r="G489" i="4"/>
  <c r="Q489" i="4" l="1"/>
  <c r="H489" i="4"/>
  <c r="G490" i="4"/>
  <c r="F489" i="4"/>
  <c r="P489" i="4"/>
  <c r="E490" i="4"/>
  <c r="E491" i="4" l="1"/>
  <c r="P490" i="4"/>
  <c r="F490" i="4"/>
  <c r="H490" i="4"/>
  <c r="Q490" i="4"/>
  <c r="G491" i="4"/>
  <c r="H491" i="4" l="1"/>
  <c r="Q491" i="4"/>
  <c r="G492" i="4"/>
  <c r="F491" i="4"/>
  <c r="E492" i="4"/>
  <c r="P491" i="4"/>
  <c r="Q492" i="4" l="1"/>
  <c r="H492" i="4"/>
  <c r="G493" i="4"/>
  <c r="F492" i="4"/>
  <c r="E493" i="4"/>
  <c r="P492" i="4"/>
  <c r="P493" i="4" l="1"/>
  <c r="E494" i="4"/>
  <c r="F493" i="4"/>
  <c r="Q493" i="4"/>
  <c r="H493" i="4"/>
  <c r="G494" i="4"/>
  <c r="H494" i="4" l="1"/>
  <c r="Q494" i="4"/>
  <c r="G495" i="4"/>
  <c r="F494" i="4"/>
  <c r="E495" i="4"/>
  <c r="P494" i="4"/>
  <c r="F495" i="4" l="1"/>
  <c r="P495" i="4"/>
  <c r="E496" i="4"/>
  <c r="H495" i="4"/>
  <c r="Q495" i="4"/>
  <c r="G496" i="4"/>
  <c r="Q496" i="4" l="1"/>
  <c r="H496" i="4"/>
  <c r="G497" i="4"/>
  <c r="F496" i="4"/>
  <c r="P496" i="4"/>
  <c r="E497" i="4"/>
  <c r="F497" i="4" l="1"/>
  <c r="P497" i="4"/>
  <c r="E498" i="4"/>
  <c r="Q497" i="4"/>
  <c r="H497" i="4"/>
  <c r="G498" i="4"/>
  <c r="H498" i="4" l="1"/>
  <c r="Q498" i="4"/>
  <c r="G499" i="4"/>
  <c r="F498" i="4"/>
  <c r="P498" i="4"/>
  <c r="E499" i="4"/>
  <c r="F499" i="4" l="1"/>
  <c r="E500" i="4"/>
  <c r="P499" i="4"/>
  <c r="H499" i="4"/>
  <c r="Q499" i="4"/>
  <c r="G500" i="4"/>
  <c r="F500" i="4" l="1"/>
  <c r="P500" i="4"/>
  <c r="E501" i="4"/>
  <c r="Q500" i="4"/>
  <c r="H500" i="4"/>
  <c r="G501" i="4"/>
  <c r="Q501" i="4" l="1"/>
  <c r="H501" i="4"/>
  <c r="K11" i="4" s="1"/>
  <c r="G502" i="4"/>
  <c r="P501" i="4"/>
  <c r="E502" i="4"/>
  <c r="F501" i="4"/>
  <c r="K2" i="4" s="1"/>
  <c r="E503" i="4" l="1"/>
  <c r="P502" i="4"/>
  <c r="Q502" i="4"/>
  <c r="K16" i="4"/>
  <c r="G503" i="4"/>
  <c r="G515" i="4"/>
  <c r="G517" i="4" s="1"/>
  <c r="K24" i="4" l="1"/>
  <c r="K20" i="4"/>
  <c r="Q503" i="4"/>
  <c r="G504" i="4"/>
  <c r="E504" i="4"/>
  <c r="P503" i="4"/>
  <c r="P504" i="4" l="1"/>
  <c r="E505" i="4"/>
  <c r="Q504" i="4"/>
  <c r="G505" i="4"/>
  <c r="E506" i="4" l="1"/>
  <c r="P505" i="4"/>
  <c r="Q505" i="4"/>
  <c r="G506" i="4"/>
  <c r="Q506" i="4" l="1"/>
  <c r="G507" i="4"/>
  <c r="E507" i="4"/>
  <c r="P506" i="4"/>
  <c r="Q507" i="4" l="1"/>
  <c r="G508" i="4"/>
  <c r="E508" i="4"/>
  <c r="P507" i="4"/>
  <c r="Q508" i="4" l="1"/>
  <c r="G509" i="4"/>
  <c r="E509" i="4"/>
  <c r="P508" i="4"/>
  <c r="P509" i="4" l="1"/>
  <c r="E510" i="4"/>
  <c r="Q509" i="4"/>
  <c r="G510" i="4"/>
  <c r="Q510" i="4" l="1"/>
  <c r="G511" i="4"/>
  <c r="E511" i="4"/>
  <c r="P510" i="4"/>
  <c r="E512" i="4" l="1"/>
  <c r="P511" i="4"/>
  <c r="Q511" i="4"/>
  <c r="G512" i="4"/>
  <c r="Q512" i="4" s="1"/>
  <c r="E514" i="4" l="1"/>
  <c r="P512" i="4"/>
  <c r="C11" i="2" l="1"/>
  <c r="O15" i="3"/>
  <c r="Q15" i="3"/>
  <c r="P15" i="3"/>
  <c r="P2" i="2"/>
  <c r="C5" i="1" l="1"/>
  <c r="D5" i="1"/>
  <c r="C13" i="3"/>
  <c r="E5" i="1"/>
  <c r="D13" i="3"/>
  <c r="E13" i="3"/>
  <c r="B11" i="2"/>
  <c r="A11" i="2"/>
  <c r="C6" i="1" l="1"/>
  <c r="C7" i="1" s="1"/>
  <c r="C8" i="1" s="1"/>
  <c r="C9" i="1" s="1"/>
  <c r="C10" i="1" s="1"/>
  <c r="C11" i="1" s="1"/>
  <c r="C12" i="1" s="1"/>
  <c r="C13" i="1" s="1"/>
  <c r="C14" i="1" s="1"/>
  <c r="E6" i="1"/>
  <c r="E7" i="1" s="1"/>
  <c r="E8" i="1" s="1"/>
  <c r="E9" i="1" s="1"/>
  <c r="E10" i="1" s="1"/>
  <c r="E11" i="1" s="1"/>
  <c r="E12" i="1" s="1"/>
  <c r="E13" i="1" s="1"/>
  <c r="E14" i="1" s="1"/>
  <c r="D6" i="1"/>
  <c r="D7" i="1" s="1"/>
  <c r="D8" i="1" s="1"/>
  <c r="D9" i="1" s="1"/>
  <c r="D10" i="1" s="1"/>
  <c r="D11" i="1" s="1"/>
  <c r="D12" i="1" s="1"/>
  <c r="D13" i="1" s="1"/>
  <c r="D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tiffa</author>
  </authors>
  <commentList>
    <comment ref="C13" authorId="0" shapeId="0" xr:uid="{90D12845-D7CB-41EE-9495-D8AF90BC8C25}">
      <text>
        <r>
          <rPr>
            <b/>
            <sz val="9"/>
            <color indexed="81"/>
            <rFont val="Tahoma"/>
            <family val="2"/>
          </rPr>
          <t>Forecast</t>
        </r>
        <r>
          <rPr>
            <sz val="9"/>
            <color indexed="81"/>
            <rFont val="Tahoma"/>
            <family val="2"/>
          </rPr>
          <t>: H.Average 1Jump</t>
        </r>
      </text>
    </comment>
    <comment ref="D13" authorId="0" shapeId="0" xr:uid="{BF7C1AAD-BB73-4BC9-8A84-D897ABE56A56}">
      <text>
        <r>
          <rPr>
            <b/>
            <sz val="9"/>
            <color indexed="81"/>
            <rFont val="Tahoma"/>
            <family val="2"/>
          </rPr>
          <t>Forecast</t>
        </r>
        <r>
          <rPr>
            <sz val="9"/>
            <color indexed="81"/>
            <rFont val="Tahoma"/>
            <family val="2"/>
          </rPr>
          <t>: EWMA 1Jump</t>
        </r>
      </text>
    </comment>
    <comment ref="E13" authorId="0" shapeId="0" xr:uid="{0A201316-524C-4011-B0F0-83F31CBF6300}">
      <text>
        <r>
          <rPr>
            <b/>
            <sz val="9"/>
            <color indexed="81"/>
            <rFont val="Tahoma"/>
            <family val="2"/>
          </rPr>
          <t>Forecast</t>
        </r>
        <r>
          <rPr>
            <sz val="9"/>
            <color indexed="81"/>
            <rFont val="Tahoma"/>
            <family val="2"/>
          </rPr>
          <t>: GARCH 1Jump</t>
        </r>
      </text>
    </comment>
    <comment ref="I13" authorId="0" shapeId="0" xr:uid="{070571DC-0657-49F9-A63F-145ACC6A6C7E}">
      <text>
        <r>
          <rPr>
            <b/>
            <sz val="9"/>
            <color indexed="81"/>
            <rFont val="Tahoma"/>
            <family val="2"/>
          </rPr>
          <t>Assumption</t>
        </r>
        <r>
          <rPr>
            <sz val="9"/>
            <color indexed="81"/>
            <rFont val="Tahoma"/>
            <family val="2"/>
          </rPr>
          <t>: I13
  Normal distribution
  Mean = 0.00
  Std. Dev. = 0.07 (=O15)</t>
        </r>
      </text>
    </comment>
    <comment ref="J13" authorId="0" shapeId="0" xr:uid="{BD84755B-D4B0-4C37-BB0A-25AF4AF1172F}">
      <text>
        <r>
          <rPr>
            <b/>
            <sz val="9"/>
            <color indexed="81"/>
            <rFont val="Tahoma"/>
            <family val="2"/>
          </rPr>
          <t>Assumption</t>
        </r>
        <r>
          <rPr>
            <sz val="9"/>
            <color indexed="81"/>
            <rFont val="Tahoma"/>
            <family val="2"/>
          </rPr>
          <t>: J13
  Normal distribution
  Mean = 0.00
  Std. Dev. = 0.06 (=P15)</t>
        </r>
      </text>
    </comment>
    <comment ref="K13" authorId="0" shapeId="0" xr:uid="{DE16E146-8C79-4041-9F47-9683997F0F69}">
      <text>
        <r>
          <rPr>
            <b/>
            <sz val="9"/>
            <color indexed="81"/>
            <rFont val="Tahoma"/>
            <family val="2"/>
          </rPr>
          <t>Assumption</t>
        </r>
        <r>
          <rPr>
            <sz val="9"/>
            <color indexed="81"/>
            <rFont val="Tahoma"/>
            <family val="2"/>
          </rPr>
          <t>: K13
  Normal distribution
  Mean = 0.00
  Std. Dev. = 0.05 (=Q15)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tiffa</author>
  </authors>
  <commentList>
    <comment ref="I5" authorId="0" shapeId="0" xr:uid="{7A88A569-7235-4A09-BBD6-98E273EFB798}">
      <text>
        <r>
          <rPr>
            <b/>
            <sz val="9"/>
            <color indexed="81"/>
            <rFont val="Tahoma"/>
            <family val="2"/>
          </rPr>
          <t>Assumption</t>
        </r>
        <r>
          <rPr>
            <sz val="9"/>
            <color indexed="81"/>
            <rFont val="Tahoma"/>
            <family val="2"/>
          </rPr>
          <t>: I5
  Normal distribution
  Mean = 0.00
  Std. Dev. = 0.02 (=N5)</t>
        </r>
      </text>
    </comment>
    <comment ref="J5" authorId="0" shapeId="0" xr:uid="{59E207B0-4A2C-45F6-A1EB-08885AB1CA68}">
      <text>
        <r>
          <rPr>
            <b/>
            <sz val="9"/>
            <color indexed="81"/>
            <rFont val="Tahoma"/>
            <family val="2"/>
          </rPr>
          <t>Assumption</t>
        </r>
        <r>
          <rPr>
            <sz val="9"/>
            <color indexed="81"/>
            <rFont val="Tahoma"/>
            <family val="2"/>
          </rPr>
          <t>: J5
  Normal distribution
  Mean = 0.00
  Std. Dev. = 0.02 (=O5)</t>
        </r>
      </text>
    </comment>
    <comment ref="K5" authorId="0" shapeId="0" xr:uid="{0B14A681-CA35-4A14-9438-60329E83CCFC}">
      <text>
        <r>
          <rPr>
            <b/>
            <sz val="9"/>
            <color indexed="81"/>
            <rFont val="Tahoma"/>
            <family val="2"/>
          </rPr>
          <t>Assumption</t>
        </r>
        <r>
          <rPr>
            <sz val="9"/>
            <color indexed="81"/>
            <rFont val="Tahoma"/>
            <family val="2"/>
          </rPr>
          <t>: K5
  Normal distribution
  Mean = 0.00
  Std. Dev. = 0.02 (=P5)</t>
        </r>
      </text>
    </comment>
    <comment ref="I6" authorId="0" shapeId="0" xr:uid="{571EDD70-2839-4CE2-A7BB-DCD22C1B0824}">
      <text>
        <r>
          <rPr>
            <b/>
            <sz val="9"/>
            <color indexed="81"/>
            <rFont val="Tahoma"/>
            <family val="2"/>
          </rPr>
          <t>Assumption</t>
        </r>
        <r>
          <rPr>
            <sz val="9"/>
            <color indexed="81"/>
            <rFont val="Tahoma"/>
            <family val="2"/>
          </rPr>
          <t>: I6
  Normal distribution
  Mean = 0.00
  Std. Dev. = 0.02 (=N6)</t>
        </r>
      </text>
    </comment>
    <comment ref="J6" authorId="0" shapeId="0" xr:uid="{46125A31-2D78-4E22-9086-E50C47672F5D}">
      <text>
        <r>
          <rPr>
            <b/>
            <sz val="9"/>
            <color indexed="81"/>
            <rFont val="Tahoma"/>
            <family val="2"/>
          </rPr>
          <t>Assumption</t>
        </r>
        <r>
          <rPr>
            <sz val="9"/>
            <color indexed="81"/>
            <rFont val="Tahoma"/>
            <family val="2"/>
          </rPr>
          <t>: J6
  Normal distribution
  Mean = 0.00
  Std. Dev. = 0.02 (=O6)</t>
        </r>
      </text>
    </comment>
    <comment ref="K6" authorId="0" shapeId="0" xr:uid="{4C8BF45A-2AE1-40F7-AE65-9C2900254EE3}">
      <text>
        <r>
          <rPr>
            <b/>
            <sz val="9"/>
            <color indexed="81"/>
            <rFont val="Tahoma"/>
            <family val="2"/>
          </rPr>
          <t>Assumption</t>
        </r>
        <r>
          <rPr>
            <sz val="9"/>
            <color indexed="81"/>
            <rFont val="Tahoma"/>
            <family val="2"/>
          </rPr>
          <t>: K6
  Normal distribution
  Mean = 0.00
  Std. Dev. = 0.02 (=P6)</t>
        </r>
      </text>
    </comment>
    <comment ref="I7" authorId="0" shapeId="0" xr:uid="{58F926EB-C47D-454E-8908-69F03A1BB06C}">
      <text>
        <r>
          <rPr>
            <b/>
            <sz val="9"/>
            <color indexed="81"/>
            <rFont val="Tahoma"/>
            <family val="2"/>
          </rPr>
          <t>Assumption</t>
        </r>
        <r>
          <rPr>
            <sz val="9"/>
            <color indexed="81"/>
            <rFont val="Tahoma"/>
            <family val="2"/>
          </rPr>
          <t>: I7
  Normal distribution
  Mean = 0.00
  Std. Dev. = 0.02 (=N7)</t>
        </r>
      </text>
    </comment>
    <comment ref="J7" authorId="0" shapeId="0" xr:uid="{EF4E91CE-258A-424F-A89E-372CE8C9CF97}">
      <text>
        <r>
          <rPr>
            <b/>
            <sz val="9"/>
            <color indexed="81"/>
            <rFont val="Tahoma"/>
            <family val="2"/>
          </rPr>
          <t>Assumption</t>
        </r>
        <r>
          <rPr>
            <sz val="9"/>
            <color indexed="81"/>
            <rFont val="Tahoma"/>
            <family val="2"/>
          </rPr>
          <t>: J7
  Normal distribution
  Mean = 0.00
  Std. Dev. = 0.02 (=O7)</t>
        </r>
      </text>
    </comment>
    <comment ref="K7" authorId="0" shapeId="0" xr:uid="{5BAAE6A9-09AC-45B7-8654-B389BBDA4BA8}">
      <text>
        <r>
          <rPr>
            <b/>
            <sz val="9"/>
            <color indexed="81"/>
            <rFont val="Tahoma"/>
            <family val="2"/>
          </rPr>
          <t>Assumption</t>
        </r>
        <r>
          <rPr>
            <sz val="9"/>
            <color indexed="81"/>
            <rFont val="Tahoma"/>
            <family val="2"/>
          </rPr>
          <t>: K7
  Normal distribution
  Mean = 0.00
  Std. Dev. = 0.02 (=P7)</t>
        </r>
      </text>
    </comment>
    <comment ref="I8" authorId="0" shapeId="0" xr:uid="{3C40C079-0D75-4FAB-AE2C-0382705C2CB1}">
      <text>
        <r>
          <rPr>
            <b/>
            <sz val="9"/>
            <color indexed="81"/>
            <rFont val="Tahoma"/>
            <family val="2"/>
          </rPr>
          <t>Assumption</t>
        </r>
        <r>
          <rPr>
            <sz val="9"/>
            <color indexed="81"/>
            <rFont val="Tahoma"/>
            <family val="2"/>
          </rPr>
          <t>: I8
  Normal distribution
  Mean = 0.00
  Std. Dev. = 0.02 (=N8)</t>
        </r>
      </text>
    </comment>
    <comment ref="J8" authorId="0" shapeId="0" xr:uid="{47BBF31D-4CFE-4D99-8233-B6EBEFC22572}">
      <text>
        <r>
          <rPr>
            <b/>
            <sz val="9"/>
            <color indexed="81"/>
            <rFont val="Tahoma"/>
            <family val="2"/>
          </rPr>
          <t>Assumption</t>
        </r>
        <r>
          <rPr>
            <sz val="9"/>
            <color indexed="81"/>
            <rFont val="Tahoma"/>
            <family val="2"/>
          </rPr>
          <t>: J8
  Normal distribution
  Mean = 0.00
  Std. Dev. = 0.02 (=O8)</t>
        </r>
      </text>
    </comment>
    <comment ref="K8" authorId="0" shapeId="0" xr:uid="{ABD05CDB-B63F-40E0-9820-C2770A6D2D3E}">
      <text>
        <r>
          <rPr>
            <b/>
            <sz val="9"/>
            <color indexed="81"/>
            <rFont val="Tahoma"/>
            <family val="2"/>
          </rPr>
          <t>Assumption</t>
        </r>
        <r>
          <rPr>
            <sz val="9"/>
            <color indexed="81"/>
            <rFont val="Tahoma"/>
            <family val="2"/>
          </rPr>
          <t>: K8
  Normal distribution
  Mean = 0.00
  Std. Dev. = 0.02 (=P8)</t>
        </r>
      </text>
    </comment>
    <comment ref="I9" authorId="0" shapeId="0" xr:uid="{D1CDD1EB-D076-4E45-8B3A-7AE17676FE33}">
      <text>
        <r>
          <rPr>
            <b/>
            <sz val="9"/>
            <color indexed="81"/>
            <rFont val="Tahoma"/>
            <family val="2"/>
          </rPr>
          <t>Assumption</t>
        </r>
        <r>
          <rPr>
            <sz val="9"/>
            <color indexed="81"/>
            <rFont val="Tahoma"/>
            <family val="2"/>
          </rPr>
          <t>: I9
  Normal distribution
  Mean = 0.00
  Std. Dev. = 0.02 (=N9)</t>
        </r>
      </text>
    </comment>
    <comment ref="J9" authorId="0" shapeId="0" xr:uid="{4A41A00D-4831-427C-8ECB-14C98DFD6515}">
      <text>
        <r>
          <rPr>
            <b/>
            <sz val="9"/>
            <color indexed="81"/>
            <rFont val="Tahoma"/>
            <family val="2"/>
          </rPr>
          <t>Assumption</t>
        </r>
        <r>
          <rPr>
            <sz val="9"/>
            <color indexed="81"/>
            <rFont val="Tahoma"/>
            <family val="2"/>
          </rPr>
          <t>: J9
  Normal distribution
  Mean = 0.00
  Std. Dev. = 0.02 (=O9)</t>
        </r>
      </text>
    </comment>
    <comment ref="K9" authorId="0" shapeId="0" xr:uid="{0254D68E-9A59-46AE-9B27-12782EAC51BA}">
      <text>
        <r>
          <rPr>
            <b/>
            <sz val="9"/>
            <color indexed="81"/>
            <rFont val="Tahoma"/>
            <family val="2"/>
          </rPr>
          <t>Assumption</t>
        </r>
        <r>
          <rPr>
            <sz val="9"/>
            <color indexed="81"/>
            <rFont val="Tahoma"/>
            <family val="2"/>
          </rPr>
          <t>: K9
  Normal distribution
  Mean = 0.00
  Std. Dev. = 0.02 (=P9)</t>
        </r>
      </text>
    </comment>
    <comment ref="I10" authorId="0" shapeId="0" xr:uid="{9B38C43B-C55C-4708-9E59-AE5C6761B286}">
      <text>
        <r>
          <rPr>
            <b/>
            <sz val="9"/>
            <color indexed="81"/>
            <rFont val="Tahoma"/>
            <family val="2"/>
          </rPr>
          <t>Assumption</t>
        </r>
        <r>
          <rPr>
            <sz val="9"/>
            <color indexed="81"/>
            <rFont val="Tahoma"/>
            <family val="2"/>
          </rPr>
          <t>: I10
  Normal distribution
  Mean = 0.00
  Std. Dev. = 0.02 (=N10)</t>
        </r>
      </text>
    </comment>
    <comment ref="J10" authorId="0" shapeId="0" xr:uid="{87C0C872-941E-4EDF-835D-B7F4FB9FCAB4}">
      <text>
        <r>
          <rPr>
            <b/>
            <sz val="9"/>
            <color indexed="81"/>
            <rFont val="Tahoma"/>
            <family val="2"/>
          </rPr>
          <t>Assumption</t>
        </r>
        <r>
          <rPr>
            <sz val="9"/>
            <color indexed="81"/>
            <rFont val="Tahoma"/>
            <family val="2"/>
          </rPr>
          <t>: J10
  Normal distribution
  Mean = 0.00
  Std. Dev. = 0.02 (=O10)</t>
        </r>
      </text>
    </comment>
    <comment ref="K10" authorId="0" shapeId="0" xr:uid="{438AFCC0-0AD6-4CF7-BAAF-00C031BB92E7}">
      <text>
        <r>
          <rPr>
            <b/>
            <sz val="9"/>
            <color indexed="81"/>
            <rFont val="Tahoma"/>
            <family val="2"/>
          </rPr>
          <t>Assumption</t>
        </r>
        <r>
          <rPr>
            <sz val="9"/>
            <color indexed="81"/>
            <rFont val="Tahoma"/>
            <family val="2"/>
          </rPr>
          <t>: K10
  Normal distribution
  Mean = 0.00
  Std. Dev. = 0.02 (=P10)</t>
        </r>
      </text>
    </comment>
    <comment ref="I11" authorId="0" shapeId="0" xr:uid="{22E36093-E31D-4AFB-9A07-2C0E806676AD}">
      <text>
        <r>
          <rPr>
            <b/>
            <sz val="9"/>
            <color indexed="81"/>
            <rFont val="Tahoma"/>
            <family val="2"/>
          </rPr>
          <t>Assumption</t>
        </r>
        <r>
          <rPr>
            <sz val="9"/>
            <color indexed="81"/>
            <rFont val="Tahoma"/>
            <family val="2"/>
          </rPr>
          <t>: I11
  Normal distribution
  Mean = 0.00
  Std. Dev. = 0.02 (=N11)</t>
        </r>
      </text>
    </comment>
    <comment ref="J11" authorId="0" shapeId="0" xr:uid="{5083B93B-FED0-494E-88F5-17CF931D071D}">
      <text>
        <r>
          <rPr>
            <b/>
            <sz val="9"/>
            <color indexed="81"/>
            <rFont val="Tahoma"/>
            <family val="2"/>
          </rPr>
          <t>Assumption</t>
        </r>
        <r>
          <rPr>
            <sz val="9"/>
            <color indexed="81"/>
            <rFont val="Tahoma"/>
            <family val="2"/>
          </rPr>
          <t>: J11
  Normal distribution
  Mean = 0.00
  Std. Dev. = 0.02 (=O11)</t>
        </r>
      </text>
    </comment>
    <comment ref="K11" authorId="0" shapeId="0" xr:uid="{A4D9C3CE-FBDC-41AA-9DE2-F88C05B91B32}">
      <text>
        <r>
          <rPr>
            <b/>
            <sz val="9"/>
            <color indexed="81"/>
            <rFont val="Tahoma"/>
            <family val="2"/>
          </rPr>
          <t>Assumption</t>
        </r>
        <r>
          <rPr>
            <sz val="9"/>
            <color indexed="81"/>
            <rFont val="Tahoma"/>
            <family val="2"/>
          </rPr>
          <t>: K11
  Normal distribution
  Mean = 0.00
  Std. Dev. = 0.02 (=P11)</t>
        </r>
      </text>
    </comment>
    <comment ref="I12" authorId="0" shapeId="0" xr:uid="{FBEC4F6B-F0A4-4DCD-8752-EC817ADF80EF}">
      <text>
        <r>
          <rPr>
            <b/>
            <sz val="9"/>
            <color indexed="81"/>
            <rFont val="Tahoma"/>
            <family val="2"/>
          </rPr>
          <t>Assumption</t>
        </r>
        <r>
          <rPr>
            <sz val="9"/>
            <color indexed="81"/>
            <rFont val="Tahoma"/>
            <family val="2"/>
          </rPr>
          <t>: I12
  Normal distribution
  Mean = 0.00
  Std. Dev. = 0.02 (=N12)</t>
        </r>
      </text>
    </comment>
    <comment ref="J12" authorId="0" shapeId="0" xr:uid="{0D23F2CB-02DC-4E0F-B3C5-BD83C7FA5BFB}">
      <text>
        <r>
          <rPr>
            <b/>
            <sz val="9"/>
            <color indexed="81"/>
            <rFont val="Tahoma"/>
            <family val="2"/>
          </rPr>
          <t>Assumption</t>
        </r>
        <r>
          <rPr>
            <sz val="9"/>
            <color indexed="81"/>
            <rFont val="Tahoma"/>
            <family val="2"/>
          </rPr>
          <t>: J12
  Normal distribution
  Mean = 0.00
  Std. Dev. = 0.02 (=O12)</t>
        </r>
      </text>
    </comment>
    <comment ref="K12" authorId="0" shapeId="0" xr:uid="{A5A038DC-D5C7-47F2-A9E5-603BCB9533F7}">
      <text>
        <r>
          <rPr>
            <b/>
            <sz val="9"/>
            <color indexed="81"/>
            <rFont val="Tahoma"/>
            <family val="2"/>
          </rPr>
          <t>Assumption</t>
        </r>
        <r>
          <rPr>
            <sz val="9"/>
            <color indexed="81"/>
            <rFont val="Tahoma"/>
            <family val="2"/>
          </rPr>
          <t>: K12
  Normal distribution
  Mean = 0.00
  Std. Dev. = 0.02 (=P12)</t>
        </r>
      </text>
    </comment>
    <comment ref="I13" authorId="0" shapeId="0" xr:uid="{76AA0867-17B9-4AF9-B714-8C7A62AD9446}">
      <text>
        <r>
          <rPr>
            <b/>
            <sz val="9"/>
            <color indexed="81"/>
            <rFont val="Tahoma"/>
            <family val="2"/>
          </rPr>
          <t>Assumption</t>
        </r>
        <r>
          <rPr>
            <sz val="9"/>
            <color indexed="81"/>
            <rFont val="Tahoma"/>
            <family val="2"/>
          </rPr>
          <t>: I13
  Normal distribution
  Mean = 0.00
  Std. Dev. = 0.02 (=N13)</t>
        </r>
      </text>
    </comment>
    <comment ref="J13" authorId="0" shapeId="0" xr:uid="{77769DF4-1D0C-48C5-87BB-E68C1715260B}">
      <text>
        <r>
          <rPr>
            <b/>
            <sz val="9"/>
            <color indexed="81"/>
            <rFont val="Tahoma"/>
            <family val="2"/>
          </rPr>
          <t>Assumption</t>
        </r>
        <r>
          <rPr>
            <sz val="9"/>
            <color indexed="81"/>
            <rFont val="Tahoma"/>
            <family val="2"/>
          </rPr>
          <t>: J13
  Normal distribution
  Mean = 0.00
  Std. Dev. = 0.02 (=O13)</t>
        </r>
      </text>
    </comment>
    <comment ref="K13" authorId="0" shapeId="0" xr:uid="{A7E82739-027B-491B-AC08-911857CBD14C}">
      <text>
        <r>
          <rPr>
            <b/>
            <sz val="9"/>
            <color indexed="81"/>
            <rFont val="Tahoma"/>
            <family val="2"/>
          </rPr>
          <t>Assumption</t>
        </r>
        <r>
          <rPr>
            <sz val="9"/>
            <color indexed="81"/>
            <rFont val="Tahoma"/>
            <family val="2"/>
          </rPr>
          <t>: K13
  Normal distribution
  Mean = 0.00
  Std. Dev. = 0.02 (=P13)</t>
        </r>
      </text>
    </comment>
    <comment ref="C14" authorId="0" shapeId="0" xr:uid="{6B71EB0A-DF7C-4077-99CB-E2799E7EF1BB}">
      <text>
        <r>
          <rPr>
            <b/>
            <sz val="9"/>
            <color indexed="81"/>
            <rFont val="Tahoma"/>
            <family val="2"/>
          </rPr>
          <t>Forecast</t>
        </r>
        <r>
          <rPr>
            <sz val="9"/>
            <color indexed="81"/>
            <rFont val="Tahoma"/>
            <family val="2"/>
          </rPr>
          <t>: H. Average 10Jumps</t>
        </r>
      </text>
    </comment>
    <comment ref="D14" authorId="0" shapeId="0" xr:uid="{75E5A8B3-B90B-4393-9A70-13B87EC41438}">
      <text>
        <r>
          <rPr>
            <b/>
            <sz val="9"/>
            <color indexed="81"/>
            <rFont val="Tahoma"/>
            <family val="2"/>
          </rPr>
          <t>Forecast</t>
        </r>
        <r>
          <rPr>
            <sz val="9"/>
            <color indexed="81"/>
            <rFont val="Tahoma"/>
            <family val="2"/>
          </rPr>
          <t>: EWMA 10Jumps</t>
        </r>
      </text>
    </comment>
    <comment ref="E14" authorId="0" shapeId="0" xr:uid="{34C9C31D-4484-4900-B3BB-61F74807C9FA}">
      <text>
        <r>
          <rPr>
            <b/>
            <sz val="9"/>
            <color indexed="81"/>
            <rFont val="Tahoma"/>
            <family val="2"/>
          </rPr>
          <t>Forecast</t>
        </r>
        <r>
          <rPr>
            <sz val="9"/>
            <color indexed="81"/>
            <rFont val="Tahoma"/>
            <family val="2"/>
          </rPr>
          <t>: GARCH 10Jumps</t>
        </r>
      </text>
    </comment>
    <comment ref="I14" authorId="0" shapeId="0" xr:uid="{0B4419EB-A9A4-4ECA-8AC7-E8A35168DBE2}">
      <text>
        <r>
          <rPr>
            <b/>
            <sz val="9"/>
            <color indexed="81"/>
            <rFont val="Tahoma"/>
            <family val="2"/>
          </rPr>
          <t>Assumption</t>
        </r>
        <r>
          <rPr>
            <sz val="9"/>
            <color indexed="81"/>
            <rFont val="Tahoma"/>
            <family val="2"/>
          </rPr>
          <t>: I14
  Normal distribution
  Mean = 0.00
  Std. Dev. = 0.02 (=N14)</t>
        </r>
      </text>
    </comment>
    <comment ref="J14" authorId="0" shapeId="0" xr:uid="{3E6B2EDB-F878-43F9-96F8-EF01DAD6CB39}">
      <text>
        <r>
          <rPr>
            <b/>
            <sz val="9"/>
            <color indexed="81"/>
            <rFont val="Tahoma"/>
            <family val="2"/>
          </rPr>
          <t>Assumption</t>
        </r>
        <r>
          <rPr>
            <sz val="9"/>
            <color indexed="81"/>
            <rFont val="Tahoma"/>
            <family val="2"/>
          </rPr>
          <t>: J14
  Normal distribution
  Mean = 0.00
  Std. Dev. = 0.02 (=O14)</t>
        </r>
      </text>
    </comment>
    <comment ref="K14" authorId="0" shapeId="0" xr:uid="{C0496881-6DC0-47C8-9BFD-462026773282}">
      <text>
        <r>
          <rPr>
            <b/>
            <sz val="9"/>
            <color indexed="81"/>
            <rFont val="Tahoma"/>
            <family val="2"/>
          </rPr>
          <t>Assumption</t>
        </r>
        <r>
          <rPr>
            <sz val="9"/>
            <color indexed="81"/>
            <rFont val="Tahoma"/>
            <family val="2"/>
          </rPr>
          <t>: K14
  Normal distribution
  Mean = 0.00
  Std. Dev. = 0.01 (=P14)</t>
        </r>
      </text>
    </comment>
  </commentList>
</comments>
</file>

<file path=xl/sharedStrings.xml><?xml version="1.0" encoding="utf-8"?>
<sst xmlns="http://schemas.openxmlformats.org/spreadsheetml/2006/main" count="104" uniqueCount="78">
  <si>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</si>
  <si>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</si>
  <si>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</si>
  <si>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</si>
  <si>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</si>
  <si>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</si>
  <si>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</si>
  <si>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</si>
  <si>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</si>
  <si>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</si>
  <si>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</si>
  <si>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</si>
  <si>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f9af6b1d-d1de-4417-aa42-d3f9fa36dc2f</t>
  </si>
  <si>
    <t>CB_Block_0</t>
  </si>
  <si>
    <t>㜸〱敤㕣㕢㙣ㅣ㔷ㄹ摥㌳摥㕤敦慣敤搸㡤搳㑢㑡㘹摤㤶搲㔲〷㌷㑥ㅢ㑡㠱㄰㝣㘹㉥挵㠹摤搸㐹㡢愰摡㡣㜷捦挴搳散捣戸㌳戳㑥㕣㉡戵㠲㤶㠲愰㔴㉡ㄷ搱㔲㉥慡〰㠹ㄷ㉥㉦㐰㠱ㄷ㈴㈴㄰㙡㈵ㅥ㕡〹㈴ㅥ㑡㠵攰〱㠴㈲昱㔲愱ち昸扥㌳㌳扢㌳㙢敦搸摤戶攰㈲㥦㘴晦㥣㌹户㌹攷晣搷昳晦㘷㤲ㄳ戹㕣敥摦㐸晣㤷㈹捦捣ㄵ昳慢㝥㈰敤戱㈹户㕥㤷搵挰㜲ㅤ㝦㙣挲昳㡣搵ㄹ换て㝡搰愰㔸戱㔰敦ㄷ㉡扥㜵扦㉣㔵㔶愴攷愳㔱㈱㤷㉢㤵㜴つ昵ㅣ㠴扦愱昸㐱㘷慦晥㍣挰挲搴攴散攲扤ㄸ㜵㍥㜰㍤戹㘷攴㔴搸昷挰昸昸搸昸搸晥扤户扣㘷㙣敦㥥㤱愹㐶㍤㘸㜸昲㠰㈳ㅢ㠱㘷搴昷㡣捣㌵ㄶ敢㔶昵挳㜲㜵挱㍤㉢㥤〳㜲㜱敦捤㡢挶㉤敦ㅤ扦㘵晦㝥昳戶摢摥摢㡦㔷攷㡥㑦㑤捥㜹搲昴摦愰㌱ぢ㥣昲㉤搳戲㙡㜱㙤㔲㝡㤶㜳㘶㙣㙡ㄲ㝦ㄳ昳挷搳慤㘳昳㑢㔲〶㝣戵昴愴㔳㤵扥㡥㡥㝤昶㠴敦㌷散㘵㙥㥥㙥ㅦ挲㔲慢㠶ㅦㄴ散㈹㔹慦敢㜶㍣㙡挹㥥挵摥搵㡤搵㝥㝢㕥㍡扥ㄵ㔸㉢㔶戰㕡戴ㄷ㌰㔰㙤挰㍥改换ㄳ㠶㜳㐶ㅥ㌷㙣㔹戰て㌷慣㕡㍥㑣戹㥥敢攳㈱㤲ㄳ㔳换ㅦ㥢昰敤愹㈵挳㔳㌳昲戹㌱ㄹ㙤て㜹搵㜴摢㙢㍢㡦换愹慢㌷㜰捣敢㍡户㐳捤㈹挳㙢戶ㅣ敤摣㌲㕡㝣㝡〶㌷㜵㙥㥦搸愳㜴㥦㜷㜵敥愳戶㌲摤㕡昴㐵昴慤㜶ㄴ㡢搱㡢〴扤〴㈵〲㈲㔰㉦ㄳ昴ㄱ昴〳㠸晣㍦挰㈵挹㡥慣搲㉡㠶㔶㔹搴㉡㔵慤㔲搳㉡㔲慢㤸㕡攵㡣㔶㔹搲㉡㤶㔶戹㔷慢㥣㐵㥢㌸㤵㝡㝢戵㈸扤㌸㝡搳昵捥扥愷愶㥥㝣攴挰户㝦㌷晡捦㝦昵敦㐰愳㍢愳㐹㑤㝢挶㌹㤰㕡㡢㡡昷㡤敤攵㥦㡤戹〲㑣㘱敥㌷㙦㌵挷挷㙢晢昷ㅡ㌷ㅢ〵㉥㉢〳昹㈹㐲ㄹ㐲摢㝥昳㉥换愹戹攷ㄴ敥慥㤸㌴㝣搹摡戸搱愸㙥搲㙤㌸㌵晦㙤敢㔷捥〷㐶㈰㉦㙦慦㙢つ戲愶摢㍣搸㑡晡敡㝤㔷戶㜷㍢㘵搴ㅢ㜲攲扣ㄵ㔶扦扤慤摡㥥昳摣挵捥戵㠷㍣㜹㕦戳㜶捤㡣㈶㈰搴㔶搴搸㙢㔶ㄹ㔶㠵昳ㅡ㤹㕡㜲㝤改愸改㡤摡㜳㔶昵慣昴收㈵㐵愲慣愹愵㕥捣慡㠸敢㐷㘷ㅤ㉣ㄴ摣㕡扢㈶㔹㙡摥㝥㍥〰㌳换ㅡ收扢㉣扤㘰㜵挱㔸慣换㑢㔲㑤挲㜷愲㘲㜷慡昸㤰㕢㙤昸㔳慥ㄳ㜸㙥㍤㕤㌳㔱㕢㌱㈰㘹㙡挷摣㥡捣攷㜳㑡㈸㐰攰昶昴〸㤱扢戱㌳㉦㈸㐴㈴㔰㑣㐶扥㉣㑤㜶㘳㈷戰㍡慣愲㉥㐹㤳摡㍢㌶ㄸ㡣昳㔵㌲㈶㠳〳ㄳ㙢愲晥攰㑢㙦搸㘰搸㈶收摥摣挶㥡㌶ㅣ慤晥昶ㄵ改〴㐷っ愷㔶㤷㕥愶昶ㄳ㥣㤱㍥〸㔰戸〰㠱搰㜱昷愸敡挴㜹戱㕡㌸㘷搵㠲愵攲㤲戴捥㉣〵㈸㠳㠶㉣㤵戸戵㙢㤲㝥ㄱ㡡昴㥤〴挳〰攵㜲慥戸㡢㡤㡡㘵愴㕣㠱搲㈹㠳㤷㔳㠲㥣晤㔲扣摣㙦ㅥ戲敡㠱っ㠵昲愰〹㡣㠴㕡㑤愱㙦㠰㈴敡ㄹ搵㔰㘱散㌲愷㐰愵㠶攵〴慢㉤扥㕤挳㈵㈱ㄱ㙤换㠲㉤㈷ぢ㈸ち搲昲㈰㠳搷㐰㌴㙤搲㈰扢㜱㠲㠸挸〶ㄹ㥡ㅤ㈳愷㠹㡣敤㌳㘴〴摡㈷㠹㤰慤昷㜶㤶ㄱ㈴昶戵㐴捡㑥ㅤ昹㜱㕢㥡慤㘷换㠷搲散㘲㙣㥣㝥〹挱愵〴㤷ㄱ散〶㄰㝦㠶㠴愳㤴㐳㍥㥤昴户攱㔹扦㠲攰敤〰㤰㑦㍡㘵㑥㈴慡㘸㐳㙤挶㡥㘴扢〱搸挹捡㈸づ㐵ㄱ㉤攳愶㥤㌹㘰㉢㐴㐷㔶攷搶搰戵㜹愵㘳摦搹㤹㌶㤳换㈱㐵㘶㌴㑤慥㜵㠳愶挹㡤㘰搳㉥昵搶㔵攸慡㡦㄰㕣つ㔰搶慦㈱㠴㜲愱挱扢㌹㡢㥥㈶攵㕢挲㉣ち㡤愱㉥ㄵ㝣㐴挸㍣〲㘴〸戹㌵挷㤷㙤ㅢ㥡收攰愸昹㤶户愱昷㜴收敦〸改㙤㝡㜳㕢敦搰㕦昴ㅡ慤攸㙢挱㕥攲てㅤ㜵捣㜵愸搶摦㐹㜰㍤㐰㥢㡥攱改晢戵㝡ち㤴㔹㙣㈷㌰户㤳㕥ㄷ㘵攵㉥慣㉥㑢愵㠱晡捤〵挳㍢㈳〳㜸㌰㡥㑥挳ㄶ㜶㍤㑦搶㜱愸慤愹〲㥥㕦㉥㑤ㄷ晡㠷㍣搷㘶昹戶㡤散扦㈵ㄴ㐳㍥慦昵攴摡㙣攴っ㕢㌳攱㜳㑡㔰づ㜵昰捤㥤㠵㐴愲㔳㥡扣搸㉦晢㝣戹㉤㐹扡㤰㈴敦挲戶敡㌷〲㐰㑡㠸ㄷ㍢㑡㤴㍤㙣昶㙥搵㉣㙤戱搲挳㤷㜱㍡㘹昳㈱慥㤱㈳㝤愱挳㜶ㄲ晥〳㝦挰㥥户散愶戰攸戳攷愴㔷㠵㙦挱慡换㜲攸㤶愵愸搹㤶ㄵ㙦ㄱ㔹搱搳戳收㍣㥤攱㕦㔳㜴搲㈶㈵㌲戹㍤戳㌲攳㉣摥㈲㉡扡㈱㈹㔴㌲㕣㐳㑤〹㐴捡㘳摢㙤ㄱ搳㠵㠸戹〹ㅢ愷敦㈵ㄸ㈷搸〷㔰㜸ㅥ㤲㘶戳ㅢ捦㜰㔸敦ち㕤摡㤵㑡慥㐴㌴㈸ㄷ攱㜳ㅤ㠵搵㝥扥收㍤〴户〲戴㤹㍦㜴㐰㘶㄰愲㐲㜹㠲㄰㔵ㄸ挳㍣㘵挹㜳愴㠱ㅤ㈶〲㑢㔳つ㍦㜰㙤㐶㤶〶捣㘹昷戸ㅢ㑣㕢晥㌲㈲㔱挳㘶㤴戹㙢㐹㍡愰㉥て戶㑦㕢㤹扢扣㉣㙢扡㌹敦㌶㈰摡㡥㑥㙦㠵㠳㌹戶〳戶愴㍡㥢㙢〲愹扢昳㌱㠶㄰搸㘹攵㙦愵㌷㜶㔳摥㙦ㅥ晡〶㕢㍢扡㘰〵㜵搹㘷㠶㑣挷㝣挹挴㉥㈲㜲㔰敢㌵ㄷ㤶㍣㈹愷〷捣挳㥥㔵慢㕢㡥㈴㌲㘰㘳㌲㔸㌷㈳捦㈰㑡㌰攷㌲〶攸㍡〳收㠲㘷㌸晥戲挱㠰攲敡捥搴㤳ち㡢ㄴ捣㐹换昱昱ㅡ㠵㐵收〷捤昹㈵昷ㅣ㈲戶つ摢㌹㙣㉣晢㕢〲㉢㈴晡㌰㈹搴〸㑤㘸㥡㈸㘹愵㙥昱挳〳㜹㉥㐷摥换ㄳ㈸㕣攵ち昴㤹㘷㘸㙦摡昵㔱㡣㠶㜶㍡攷搴㡦攸㔱戳戰㈷㔳ち㤳㔳昵摢搸攷㝤〰㜷ㅣ㍥㜹戴ㄵ㤹㝢㕤㌱敢〲扤晣ㄹ㌲㕥㤱㐵㌳㄰㐲ㅦ摤㡥㤰㔴㔸㐶捡〱〷〲攳㝣㙡㈷扦戲愹摡㤰晡㜶戴戲㠷㄰㐹敡㌷㘷㡣㐵㔹㐷㍣摡㌶㠲ㅤ攱〳捤㔸摢愸晢㔱摤㤴㙢摢〶㐹㡢㘴㌹㕦㌵㐸挱ㄳ㡤挰㍤㘶㌹扡〹愰攸㉦㉡㌲捥愳挸㌸慦㡡晡捤ㄳっつ慡㍣挷㜲捦ㄸ㥥ㄵ㉣搹㔶戵挴〷㠶敦戶〴㑤㠲挹㈹㜹攳ㄴ换㡣㤱㌶㙢晥㈴㑣㌶㝦っ攸ㅥ㠳ㅣ攵搶ㄱ晤愰㕣㑤ㄴ昱㐷㜴改㔸㠲㠰㔱㥥㔲晤〳ㄸ慤愰㙥㐷㐰攴愸㜴㈱扥㠳㜱攱㐱㤴㠴㐲㠸㔸捦㈰ㄱ㜸〵ㄳ㐲㥥㉥敥愲㜹搲戱〲㘰㡦ㄸ㍢㘴〵搳㍥㔰づ㠰慣㍡摥㕥慥戰㥡攸㌴摡搴ち㔷慤慤㑡愹㠹㉢搷搶㈷昵挶㍢搶愹づ㌵㑡㐲㤱㙣搴㐸㘹㤶㜵收戸㤵㔴㡤㔰㡡㍢搶㌶㈲换㙤摡摡㜷㑡㤱搷愱㤸ㄴ捤攴昴て㉡㐲㐱愰㌷搲㔱昴搹㘷㤳㐷㈲㘲㐳ㅢ愰㑣㍤ㄵ㤶つ㐴㈱挱愳戸㜶㔲㤳攵攸〹晣扤㈳捡捥㌶㠲㔴㡤㜱㝥㌸慡㤹愸搷㘷ㅤ㔸〹㔵挳慢㙤ㄱ㤶挶摡㐲つ愳戸戳㕢敤ㅦ㙥㙦㠲ㄱ㈳㌶㘴㔸㈴挳てっ㌶〴㜳㈵㈲慡戴捥〶戸搵捤攲ㄲ㥦㡥㐹挳㔱ㄸ㤸て㙡搳㜲㐵㤹㘱㉤㑢㝥㔸㜵㘸㥥ㄶ㤵ㅣ搵捤㠹㐵ㅦ㉡㍤愰ㅣ㡦㜲㡡挱㜵昳〴摤㔲戸挴〰戱ㅢ攵收慡〱㐲扢捤〱㜸㌲搸㍡搸挱㡥㠴愱ㄳ㕡㘷㤴愰挵っ挲㑤㉦㠲扣搳㈵㐶㈱㐸㑤㤵晥㝥㔰㍣昵㈴搳㜷て收攲㑣挴㐴っ㜷㘵㔸て㐰㙥㌲㌲㐹㉥ㅡ㡥〳收愱㘴㔳㐲慢㍦㉥愳㠹㌱㐰㤳捦ぢ㜰㡢㠷戱慣㐱戲㑤ㅤ昷摣〲ぢ摡戴扥扡挳㍣敡㔴敢㡤㥡㔴慡㌸㤶搵㑡㈳㙦〹㝣愹㉢㠰㈱㌷㘵散㑢戴㈹㐷㜱㤴攲㤲㠹愴敥敤㙥晤㈰扡㉢㈱㠷㌱㐲搵挷〰㘴㠶㕢㑥〵挴搶摣㔳愰㝤戸戳㜵㠱㐱㕤㥥㠳㐸㕢㔳㐴㔹㌶㠳晢㜸捤㈸戲攲戶㐴戳ㄹ㜷挶愵捤㥥㈸㍡㘲㠵㐵㕢〲㐷㔸㘷㈸昰㡡㐵ㄸ㈳㕤㜲〷〷挹㕤㠸愲扢ㄷㅥ㔴㡦戹ぢ㐰㠵挲㠰㘰㡣㤷愷愰ㅣ㜶ㄵ㡣㐴㠳㕢㙢㔹摤㠲搱㕦㕡摥晡〴㠰㘰ㄸ㤸〶㉤㕡㠶〶捥ㄴ昲ㅢㅢ㌸㔷愱㔵㐶㠴㌴ㄹ㑣㘵㡣㜲ㄸづ㝢㈰つ摣挴㠳昴㠲ぢ㈵ㄴ散㔲ㄷ挳攲扢㠹愳㌶㡥㐰慥㜷㐹㕢攱㥣ㄱ攰晡㡢戳扢慤㜸愲㔶愳戹ぢ晦摣㤶挰㉡慥㙥㠴收攸慥戶㑢㔹㙡㑤戴敦慥㙤慢㠸㉥ぢ敥㥢ㅥ㍢㘲〴搵愵昹㘰㌵扣戸搵㉤㐹ㄴ㝥づ㝦挴扡㙦愷捤㥣㜷㜸ㄱ㜵㠵㝢㕦㍥敢戸攷ㅣ㌵慦㠲捦㕢㝦愰㄰㕣愱散攵㈴换戹㝦攳㡦㑡㕡慥昰㌳㡣戸㤹㘹㜳㠰㤶㠳㠴攳愸㝢㤷愱㌴ㄸ挱㘳〶㥤挰㜶㙦摥ㅡ㈰㥤散㙡愳ㄳ㈵〸戶〹挵㌹昳㠶ㄱ㡡昸㈹搰㑡㘲〹㡦攴搸昳敦㠰昵挵戳㈸㈱挲㜹戵㈳ㄲ攴㔷㘷愳㑥〹昲攸㡡〷㝢晤晦㘰㈹收收㜵搹改扦挰捣攲㈷敤㈸扡㤲㈸晡㜱㠴㈲㕥㈸っ㔱㈴㜸つ㐴昱敦ㅤ挸挴愹挰昰散㙢ち㠴㜳㑤摢〷搰㌷晤挲敦晦昰〰㍡ㄳㄱ㠷愲ㅢ㠴摡慥挳㜳搳㐴攸㔹㘳㈲㌰㜸慦㑣㠴㘳挸〸㐶昱㐳ㄳ㈱昲㠱捣愲㘰㘳ㄳ㠱戱扤っ㐳㌰ㄱ㙡㑤戸㌵㜸〲扢挴愶㝦散〸㉥摥㑡ㅦ昱㝣㈸㉤㝦ちㅥ愹㑢搷ㄶ捦ㄹ㥥㘱敦㔶攵㠷㍤〹㘵收㉤攰㈶户敡挲ㅥ㤷慦㕢愳㍡慤攳慢㠸扤散摢晥㤴捤摤㕦〷愶挲ㄴ扡敦㐵㐹ㄴ㕦㠷愷㐴昰摣㤰晢昸慥敦ㅤ晥攳晤てㅦ攴㙤戵㠸㔶ぢ㌷㈲摦㑤挸㥥昶〴㠲扡㠹㡢㈲ㄷ昳挳㥣㘳昸㐴挹㕡慥换㐹挳㔳㔶㤰慦摢㜱㌶㈴扣〴㘱㠶挴户ㄵ㑣㑣摣㝢〸㑤捣戱㌶㜷愷晡戰㐹戹〸挷ㄲㄳ㔷㍥扤㌸㙣㈸㍡㉡戲㉥慤捤挲て愰㡡㕥攳㐴搲㔶㈲㑦㥤㑣㐲㝣扦㕤搷敤愷慥ぢて㌲っ晢挷㔲ち昱〷㔲㐸昲㈰挳ぢ〱㑡㑡㥤㐰愶㜰ㄳ㐰㐶㘴慤㍤挴㑢㝦挰戶㄰㤰捤㑢㝦㕤㝥挴㠲㕤〴ㄶ㘳㕦㝣户㈷㕡摡愲戱㙡㘲愸㔶搹㌴昳挸愸挳ぢぢ挶攳搲㤴愵戳て愵㥢㜶㐷昱㈵〳㜶ㄸ㜸ぢㄹ扢㘰搳搷㔶戶㙦㜷ㅡ戸昹〱㍤㔳㔴ち挳搹挹㘲ㅣ㐸㔵㡣㉥㙣㕡づ㡢〸〷挳㙣戳㔳㕦㔴〵㥤攵散挶愹ㄴ挱㍦㝥㈹挴晡搱搶搰ㄷ户搷㔰挷㌹扤㔸㈰㝦戰扦慥捣㘰㙣扣㤵ㅣ〳〹扢愹㔶愵昰㝡昸㐹㜴攱愲㜳㐲㙦㘵搵戳搸㡦㝦㘲捥敡搱搶攸㝦㐶慦ㄵ㘷㥤㘲㙦㠶戱㔳晡晦㙥ㄴ㙣愸晦〵㘳㙦ち㤱ㅦ㠹㌲㝣㈸㌰㝥戲㘱挸㠶㍢〲捦㌶㠲㌷敡㘰慣慢㉣㐳摥㘱㙥ㅥㅦ慦㠶搵㑡㠲挳敦㤵㙦扦ㅡ搱散㑢摢戶慦愳〰㘴㙣愸昰ㅤ㠸愰㡥晤搳㜲㡢愳㌱ㄵ㍦ち戰敢㤸㔵昵㕣摦㌵㠳㤱㜹〴㝤㐷昸敤㤹〹㥢㘷㐲㝣慢㕤愸㕤㡢㥤攸扦〷㝤㡥捦㐲㘰ㅦ㤷挱ㅢㄵ㡢㘴㘴㘱㜳㤱っㅥㅢ㠶ㄲ攱㈵㙡〷晦㈲昳捥㠶㔱挷愷慢戳昰㜵〶㉣摡ㄲ捡㉥昴㌸户摦搰攰搶攱㡥搶㠷攱て㤲昵㌱〴挷搴ㄲ㍥㝡て昷戵㝤て搲㙤愳戵昹㙣搹㥤捦慤㕣㜸〶㌸摤摣㕢搲㈴挳㜷昲㡢攴戲㕥㈱挴愵㝤㌸敡戲ㅣ搷㙤づ㕡㡥㌶っ㍡㡦㍥攸愶㈳㙣戴づ昷搹㈶愲摦愷搱㔵㑣㄰攰愷ㅢ㔱㠶て㠲㕥㍥戲愲昸㍡㤶㐵〶㐰㍥㔷慣〲㜴愶敡愷搷愳敡愱㔸㈰ぢ㥥㌱㐸㡥㘵昱㔵㌴攴㜶㠵换〶㑢㜰搹㐲㥤㈵㤰搷攳ㅥ挸攷〴捦ㄲ㙡㈲㕦㐱㠷收㐴㉣㤴㜶㥥挸㤷搷㥢㠸愰ㄵ愰ㄶ㥡ㅣ㝦㈸搶㈲㝡ㅤ搵扡㑤攰㄰戸〰㠳ㄴ㡢㤴㌵挵㌰戴昰㉣㌱㠳昴摢攸摦㤷づ㍥晦ㅣ搳摦づち㈵〸㔱㤵㥥㍣〵愱㥡晣攳挹挹㝢㈸敤㍣昹挷搶㥢晣㄰㘵㈴㘷愲〷〰〳㍤愲㠲㝦搴㘲ㅡ挸㜰ㅦ昹ㄳ愷〹昰㑢捤㘲挸㐰㠹敡㝢づㄹ昴攵㠶慢㔶攷㤱㠹晢ㄶ戸晥㡣㡦㝢㤴㝤挴㡢㤰昴攵ㄴ㐳㘷㙣㌱搴㡡㈵㍢昲挲㙥〹搹㠰㈵昱㙢搹㡥㈲扤搸㘵㠴㕦㍣ㅡ㈳收挸㤱昸换㈹㉤㡡㌹㠱㌰㐲㡢㤴昴挳㡤ㄴ㥦㡡ㅢ晦昰㐷㉤㤷㈹㉡㤰㐰㍤㘱㘳搲㤹㙡晣㐸摣㜸ㅦ扥捡㔲㙤㜲扣㐱挰昴㔲摣㤸昴愸ㅡ㍦ㅣ㌷晥敢扥摤捤挶㌱ㅤ㠶㈳ㄷ㐸㈴ㄹ戶慥戲晥ㄳ㕦㘸て愲㜹挱愴晥散㌳挳㘲㑡㑥ㄵ㍡慥㉢つ摡㡦换㈰ㅥ扥㤱㥥挱摤㈶㕣〱㠱㤰つ晦慢㠴愳戸昳㌴㙤〴〶㍥㠱㕥㐱戰搹搳搵ㄳ㍢ㄷ捤㔹て〵扤收㔱ㅦ㘷慡摡㤶㈲ㄱ㤸〳昹㜰㝦㌷㜰捡㘷㤸㡥慤晤㠸㠳㘴ㅡ敦㤰㜴愷㍣㔴㘰㈵㉦㍥ㄱ㘳㌶昷㔰㡢㘶昴〷㠱ㅣ㐸㐷㐰㘶昴㠷〰挳㐰っ㙦㉢攷㠶挸晦㡡戹㍦挱㡡㑦ㄲ㍣っ㔰ㄶ㘴㜶搲㐱昱ㄱ㠰挱昸㍦慡ㄸ㔹㔱晥ㄲ㑤摣ㅦ扦㉣㐹㐶晡愳散昰㘹㠰ㅥ戸㙦㐵㐴㠴㘵晤㌳㈸㐹扥㤴㠲㐳扤昴戳慣昸ㅣ挱㘳〰攵〲㈷扢改㕤攳㥡扡搴㕣㥦㐷㔷昱㄰〱㝥晡攳㔱㠶て〵敥挳晢㍢摢捡㍣ち挷ㅦ昶㐳㤳愶扥攰扦ㅤ㕦攴慦㜲搱㍤昸て㐹ち捡戰捦㙢敦敢㙥㉣㌲〱㙤㜲昵㕢挶㘶扦㡥㜱戸慥㔶〴㠵㈳㔲愹㤴戴愲㈰扥戹㘰攱攲つ㝣换〱㔵㈱〴㘹㐰㔵㌸㔱挵㐱ㄴ攸㕦㘰㔳攲㤸㜸搲扦挸㈷愲㔶㙤攲㤷愲っㅦ〴昱慡扡摦ㅢ㜵㡦㕦㐸㕣慢ち慢敤㠵挴扦慡㔸㑡扥昰㐹づ愶㤰㠵㑣㕡㉢ㄱ㘹㡡㠶扥㡡捣㐰捦㈰攷㜶ㄷ㝥摡㜹㔱㍤㕤㍢㝤晡㤵挱晣挸攵昹扢㍦搴晦攴㑢扦㜹昹㠹ㄷ㍥㜶攰㉦慦㍥晤昴ぢ㝦㝡攲戹㔷㝦扥㜸攰㔷捦㍣昳换㍢扥昱摣换㍢捤㙦㙡㍦㝡㘵收㥢て㡣㥦㝤攰㍥昳攴㡤㠷ㅦ昸挸扤㜷㡥捦㕤㌴摡搳搳摢㝢晤昰慦㉦扢㘱攸愱晢㝥㈲㝥昱晢㑢ㅤ愱㤶㡢ㄷ愴愷挱㘵慢㘹㝣つㄹ㑣㠳㌳㝥㔳愷挱攵慡㡤㕡㡣㌶㙡ㄲ〵㈵昸㌴㌸〱㔵㘱愴㉢晡晥〳㈸㘸戳㉢</t>
  </si>
  <si>
    <t>Decisioneering:7.0.0.0</t>
  </si>
  <si>
    <t>CB_Block_7.0.0.0:1</t>
  </si>
  <si>
    <t xml:space="preserve">Time </t>
  </si>
  <si>
    <t xml:space="preserve">APPL H. Average </t>
  </si>
  <si>
    <t>APPL EWMA</t>
  </si>
  <si>
    <t xml:space="preserve"> APPL GARCH </t>
  </si>
  <si>
    <t>RetHAvg</t>
  </si>
  <si>
    <t>RetEWMA</t>
  </si>
  <si>
    <t>RetGARCH</t>
  </si>
  <si>
    <t xml:space="preserve">Volatility Average </t>
  </si>
  <si>
    <t>Volatility EWMA</t>
  </si>
  <si>
    <t>Volatility GARCH</t>
  </si>
  <si>
    <t>CB_Block_7.0.0.0:2</t>
  </si>
  <si>
    <t>Volatility over 10 days</t>
  </si>
  <si>
    <t>1 jump</t>
  </si>
  <si>
    <t>10 jumps</t>
  </si>
  <si>
    <t>ab719fea-72ad-4bb3-b4c9-d4ec7fc64dec</t>
  </si>
  <si>
    <t>㜸〱敤㕣㘹㙣ㅣ㔷ㅤ摦㌷摥㕤敦慣敤搸㡤搳㈳㙤㘹㑤㑢て敡攰挶㘹搳ぢ㐲昰搱ㅣ挵㠹摤搸㐹㡢〰㙤挶扢㙦攲㘹㜶㘶㥣㤹㔹㈷㉥㤵㕡㐱换㈱㡥㑡攵㄰愵攵㔰㠵㤰昸挰昵愵ㅣ㐵㐲㐸㐸㈰㔴㈴㍥㤴て㐸㝣㈸〸挱〷㄰㡡㠴㤰㐰㐲㉡扦摦㥢㤹摤㤹戵㜷散㙥㕢㜰㤱㕦戲晦扣㜹搷扣昷晥攷晢晦摦㈴㈷㜲戹摣㉢㐸晣㤷㈹捦捣搵昳慢㝥㈰敤戱㈹户㕥㤷搵挰㜲ㅤ㝦㙣挲昳㡣搵ㄹ换て㝡搰愰㔸戱㔰敦ㄷ㉡扥昵戰㉣㔵㔶愴攷愳㔱㈱㤷㉢㤵㜴つ昵ㅣ㠴扦愱昸㐱㘷慦晥㍣挰挲搴攴散攲㐳ㄸ㜵㍥㜰㍤戹㘷攴㔴搸昷挰昸昸搸昸搸晥扤户摦㌱戶㜷捦挸㔴愳ㅥ㌴㍣㜹挰㤱㡤挰㌳敡㝢㐶收ㅡ㡢㜵慢晡㕥戹扡攰㥥㤵捥〱戹戸昷戶㐵攳昶扢挶㙦摦扦摦扣晢敥扢晡昱敡摣昱愹挹㌹㑦㥡晥敢㌴㘶㠱㔳扥㝤㕡㔶㉤慥㑤㑡捦㜲捥㡣㑤㑤攲㙦㘲晥㜸扡㜳㙣㝥㐹捡㠰慦㤶㥥㜴慡搲搷搱戱捦㥥昰晤㠶扤捣捤搳敤㐳㔸㙡搵昰㠳㠲㍤㈵敢㜵摤㡥㐷㉤搹戳搸扢扡戱摡㙦捦㑢挷户〲㙢挵ち㔶㡢昶〲〶慡つ搸㈷㝤㜹挲㜰捥挸攳㠶㉤ぢ昶攱㠶㔵换㠷㈹搷㜳㔳㍣㐴㜲㘲㙡昹㘳ㄳ扥㍤戵㘴㜸㙡㐶㍥㌷㈶愳敤㈱慦㥡㙥㝢㝤攷㜱㌹㜵昵〶㡥㜹㐳攷㜶愸㌹㘵㜸捤㤶愳㥤㕢㐶㡢㑦捦攰搶捥敤ㄳ㝢㤴敥昳昶捥㝤搴㔶愶㕢㡢扥㠸扥搵㡥㘲㌱㝡㤱愰㤷愰㐴㐰〴敡㘵㠲㍥㠲㝥〰㤱晦㍢戸㈴搹㤱㔵㕡挵搰㉡㡢㕡愵慡㔵㙡㕡㐵㙡ㄵ㔳慢㥣搱㉡㑢㕡挵搲㉡て㘹㤵戳㘸ㄳ愷㔲㙦慦ㄶ愵㜳㔷晦敢搶扤㜷㤸搳摦㤲ㅦ㍦昷换㝦晣攴㠵晥ㅤ㘸㜴㝦㌴愹㘹捦㌸て㔲㙢㔱昱扥戱扤晣戳㌱㔷㠰㈹捣晤收㥤收昸㜸㙤晦㕥攳㌶愳挰㘵㘵㈰㍦㐵㈸㐳㘸摢㙦㍥㘰㌹㌵昷扣挲摤搵㤳㠶㉦㕢ㅢ㌷ㅡ搵㑤扡つ愷收㕦戵㝥攵㝣㘰〴昲捡昶扡搶㈰㙢扡捤㠳慤愴慦摥㜷㑤㝢户㔳㐶扤㈱㈷㉥㔸㘱昵㕢摡慡敤㌹捦㕤散㕣㝢挸㤳攷㥡戵㙢㘶㌴〱愱戶愲挶㕥戳捡戰㉡㥣搷挸搴㤲敢㑢㐷㑤㙦搴㥥戳慡㘷愵㌷㉦㈹ㄲ㘵㑤㉤昵㔲㔶㐵㕣㍦㍡敢㘰愱攰搶摡㜵挹㔲昳摥ぢ〱㤸㔹搶㌰摦㘵改〵慢ぢ挶㘲㕤㕥㤶㙡ㄲ扥ㄳㄵ扢㔳挵㠷摣㙡挳㥦㜲㥤挰㜳敢改㥡㠹摡㡡〱㐹㔳㍢收搶㘴㍥㥦㔳㐲〱〲户愷㐷㠸摣㉤㥤㜹㐱㈱㈲㠱㘲㌲昲ㄵ㘹戲ㅢ㍢㠱搵㘱ㄵ㜵㐹㥡搴摥戶挱㘰㥣慦㤲㌱ㄹㅣ㤸㔸ㄳ昵〷㕦㝡昳〶挳㌶㌱昷挶㌶搶戴攱㘸昵昷慥㐸㈷㌸㘲㌸戵扡昴㌲戵㥦攰㡣昴㐱㠰挲㐵〸㠴㡥扢㐷㔵㈷㉥㠸搵挲㜹慢ㄶ㉣ㄵ㤷愴㜵㘶㈹㐰ㄹ㌴㘴愹挴慤㕤㤳昴㑢㔰愴敦㈴ㄸ〶㈸㤷㜳挵㕤㙣㔴㉣㈳攵ち㤴㑥ㄹ扣㥣ㄲ攴散㤷攲攵㝥昳㤰㔵て㘴㈸㤴〷㑤㘰㈴搴㙡ち㝤〳㈴㔱捦愸㠶ち㘳㤷㌹〵㉡㌵㉣㈷㔸㙤昱敤ㅡ㉥〹㠹㘸㕢ㄶ㙣㌹㔹㐰㔱㤰㤶〷ㄹ扣〶愲㘹㤳〶搹㡤ㄳ㐴㐴㌶挸搰散ㄸ㌹㑤㘴㙣㥦㈱㈳搰㍥㐹㠴㙣扤户戳㡣㈰戱慦㈵㔲㜶敡挸㡦摢搲㙣㍤㕢㍥㤴㘶㤷㘲攳昴换〸㉥㈷戸㠲㘰㌷㠰昸ㄳ㈴ㅣ愵ㅣ昲改愴㕦㠵㘷晤㙡㠲户〰㐰㍥改㤴㌹㤱愸愲つ戵ㄹ㍢㤲敤〶㘰㈷㉢愳㌸ㄴ㐵戴㡣㥢㜶收㠰慤㄰ㅤ㔹㥤㕢㐳搷收㤵㡥扤戱㌳㙤㈶㤷㐳㡡捣㘸㥡㕣敢〶㑤㤳ㅢ挱愶㕤敡慤㙢搱㔵ㅦ㈱㜸㉢㐰㔹扦㡥㄰捡㠵〶敦收㉣㝡㥡㤴㙦ち戳㈸㌴㠶扡㔴昰ㄱ㈱昳〸㤰㈱攴搶ㅣ㕦戶㙤㘸㥡㠳愳收㥢摥㠶摥搳㤹扦㈳愴户改捤㙤扤㐳㝦搱慢戴愲慦〷㝢㠹摦㜵搴㌱㌷愰㕡扦㤱攰㈶㠰㌶ㅤ挳搳昷慢昵ㄴ㈸戳搸㑥㘰㙥㈷扤㉥捡捡㕤㔸㕤㤶㑡〳昵㥢ぢ㠶㜷㐶〶昰㘰ㅣ㥤㠶㉤散㝡㥥慣攳㔰㕢㔳〵㍣扦㕣㥥㉥昴て㜹慥捤昲㙤ㅢ搹㝦㔳㈸㠶㝣㕥敢挹戵搹挸ㄹ戶㘶挲攷㤴愰ㅣ敡攰摢㍡ぢ㠹㐴愷㌴㜹戱㕦昶昹㜲㕢㤲㜴㈱㐹摥㡥㙤搵㙦〱㠰㤴㄰扦改㈸㔱昶戰搹㍢㔴戳戴挵㑡て㕦挶改愴捤㠷戸㐶㡥昴㠵づ摢㐹昸て晣〱㝢摥戲㥢挲愲捦㥥㤳㕥ㄵ扥〵慢㉥换愱㕢㤶愲㘶㕢㔶扣㐹㘴㐵㑦捦㥡昳㜴㠶㝦㑤搱㐹㥢㤴挸攴昶捣捡㡣戳㜸㡢愸攸㠶愴㔰挹㜰つ㌵㈵㄰㈹㡦㙤户㐵㑣ㄷ㈲收㔶㙣㥣扥㤷㘰㥣㘰ㅦ㐰攱㔷㤰㌴㥢摤㜸㠶挳㝡㔷攸搲慥㔴㜲㈵愲㐱戹〸㕦散㈸慣昶昳㌵㜷㄰摣〹搰㘶晥搰〱㤹㐱㠸ち攵〹㐲㔴㘱っ昳㤴㈵捦㤳〶㜶㤸〸㉣㑤㌵晣挰戵ㄹ㔹ㅡ㌰愷摤攳㙥㌰㙤昹换㠸㐴つ㥢㔱收㠱㈵改㠰扡㍣搸㍥㙤㘵敥昲戲慣改收扣摢㠰㘸㍢㍡扤ㄵづ收搸づ搸㤲敡㙣慥〹愴敥捥挷ㄸ㐲㘰愷㤵扦㤵摥搸㑤㜹扦㜹攸ㅢ㙣敤攸㠲ㄵ搴㘵㥦ㄹ㌲ㅤ昳㈵ㄳ扢㠸挸㐱慤搷㕣㔸昲愴㥣ㅥ㌰て㝢㔶慤㙥㌹㤲挸㠰㡤挹㘰摤㡣㍣㠳㈸挱㥣换ㄸ愰敢っ㤸ぢ㥥攱昸换〶〳㡡慢㍢㔳㑦㉡㉣㔲㌰㈷㉤挷挷㙢ㄴㄶ㤹ㅦ㌴攷㤷摣昳㠸搸㌶㙣攷戰戱散㙦〹慣㤰攸挳愴㔰㈳㌴愱㘹愲愴㤵扡挵てて攴戹ㅣ㜹㉦㑦愰㜰㤵㉢搰㘷㥥愱扤㘹搷㐷㌱ㅡ摡改㥣㔳㍦愲㐷捤挲㥥㑣㈹㑣㑥搵敦㘶㥦㝢〰敥㍢㝣昲㘸㉢㌲昷㥡㘲搶〵㝡昹㌳㘴扣㈲㡢㘶㈰㠴㍥扡ㅤ㈱愹戰㡣㤴〳づ〴挶昹搴㑥㝥㘵㔳戵㈱昵敤㘸㘵て㈱㤲搴㙦捥ㄸ㡢戲㡥㜸戴㙤〴㍢挲〷㥡戱戶㔱昷愳扡㈹搷戶つ㤲ㄶ挹㜲扥㙡㤰㠲㈷ㅡ㠱㝢捣㜲㜴ㄳ㐰搱㕦㔴㘴㕣㐰㤱㜱㐱ㄵ昵㥢㈷ㄸㅡ㔴㜹㡥攵㥥㌱㍣㉢㔸戲慤㙡㠹てっ摦㙤〹㥡〴㤳㔳昲挶㈹㤶ㄹ㈳㙤搶晣㐹㤸㙣晥ㄸ搰㍤〶㌹捡慤㈳晡㐱戹㥡㈸攲㡦攸搲戱〴〱愳㍣愵晡扢㌰㕡㐱摤㡥㠰挸㔱改㘲㝣〷攳攲愳㈸〹㠵㄰戱㥥㐱㈲昰ち㈶㠴㍣㕤摣㐵昳愴㘳〵挰ㅥ㌱㜶挸ち愶㝤愰ㅣ〰㔹㜵扣扤㔲㘱㌵搱㘹戴愹ㄵ慥㕤㕢㤵㔲ㄳ搷慣慤㑦敡㡤户慤㔳ㅤ㙡㤴㠴㈲搹愸㤱搲㉣敢捣㜱㉢愹ㅡ愱ㄴ㜷慣㙤㐴㤶摢戴戵敦㤴㈲慦㐱㌱㈹㥡挹改敦㔶㠴㠲㐰㙦愴愳攸戳捦㈶㡦㐴挴㠶㌶㐰㤹㝡㉡㉣ㅢ㠸㐲㠲㐷㜱敤愴㈶换搱ㄳ昸㝢㐷㤴㥤㙤〴愹ㅡ攳挲㜰㔴㌳㔱慦捦㍡戰ㄲ慡㠶㔷摢㈲㉣㡤戵㠵ㅡ㐶㜱㘷户摡㍦摣摥〴㈳㐶㙣挸戰㐸㠶ㅦㄸ㙣〸收㑡㐴㔴㘹㥤つ㜰慢㥢挵㈵㍥ㅤ㤳㠶愳㌰㌰ㅦ搴愶攵㡡㌲挳㕡㤶晣戰敡搰㍣㉤㉡㌹慡㥢ㄳ㡢㍥㔴㝡㐰㌹ㅥ攵ㄴ㠳敢收〹扡愵㜰㠹〱㘲㌷捡捤㔵〳㠴㜶㥢〳昰㘴戰㜵戰㠳ㅤ〹㐳㈷戴捥㈸㐱㡢ㄹ㠴㥢㕥〴㜹愷㑢㡣㐲㤰㥡㉡晤敤愰昸搲搳㑣摦㍣㤸㡢㌳ㄱㄳ㌱摣㤵㘱㍤〰戹挹挸㈴戹㘸㌸づ㤸㠷㤲㑤〹慤晥戸㡣㈶挶〰㑤㍥㉦挰㉤ㅥ挶戲〶挹㌶㜵摣㜳ぢ㉣㘸搳晡敡づ昳愸㔳慤㌷㙡㔲愹攲㔸㔶㉢㡤扣㈵昰愵慥〰㠶摣㤴戱㉦搱愶ㅣ挵㔱㡡㑢㈶㤲扡户扢昵㠳攸慥㠴ㅣ挶〸㔵ㅦ〳㤰ㄹ㙥㌹ㄵ㄰㕢㜳㑦㠱昶攱捥搶〵〶㜵㜹づ㈲㙤㑤ㄱ㘵搹っ敥攳㌵愳挸㡡摢ㄲ捤㘶摣ㄹ㤷㌶㝢愲攸㠸ㄵㄶ㙤〹ㅣ㘱㥤愱挰㉢ㄶ㘱㡣㜴挹ㅤㅣ㈴㜷㌱㡡敥㕥㝣㔴㍤收㉥〲ㄵち〳㠲㌱㕥㥥㠲㜲搸㔵㌰ㄲつ㙥慤㘵㜵ぢ㐶㝦㘹㜹敢ㄳ〰㠲㘱㘰ㅡ戴㘸ㄹㅡ㌸㔳挸㙦㙣攰㕣㡢㔶ㄹㄱ搲㘴㌰㤵㌱捡㘱㌸散㠱㌴㜰ㄳて搲ぢ㉥㤴㔰戰㑢㕤っ㡢敦㈶㡥摡㌸〲戹摥㘵㙤㠵㜳㐶㠰敢㉦捥敥戶攲㠹㕡㡤收㉥晣㜳㕢〲慢戸扡ㄱ㥡愳扢摡㉥㘵愹㌵搱扥扢扥慤㈲扡㉣戸㙦㝡散㠸ㄱ㔴㤷收㠳搵昰攲㔶户㈴㔱昸㌱晣ㄱ敢扥㥤㌶㜳摥攱㐵搴ㄵ敥㝤昹慣攳㥥㜷搴扣ち㍥㙦晤㠱㐲㜰㠵戲㤷㤳㉣攷㕥挱ㅦ㤵戴㕣攱〵㡣戸㤹㘹㜳㠰㤶㠳㠴攳愸㝢㤷愱㌴ㄸ挱㘳〶㥤挰㜶㙦摥ㅡ㈰㥤散㙡愳ㄳ㈵〸戶〹挵㌹昳扡ㄱ㡡昸ㄱ搰㑡㘲〹㡦攴搸昳㙦㠰昵挵て㔱㐲㠴昳㙡㐷㈴挸摦㥡㡤㍡㈵挸愳㉢ㅥ散昵晦㠳愵㤸㥢搷㘵愷晦〲㌳㡢ㅦ戴愳攸ㅡ愲攸晢ㄱ㡡㜸愱㌰㐴㤱攰㌵㄰挵扦昷㈱ㄳ愷〲挳戳慦㉡㄰捥㌵㙤ㅦ㐰摦昰ぢ扦晦挳〳攸㑣㐴ㅣ㡡㙥㄰㙡扢〱捦㑤ㄳ愱㘷㡤㠹挰攰扤㌲ㄱ㡥㈱㈳ㄸ挵て㑤㠴挸〷㌲㡢㠲㡤㑤〴挶昶㌲っ挱㐴愸㌵攱搶攰〹散㌲㥢晥戱㈳戸㜸㉢㝤挴昳愱戴晣㈹㜸愴㉥㕦㕢㍣㘷㜸㠶扤㕢㤵ㅦ昶㈴㤴㤹户㠰㥢摣慡ぢ㝢㕣戹㙥㡤敡戴㡥慦㈲昶戲㙦晢㔳㌶㜷㝦ㅤ㤸ち㔳攸扥ㄷ㈵㔱㝣つ㥥ㄲ挱㜳㐳敥㐳扢扥㝤昸昷て㍦㝥㤰户搵㈲㕡㉤摣㠲㝣㌷㈱㝢摡ㄳ〸敡㈶㉥㡡㕣捡て㜳㡥攱ㄳ㈵㙢戹㉥㈷つ㑦㔹㐱扥㙥挷搹㤰昰ㄲ㠴ㄹㄲ摦㔶㌰㌱㜱敦㈱㌴㌱挷摡摣㥤敡挳㈶攵㈲ㅣ㑢㑣㕣昹昴攲戰愱攸愸挸扡戴㌶ぢ摦㠵㉡㝡㤵ㄳ㐹㕢㠹㍣㜵㌲〹昱㥤㜶㕤户㥦扡㉥㍣挸㌰散ㅦ㑢㈹挴ㅦ㐸㈱挹㠳っ㉦〴㈸㈹㜵〲㤹挲慤〰ㄹ㤱戵昶㄰㉦晤〱摢㐲㐰㌶㉦晤㜵昹ㄱぢ㜶ㄱ㔸㡣㝤昱摤㥥㘸㘹㡢挶慡㠹愱㕡㘵搳捣㈳愳づ㉦㉣ㄸ㡦㑢㔳㤶捥㍥㤴㙥摡ㅤ挵㤷っ搸㘱攰㉤㘴散㠲㑤㕦㕢搹扥搷㘹攰收〷昴㑣㔱㈹っ㘷㈷㡢㜱㈰㔵㌱扡戰㘹㌹㉣㈲ㅣっ戳捤㑥㝤㔱ㄵ㜴㤶戳ㅢ愷㔲〴晦昸愵㄰敢㐷㕢㐳㕦摡㕥㐳ㅤ攷昴㘲㠱晣挱晥扡㈶㠳戱昱㔶㜲っ㈴散愶㕡㤵挲敢攱㈷搱㠵㡢捥〹扤㤵㔵捦㘲㍦晥㠹㌹慢㐷㕢愳晦ㄹ扤㔶㥣㜵㡡扤ㄹ挶㑥改晦〷㔱戰愱晥ㄷ㡣扤㈹㐴扥㉦捡昰愱挰昸挹㠶㈱ㅢ敥〸㍣摢〸摥愸㠳戱慥戲っ㜹㠷戹㜹㝣扣ㅡ㔶㉢〹づ扦㔷扥晤㙡㐴戳㉦㙤摢扥㡥〲㤰戱愱挲㌷㈰㠲㍡昶㑦换㉤㡥挶㔴㝣㍦挰慥㘳㔶搵㜳㝤搷っ㐶收ㄱ昴ㅤ攱户㘷㈶㙣㥥〹昱昵㜶愱㜶㍤㜶愲晦㠳攸㜳㝣ㄶ〲晢戸っ㕥慦㔸㈴㈳ぢ㥢㡢㘴昰搸㌰㤴〸㉦㔱㍢昸㤷㤸昷㌷㡣㍡㍥㕤㥤㠵慦㌳㘰搱㤶㔰㜶愱挷戹晤㠶〶户づ㜷戴摥ぢ㝦㤰慣㡦㈱㌸愶㤶昰晥て㜲㕦摢昷㈰摤㌶㕡㥢捦㤶摤昹摣捡㠵攷㠰搳捤扤㈵㑤㌲㝣㈷扦㐸㉥敢ㄵ㐲㕣摡㠷愳㉥换㜱摤收愰攵㘸挳愰昳攸㠳㙥㍡挲㐶敢㜰㥦㙤㈲晡㝤ㅡ㕤挵〴〱㝥扡ㄱ㘵昸㈰攸攵㈳㉢㡡慦㘰㔹㘴〰攴㜳挵㉡㐰㘷慡㝥㜶㍤慡ㅥ㡡〵戲攰ㄹ㠳攴㔸ㄶ捦愰㈱户㉢㕣㌶㔸㠲换ㄶ敡㉣㠱扣ㅥ昷㐰㍥㈷㜸㤶㔰ㄳ昹㈲㍡㌴㈷㘲愱戴昳㐴扥戰摥㐴〴慤〰戵搰攴昸㐳戱ㄶ搱敢愸搶㙤〲㠷挰〵ㄸ愴㔸愴慣㈹㠶愱㠵ㅦㄲ㌳㐸扦㡥晥㝤昹攰慦㕥㘴晡敢㐱愱〴㈱慡搲㤳愷㈰㔴㤳㝦㌲㌹㜹て愵㥤㈷晦改昵㈶㍦㐴ㄹ挹㤹攸〱挰㐰㡦愸攰ㅦ戵㤸〶㌲摣㐷晥挴㘹〲晣㔲戳ㄸ㌲㔰愲晡㥥㐷〶㝤戹攱慡搵〵㘴攲扥〵慥㍦攳攳ㅥ㘵ㅦ昱㈲㈴㝤㌹挵搰ㄹ㕢っ戵㘲挹㡥扣戰㕢㐲㌶㘰㐹晣㕡戶愳㐸㉦㜶ㄹ攱ㄷㅦ㡢ㄱ㜳攴㐸晣攵㤴ㄶ挵㥣㐰ㄸ愱㐵㑡晡攱㐶㡡㡦挶㡤扦昷㝣换㘵㡡ち㈴㔰㑦搸㤸㜴愶ㅡ㍦ㄱ㌷摥㠷慦戲㔴㥢ㅣ㙦㄰㌰扤ㅣ㌷㈶㍤慡挶㡦挷㡤晦戲㙦㜷戳㜱㑣㠷攱挸〵ㄲ㐹㠶慤慢慣晦挴ㄷ摡㠳㘸㕥㌰愹㍦晢捣戰㤸㤲㔳㠵㡥敢㑡㠳昶攳㌲㠸㠷㙦愴㘷㜰户〹㔷㐰㈰㘴挳晦㉡攱㈸敥㍣㑤ㅢ㠱㠱㑦愰㔷㄰㙣昶㜴昵挴捥㐵㜳搶㐳㐱慦㜹搴挷㤹慡戶愵㐸〴收㐰㍥摣摦つ㥣昲ㄹ愶㘳㙢㍦攲㈰㤹挶㍢㈴摤㈹てㄵ㔸挹㡢て挷㤸捤㍤搶愲ㄹ晤㔱㈰〷搲ㄱ㤰ㄹ晤㌱挰㌰㄰挳摢捡戹㈱昲扦㘲敥て戳攲㈳〴㡦〳㤴〵㤹㥤㜴㔰㝣〲㘰㌰晥㡦㉡㐶㔶㤴扦㐴ㄳて挷㉦㑢㤲㤱晥㌱㜶昸㌸㐰て摣户㈲㈲挲戲晥〹㤴㈴㕦㑡挱愱㕥晡㐹㔶㝣㡡攰搳〰攵〲㈷扢改㕤攳㥡扡搴㕣㥦㐱㔷昱ㄸ〱㝥晡㤳㔱㠶て〵敥挳㍢㍢摢捡㍣ち挷ㅦ昶㐳㤳愶扥攰扦ㄷ㕦攴慦㜲搱㍤昸て㐹ち捡戰捦㙢昷㜴㌷ㄶ㤹㠰㌶戹晡㉤㘳戳㕦挳㌸㕣㔷㉢㠲挲ㄱ愹㔴㑡㕡㔱㄰摦㕣戰㜰昱〶扥攵㠰慡㄰㠲㌴愰㉡㥣愸攲㈰ち昴捦戲㈹㜱㑣㍣改㥦攳ㄳ㔱慢㌶昱昳㔱㠶て㠲㜸㔵摤ㅦ㡡扡挷㉦㈴慥㔵㠵搵昶㐲攲㕦㔵㉣㈵㕦昸㌴〷㔳挸㐲㈶慤㤵㠸㌴㐵㐳捦㈰㌳搰㌳挸戹㍤㠰㥦㜶㐱㔴㑦搷㑥㥦晥攷㘰㝥攴捡晣㠳敦改㝦晡攵㕦晥攱愹㤷㍥㜰攰捦晦㝥昶搹㤷晥昸搴㡢晦晥昱攲㠱㥦㍦昷摣捦敥晢敡㡢㝦搸㘹㝥㑤㝢晥㥦㌳㕦㝢㘴晣散㈳攷捣㤳户ㅣ㝥攴㝤て摤㍦㍥㜷挹㘸㑦㑦㙦敦㑤挳扦戸攲收愱挷捥晤㐰晣昴户㤷㍢㐲㉤ㄷ㉦㐸㑦㠳换㔶搳昸㌲㌲㤸〶㘷晣㠶㑥㠳换㔵ㅢ戵ㄸ㙤搴㈴ち㑡昰㘹㜰〲慡挲㐸㔷昴晤〷收敥戳㘶</t>
  </si>
  <si>
    <t>5cea9c3b-7b18-4122-abf7-8b89ab551834</t>
  </si>
  <si>
    <t>㜸〱敤㕣㘹㙣ㅣ㔷ㅤ摦㌷摥㕤敦慣敤搸㡤搳㈳愵㠷摢搰ㄶ敡攰挶㘹㐳て〸挱㐷㜳ㄴ㈷㜶㘳㈷〵〱摡㡣㜷摦挴搳散捣戸㌳戳㑥㕣㉡㌵㉡攵ㄲ㐷愵㜲㠸㐲㌹㔴愱㑡晤挲昱愵㤴攳ぢㄲㄲ〸ㄵ㠹て昰㠱攳㐳㐱〸㤰㐰㈸㔲扦㈰㠴〴扦摦㥢㤹摤㤹戵㜷散㙥㕢㜰㤱㕦戲晦扣㜹搷扣昷晥攷晢晦摦㈴㈷㜲戹摣扦㤱昸㉦㔳㥥㤹㙢收㔷晤㐰摡㘳㔳㙥扤㉥慢㠱攵㍡晥搸㠴攷ㄹ慢㌳㤶ㅦ昴愰㐱戱㘲愱摥㉦㔴㝣敢㘱㔹慡慣㐸捦㐷愳㐲㉥㔷㉡改ㅡ敡㌹〸㝦㐳昱㠳捥㕥晤㜹㠰㠵愹挹搹挵〷㌱敡㝣攰㝡㜲敦挸改戰敦挱昱昱戱昱戱〳晢敥㜸晢搸扥扤㈳㔳㡤㝡搰昰攴㐱㐷㌶〲捦愸敦ㅤ㤹㙢㉣搶慤敡㝢攴敡㠲㝢㑥㍡〷攵攲扥摢ㄷ㡤㍢敥ㅡ扦攳挰〱昳敥扢敦敡挷慢㜳㈷愶㈶攷㍣㘹晡慦搱㤸〵㑥昹㡥㘹㔹戵戸㌶㈹㍤换㌹㍢㌶㌵㠹扦㠹昹攳改捥戱昹㈵㈹〳扥㕡㝡搲愹㑡㕦㐷挷㍥㝢挲昷ㅢ昶㌲㌷㑦户て㘳愹㔵挳てち昶㤴慣搷㜵㍢ㅥ戵㘴捦㘲敦敡挶㙡扦㍤㉦ㅤ摦ち慣ㄵ㉢㔸㉤摡ぢㄸ愸㌶㘰㥦昲攵㐹挳㌹㉢㑦ㄸ戶㉣搸㐷ㅡ㔶㉤ㅦ愶㕣捦㉤昱㄰挹㠹愹攵㡦㑤昸昶搴㤲攱愹ㄹ昹摣㤸㡣戶㠷扤㙡扡敤㥥捥攳㜲敡敡つㅣ昳愶捥敤㔰㜳摡昰㥡㉤㐷㍢户㡣ㄶ㥦㥥挱㙤㥤摢㈷昶㈸摤攷慤㥤晢愸慤㑣户ㄶ㝤ㄱ㝤慢ㅤ挵㘲昴㈲㐱㉦㐱㠹㠰〸搴换〴㝤〴晤〰㈲晦㌲戸㈴搹㤱㔵㕡挵搰㉡㡢㕡愵慡㔵㙡㕡㐵㙡ㄵ㔳慢㥣搵㉡㑢㕡挵搲㉡て㙡㤵㜳㘸ㄳ愷㔲㙦慦ㄶ㈵㘳挷换㝦戹㜹捦㈷㡥㍣愷扦㝣昱户晦っ㝥搳扦〳㡤敥㡦㈶㌵敤ㄹ攷㐱㙡㉤㉡摥㍦戶㡦㝦㌶收ち㌰㠵㜹挰扣搳ㅣㅦ慦ㅤ搸㘷摣㙥ㄴ戸慣っ攴愷〸㘵〸㙤晢捤〷㉣愷收㥥㔷戸扢㘶搲昰㘵㙢攳㐶愳扡㐹户攱搴晣㌷慤㕦㌹ㅦㄸ㠱扣扡扤慥㌵挸㥡㙥昳㘰㉢改慢昷㕤搷摥敤戴㔱㙦挸㠹ぢ㔶㔸㝤㙤㕢戵㍤攷戹㡢㥤㙢て㝢昲愱㘶敤㥡ㄹ㑤㐰愸慤愸戱搷慣㌲慣ち攷㌵㌲戵攴晡搲㔱搳ㅢ戵攷慣敡㌹改捤㑢㡡㐴㔹㔳㑢扤㥣㔵ㄱ搷㡦捥㍡㔸㈸戸戵㜶㘳戲搴扣昷㐲〰㘶㤶㌵捣㜷㔹㝡挱敡㠲戱㔸㤷㔷愴㥡㠴敦㐴挵敥㔴昱㘱户摡昰愷㕣㈷昰摣㝡扡㘶愲戶㘲㐰搲搴㡥扢㌵㤹捦攷㤴㔰㠰挰敤改ㄱ㈲㜷㙢㘷㕥㔰㠸㐸愰㤸㡣㝣㔵㥡散挶㑥㘲㜵㔸㐵㕤㤲㈶戵㌷㙦㌰ㄸ攷慢㘴㑣〶〷㈶搶㐴晤挱㤷扥㘵㠳㘱㥢㤸㝢㝤ㅢ㙢摡㜰戴晡㝢㔷愴ㄳㅣ㌵㥣㕡㕤㝡㤹摡㑦㜰㐶晡㈰㐰攱ㄲ〴㐲挷摤愳慡ㄳㄷ挴㙡攱扣㔵ぢ㤶㡡㑢搲㍡扢ㄴ愰っㅡ戲㔴攲搶慥㐹晡㘵㈸搲㜷ㄲっ〳㤴换戹攲㉥㌶㉡㤶㤱㜲〵㑡愷っ㕥㑥〹㜲昶㑢昱㜲扦㜹搸慡〷㌲ㄴ捡㠳㈶㌰ㄲ㙡㌵㠵扥〱㤲愸㘷㔴㐳㠵戱换㥣〲㤵ㅡ㤶ㄳ慣戶昸㜶つ㤷㠴㐴戴㉤ぢ戶㥣㉣愰㈸㐸换㠳っ㕥〳搱戴㐹㠳散挶〹㈲㈲ㅢ㘴㘸㜶㡣㥣㈶㌲戶捦㤰ㄱ㘸㥦㈴㐲戶摥搷㔹㐶㤰搸搷ㄲ㈹㍢㜵攴挷㙤㘹戶㥥㉤ㅦ㑡戳换戱㜱晡ㄵ〴㔷ㄲ㕣㐵戰ㅢ㐰晣〹ㄲ㡥㔲づ昹㜴搲摦㠴㘷晤ㅡ㠲㙢〱㈰㥦㜴捡㥣㐸㔴搱㠶摡㡣ㅤ挹㜶〳戰㤳㤵㔱ㅣ㡡㈲㕡挶㑤㍢㜳挰㔶㠸㡥慣捥慤愱㙢昳㑡挷摥摣㤹㌶㤳换㈱㐵㘶㌴㑤慥㜵㠳愶挹㡤㘰搳㉥昵搶昵攸慡㡦㄰摣〰㔰搶㙦㈴㠴㜲愱挱扢㌹㡢㥥㈶攵ㅢ挲㉣ち㡤愱㉥ㄵ㝣㐴挸㍣〲㘴〸戹㌵挷㤷㙤ㅢ㥡收攰愸昹㠶户愱昷㜶收敦〸改㙤㝡㜳㕢敦搰㕦昴ち慤攸㍤㘰㉦昱扢㡥㍡收㈶㔴敢㌷ㄳ摣〲搰愶㘳㜸晡㝥愵㥥〲㘵ㄶ摢〹捣敤愴搷㐵㔹戹ぢ慢换㔲㘹愰㝥㜳挱昰捥捡〰ㅥ㡣㘳搳戰㠵㕤捦㤳㜵ㅣ㙡㙢慡㠰攷㤷㉢搳㠵晥㘱捦戵㔹扥㙤㈳晢㙦〸挵㤰捦㙢㍤戹㌶ㅢ㌹挳搶㑣昸㥣ㄲ㤴㐳ㅤ㝣㝢㘷㈱㤱攸㤴㈶㉦昶换㍥㕦㙥㑢㤲㉥㈴挹㕢戱慤晡慤〰㤰ㄲ攲㔷ㅤ㈵捡㕥㌶㝢㥢㙡㤶戶㔸改攱换㌸㥤戴昹㄰搷挸㤱扥搰㘱㍢〹晦㠱㍦㘰捦㕢㜶㔳㔸昴搹㜳搲慢挲户㘰搵㘵㌹㜴换㔲搴㙣换㡡㌷㠸慣攸改㔹㜳㥥捥昰慦㈹㍡㘹㤳ㄲ㤹摣㥥㔹㤹㜱ㄶ㙦ㄱㄵ摤㤰ㄴ㉡ㄹ慥愱愶〴㈲攵戱敤戶㠸改㐲挴摣㠶㡤搳昷ㄱ㡣ㄳ散〷㈸晣ㅣ㤲㘶戳ㅢ捦㜰㔸敦ち㕤摡㤵㑡慥㐴㌴㈸ㄷ攱㡢ㅤ㠵搵〱扥收敤〴㜷〲戴㤹㍦㜴㐰㘶㄰愲㐲㜹㠲㄰㔵ㄸ挳㍣㙤挹昳愴㠱ㅤ㈶〲㑢㔳つ㍦㜰㙤㐶㤶〶捣㘹昷㠴ㅢ㑣㕢晥㌲㈲㔱挳㘶㤴㜹㘰㐹㍡愰㉥て戶㑦㕢㤹扢扣㉣㙢扡㌹敦㌶㈰摡㡥㑤㙦㠵㠳㌹戶〳戶愴㍡㥢㙢〲愹扢昳㌱㠶㄰搸㘹攵㙦愵㌷㜶㔳摥㙦ㅥ晡〶㕢㍢扡㘰〵㜵搹㘷㠶㑣挷㝣挹挴㉥㈲㜲㔰敢㌵ㄷ㤶㍣㈹愷〷捣㈳㥥㔵慢㕢㡥㈴㌲㘰㘳㌲㔸㌷㈳捦㈲㑡㌰攷㌲〶攸㍡〳收㠲㘷㌸晥戲挱㠰攲敡捥搴㤳ち㡢ㄴ捣㐹换昱昱ㅡ㠵㐵收〷捤昹㈵昷㍣㈲戶つ摢㌹㘲㉣晢㕢〲㉢㈴晡㌰㈹搴〸㑤㘸㥡㈸㘹愵㙥昱挳〳㜹㉥㐷摥换ㄳ㈸㕣攵ち昴㤹㘷㘸㙦摡昵㔱㡣㠶㜶㍡攷搴㡦攸㔱戳戰㈷㔳ち㤳㔳昵扢搹攷ㅥ㠰晢㡥㥣㍡搶㡡捣扤慡㤸㜵㠱㕥晥っㄹ慦挸愲ㄹ〸愱㡦㙥㐷㐸㉡㉣㈳攵㠰〳㠱㜱㍥戵㤳㕦搹㔴㙤㐸㝤㍢㕡搹挳㠸㈴昵㥢㌳挶愲慣㈳ㅥ㙤ㅢ挱㡥昰㠱㘶慣㙤搴晤愸㙥捡戵㙤㠳愴㐵戲㥣慦ㅡ愴攰㠹㐶攰ㅥ户ㅣ摤〴㔰昴ㄷㄵㄹㄷ㔰㘴㕣㔰㐵晤收㐹㠶〶㔵㥥㘳戹㘷つ捦ち㤶㙣慢㕡攲〳挳㜷㕢㠲㈶挱攴㤴扣㜱㡡㘵挶㐸㥢㌵㝦ち㈶㥢㍦〶㜴㡦㐱㡥㜲敢㠸㝥㔰慥㈶㡡昸㈳扡㜴㉣㐱挰㈸㑦愹晥㑥㡣㔶㔰户㈳㈰㜲㔴扡ㄴ摦挱戸昴㈸㑡㐲㈱㐴慣㘷㤰〸扣㠲〹㈱㑦ㄷ㜷搱㍣攵㔸〱戰㐷㡣ㅤ戶㠲㘹ㅦ㈸〷㐰㔶ㅤ㙦慦㔶㔸㑤㜴ㅡ㙤㙡㠵敢搷㔶愵搴挴㜵㙢敢㤳㝡攳捤敢㔴㠷ㅡ㈵愱㐸㌶㙡愴㌴换㍡㜳摣㑡慡㐶㈸挵ㅤ㙢ㅢ㤱攵㌶㙤敤㍢愵挸慢㔰㑣㡡㘶㜲晡扢ㄴ愱㈰搰ㅢ改㈸晡散戳挹㈳ㄱ戱愱つ㔰愶㥥ち换〶愲㤰攰㌱㕣㍢愹挹㜲昴〴晥摥ㄱ㘵㘷ㅢ㐱慡挶戸㌰ㅣ搵㑣搴敢戳づ慣㠴慡攱搵戶〸㑢㘳㙤愱㠶㔱摣搹慤昶て户㌷挱㠸ㄱㅢ㌲㉣㤲攱〷〶ㅢ㠲戹ㄲㄱ㔵㕡㘷〳摣敡㘶㜱㠹㑦挷愵攱㈸っ捣〷戵㘹戹愲捣戰㤶㈵㍦慣㍡㌴㑦㡢㑡㡥敡收挴愲て㤵ㅥ㔰㡥㐷㌹挵攰扡㜹㤲㙥㈹㕣㘲㠰搸㡤㜲㜳搵〰愱摤收〰㍣ㄹ㙣ㅤ散㘰㐷挲搰〹慤㌳㑡搰㘲〶攱愶ㄷ㐱摥改ㄲ愳㄰愴愶㑡㝦㍦㈴扥昴ㄴ搳㜳㠷㜲㜱㈶㘲㈲㠶扢㌲慣〷㈰㌷ㄹ㤹㈴ㄷつ挷〱昳㔰戲㈹愱搵ㅦ㤷搱挴ㄸ愰挹攷〵戸挵挳㔸搶㈰搹愶㡥㝢㙥㠱〵㙤㕡㕦摤㘱ㅥ㜳慡昵㐶㑤㉡㔵ㅣ换㙡愵㤱户〴扥搴ㄵ挰㤰㥢㌲昶㈵摡㤴㘳㌸㑡㜱挹㐴㔲昷㜶户㝥〸摤㤵㤰挳ㄸ愱敡㘳〰㌲挳㉤愷〲㘲㙢敥㈹搰㍥摣搹扡挰愰㉥捦㐱愴慤㈹愲㉣㥢挱㝤扣㘶ㄴ㔹㜱㕢愲搹㡣㍢攳搲㘶㑦ㄴㅤ戵挲愲㉤㠱㈳慣㌳ㄴ㜸挵㈲㡣㤱㉥戹㠳㠳攴㉥㐵搱摤㑢㡦慡挷摣㈵愰㐲㘱㐰㌰挶换㔳㔰づ扢ち㐶愲挱慤戵慣㙥挱攸㉦㉤㙦㝤〲㐰㌰っ㑣㠳ㄶ㉤㐳〳㘷ち昹㡤つ㥣敢搱㉡㈳㐲㥡っ愶㌲㐶㌹っ㠷㍤㤰〶㙥攲㐱㝡挱㠵ㄲち㜶愹㡢㘱昱摤挴㔱ㅢ㐷㈰搷扢愲慤㜰捥〸㜰晤挵搹摤㔶㍣㔱慢搱摣㠵㝦㙥㑢㘰ㄵ㔷㌷㐲㜳㜴㔷摢愵㉣戵㈶摡㜷㝢摡㉡愲换㠲晢愷挷㡥ㅡ㐱㜵㘹㍥㔸つ㉦㙥㜵㑢ㄲ㠵ㅦ挲ㅦ戱敥摢㘹㌳攷ㅤ㕥㐴㕤攱摥㤷捦㌹敥㜹㐷捤慢攰昳搶ㅦ㈸〴㔷㈸㝢㌹挹㜲敥摦昸愳㤲㤶㉢晣〰㈳㙥㘶摡ㅣ愰攵㈰攱㌸敡摥㘵㈸つ㐶昰㤸㐱㈷戰摤㥢户〶㐸㈷扢摡攸㐴〹㠲㙤㐲㜱捥扥㘶㠴㈲扥て戴㤲㔸挲㈳㌹昶晣㔹戰扥昸ㅥ㑡㠸㜰㕥敤㠸〴昹つ搹愸㔳㠲㍣扡攲挱㕥晦㍦㔸㡡戹㜹㕤㜶晡㉦㌰戳㜸愱ㅤ㐵搷ㄱ㐵摦㡤㔰挴ぢ㠵㈱㡡〴慦㠱㈸晥扤て㤹㌸ㄵㄸ㥥㝤㐵㠱㜰慥㘹晢〰晡扡㕦昸晤ㅦㅥ㐰㘷㈲攲㔰㜴㠳㔰摢㑤㜸㙥㥡〸㍤㙢㑣〴〶敦㤵㠹㜰ㅣㄹ挱㈸㝥㘸㈲㐴㍥㤰㔹ㄴ㙣㙣㈲㌰戶㤷㘱〸㈶㐲慤〹户〶㑦㘰㔷搸昴㡦ㅤ挵挵㕢改㈳㥥て愵攵㑦挱㈳㜵攵摡攲㌹挳㌳散摤慡晣㠸㈷愱捣扣〵摣攴㔶㕤搸攳敡㜵㙢㔴愷㜵㝣ㄵ戱㤷㝤摢㥦戲戹晢敢挰㔴㤸㐲昷扤㈸㠹攲慢昰㤴〸㥥ㅢ㜲ㅦ摡昵捤㈳扦㝦昸昱㐳扣慤ㄶ搱㙡攱㔶攴扢〹搹搳㥥㐰㔰㌷㜱㔱攴㜲㝥㤸㜳ㅣ㥦㈸㔹换㜵㌹㘹㜸捡ち昲㜵㍢捥㠶㠴㤷㈰捣㤰昸戶㠲㠹㠹㝢て愱㠹㌹搶收敥㔴ㅦ㌶㈹ㄷ攱㔸㘲攲捡愷ㄷ㠷つ㐵㐷㐵搶愵戵㔹昸㌶㔴搱㉢㥣㐸摡㑡攴愹㤳㐹㠸㙦戵敢扡〳搴㜵攱㐱㠶㘱晦㔸㑡㈱晥㐰ち㐹ㅥ㘴㜸㈱㐰㐹愹㤳挸ㄴ㙥〳挸㠸慣戵㠷㜸改て搸ㄶ〲戲㜹改慦换㡦㔸戰㡢挰㘲散㡢敦昶㐴㑢㕢㌴㔶㑤っ搵㉡㥢㘶ㅥㄹ㜵㜸㘱挱㜸㕣㥡戲㜴昶愳㜴搳敥㈸扥㘴挰づ〳㙦㈱㘳ㄷ㙣晡摡捡昶扤㑥〳㌷㍦愰㘷㡡㑡㘱㌸㍢㔹㡣〳愹㡡搱㠵㑤换㘱ㄱ攱㘰㤸㙤㜶敡㡢慡愰戳㥣摤㌸㤵㈲昸挷㉦㠵㔸㍦摡ㅡ晡昲昶ㅡ敡㌸愷ㄷぢ攴て昶搷㜵ㄹ㡣㡤户㤲㘳㈰㘱㌷搵慡ㄴ㕥て㍦㠵㉥㕣㜴㑥攸慤慣㝡ㄶ〷昰㑦捣㔹㍤摡ㅡ晤捦攸戵攲慣搳散捤㌰㜶㑡晦扦ㄷ〵ㅢ敡㝦挱搸㥢㐲攴晢愲っㅦち㡣㥦㙣ㄸ戲攱㡥挰戳㡤攰㡤㍡ㄸ敢㉡换㤰㜷㤸㥢挷挷慢㘱戵㤲攰昰㝢攵摢慦㐶㌴晢搲戶敤敢㈸〰ㄹㅢ㉡㍣ぢㄱ搴戱㝦㕡㙥㜱㌴愶攲晢〱㜶ㅤ户慡㥥敢扢㘶㌰㌲㡦愰敦〸扦㍤㌳㘱昳㑣㠸㙦戴ぢ戵㍤搸㠹晥て愲捦㠹㔹〸散ㄳ㌲㜸慤㘲㤱㡣㉣㙣㉥㤲挱㘳挳㔰㈲扣㐴敤攰㕦㘶摥摦㌰敡昸㜴㜵ㄶ扥捥㠰㐵㕢㐲搹㠵ㅥ攷昶ㅢㅡ摣㍡摣搱㝡て晣㐱戲㍥㠶攰㤸㕡挲晢㍦挸㝤㙤摦㠳㜴摢㘸㙤㍥㕢㜶攷㜳㉢ㄷ㥥〱㑥㌷昷㤶㌴挹昰㥤晣㈲戹慣㔷〸㜱㘹ㅦ㡥扡㉣挷㜵㥢㠳㤶愳つ㠳捥愳て扡改〸ㅢ慤挳㝤戶㠹攸昷ㄹ㜴ㄵㄳ〴昸改㐶㤴攱㠳愰㤷㡦慣㈸扥㡡㘵㤱〱㤰捦ㄵ慢〰㥤愹晡改昵愸㝡㈸ㄶ挸㠲㘷っ㤲㘳㔹㝣ㄹつ戹㕤攱戲挱ㄲ㕣戶㔰㘷〹攴昵戸〷昲㌹挱戳㠴㥡挸ㄷ搱愱㌹ㄱぢ愵㥤㈷昲㠵昵㈶㈲㘸〵愸㠵㈶挷ㅦ㡡戵㠸㕥㐷戵㙥ㄳ㌸〴㉥挰㈰挵㈲㘵㑤㌱っ㉤㝣㡦㤸㐱晡㐵昴敦㑢㠷㝥晥㈲搳摦づ〹㈵〸㔱㤵㥥㍣〵愱㥡晣ㄳ挹挹㝢㈸敤㍣昹㑦慦㌷昹㈱捡㐸捥㐴て〰〶㝡㐴〵晦愸挵㌴㤰攱㍥昲㈷捥㄰攰㤷㥡挵㤰㠱ㄲ搵昷㍣㌲攸换つ㔷慤㉥㈰ㄳ昷㉤㜰晤ㄹㅦ昷㈸晢㠸ㄷ㈱改换㈹㠶捥搸㘲愸ㄵ㑢㜶攴㠵摤ㄲ戲〱㑢攲搷戲ㅤ㐵㝡戱换〸扦昸㔸㡣㤸愳㐷攳㉦愷戴㈸收〴挲〸㉤㔲搲て㌷㔲㝣㌴㙥晣㥤攷㕢㉥㔳㔴㈰㠱㝡挲挶愴㌳搵昸㈳㜱攳晤昸㉡㑢戵挹昱〶〱搳㑢㜱㘳搲愳㙡晣㜸摣昸慦晢㜷㌷ㅢ挷㜴ㄸ㡥㕣㈰㤱㘴搸扡捡晡㑦㝣愱㍤㠸收〵㤳晡戳捦っ㡢㈹㌹㔵攸戸慥㌴㘸㍦㉥㠳㜸昸㐶㝡〶㜷㥢㜰〵〴㐲㌶晣慦ㄲ㡥攱捥搳戴ㄱㄸ昸〴㝡〵挱㘶㑦㔷㑦散㕣㌴㘷㍤ㄴ昴㥡挷㝣㥣愹㙡㕢㡡㐴㘰づ攴挳晤摤挰㈹㥦㘱㍡戶昶㈳づ㤲㘹扣㐳搲㥤昲㔰㠱㤵扣㜸㉣挶㙣敥㘲㡢㘶昴㐷㠱ㅣ㐸㐷㐰㘶昴㡢㠰㘱㈰㠶户㤵㜳㐳攴㝦挵摣㡦戱攲挳〴㡦〳㤴〵㤹㥤㜴㔰晣〸挰㘰晣ㅦ㔵㡣慣㈸㝦㠹㈶ㅥ㡥㕦㤶㈴㈳晤㘳散昰㜱㠰ㅥ戸㙦㐵㐴㠴㘵晤ㄳ㈸㐹扥㤴㠲㐳扤昴㤳慣昸ㄴ挱愷〱捡〵㑥㜶搳扢挶㌵㜵愹戹㍥㠳慥攲㈲〱㝥晡ㄳ㔱㠶て〵敥挳㍢㍡摢捡㍣ち挷ㅦ昶㐳㤳愶扥攰扦ㄷ㕦攴慦㜲搱㍤昸て㐹ち捡戰捦㙢昷㜴㌷ㄶ㤹㠰㌶戹晡㉤㘳戳㕦挵㌸㕣㔷㉢㠲挲ㄱ愹㔴㑡㕡㔱㄰摦㕣戰㜰昱〶扥攵愰慡㄰㠲㌴愰㉡㥣愸攲㄰ち昴捦戲㈹㜱㑣㍣改㥦攳ㄳ㔱慢㌶昱昳㔱㠶て㠲㜸㔵摤ㅦ㡣扡挷㉦㈴慥㔵㠵搵昶㐲攲㕦㔵㉣㈵㕦昸ㄴ〷㔳挸㐲㈶慤㤵㠸㌴㐵㐳㕦㐶㘶愰㘷㤰㜳㝢〰㍦敤㠲愸㥥愹㥤㌹昳㡦挱晣挸搵昹昷扥扢晦愹㤷㝥昶㠷㈷㝦昹㠱㠳㝦晥搷搳㑦晦昲㡦㑦扥昸慦ㅦ㉥ㅥ晣挹㌳捦晣昸扥慦扤昸㠷㥤收搷戵攷晦㌱昳昵㐷挶捦㍤昲㤰㜹敡搶㈳㡦扣敦挱晢挷攷㉥ㅢ敤改改敤扤㘵昸愷㔷扤㘵攸攲㐳㉦㠸ㅦ晤晡㑡㐷愸攵攲〵改㘹㜰搹㙡ㅡ㕦㐱〶搳攰㡣㕦搷㘹㜰戹㙡愳ㄶ愳㡤㥡㐴㐱〹㍥つ㑥㐰㔵ㄸ改㡡扥晦〰㈵㐲戴〸</t>
  </si>
  <si>
    <t>㜸〱捤㥤〷㜸ㅣ搵昵昶㜵㘵㘹慤㔹户〱㔳㡣㑤戱㡣つ〶ㅢ㝢㥢戶〰挶摤㐶㤶ㅢ㤶㡤改㘲换慣㉤慣㘲㈴戹㔱㘲㝡㠷㄰〲愱昷㤲搰〹愱搷㔰㐲敦㌵〱ㄲ㡡〳愱〵〸㈴㄰㐲㠰敦㝤捦捣㤵㘶㘷㘷戵㔶晥昹㥥㈷换敡㌰昷㥥㜶攷户㌳戳戳㜳敥㡣㉢㔴㐵㐵挵㡦㜸昱晦㝣㔵㜱㘱敢挶㜵㥤㕤㔶敢㠴改敤㉤㉤㔶戶慢戹扤慤㜳挲搴㡥㡥昴扡戹捤㥤㕤晤㘰㄰㘸㙡㠶扥戳扡愹戳昹㌰慢愶㘹戵搵搱〹愳敡㡡㡡㥡ㅡ愳ㄲ晡慤㥣㍦㔳㌷っ㝡ㄹ㔵ㄴ戰慡㌰〲ㄴ晤㈹㙡㈸っ㡡㈰挵〰㡡㠱ㄴ㠳㈸〶㔳っ愱㌰㈹㌶愱搸㤴㘲㈸挵㘶ㄴ㥢㔳㙣㐱戱㈵挵㌰ち收㌷㠶㔳㡣㠰ㄸ戸㌵挴攲改搳ㄶ㘴づ挱摡㌴㜶戵㜷㔸攳㐷敥㙤㡦㜹㔲㌸㍣㈱㍣愱㉥ㄴ㡢㑦〸㡤ㅦ㌹㝤㔵㑢搷慡づ㙢㔲㥢戵慡慢㈳摤㌲㝥攴挲㔵㤹㤶收㙣㠳戵㙥㜱晢ち慢㙤㤲㤵〹㐵㌳改㔸㌲ㅣ慢慢换愷㔲挹㠱摢㈰昲晣改搳ㄶ㜶㔸昹捥晦㔶捣㙤ㄹ㜳挱昴㘹ㄳ收㕢㕤晦慤㤸摢㈱㈶㐲捥㘸㙦㑤㌷户晤㤷㠲㔶昳㌳慤㥢㘱㘵㥢昹攱㕢㔶㐷㜳摢戲〹ㄸ㜶〱㘸戴ㄲㄳ愶㜶㜶慥㙡㕤挹敤㘸扡搵搲戲挸捡换㠷摥㍡愳戳㙢㘱扡愳戵㜳㘰㉢昹㔹ㅤ㔶㕢搶敡ㅣ摣㍡㜳㙤搶㙡㜱っ㍢㙢㕡昷㑥㜷捣㑦户㕡㔵㕣ㄸ搲㙡㝦㠶昵㌹慢慤慢戹㙢摤愰搶㈵㥤搶愲㜴摢㌲㡢㈶搵慤戳㔷㌵攷㔴㔵ㄵ摥ㄵ晤㜶昴ㅢ㤹㝣㔰ㄸ㑦敢昴攵改㡥㉥㘹昱㈳っ晢搹扡㌶ㄷ㔹㡢㠲㜱㜱㤳ㅡ改昱攲㘷搶搸摣摡㘰㜵戴㔹㉤㑣挲㑦㜲㥣挷㐸〰搹㥦㐳㌷㈹扤㍡晣㤴搴〰㘷攷攳扡㌰㑢㘰㈴挴㑥昳摢㍢㕡戱㐱捥戳搲㙤㤳㐲攳ㅢ扢㜲㌳慣搵㤳㐲ㄳ㐲攱扡扡㐸㌸㤵㠸㠷敡攲挹㔰戴㉥ㄹ㌷㙡㘱㙥㡣愲攳昶㄰晤ㅡ挲㈱㘳㌴扢挶㐰愸慡㌷戰慦扢㌳㜰㝦慢㙣㑡㔷㌶㘵㉡㥢戲㤵㑤戹捡㈶慢戲㈹㕦搹戴慣戲㘹㜹㘵㔳㜳㘵搳㈱㤵㑤㉢㘰愳㕦㌵晤晢㔷㍡慦挳てつ㙥戱㘱晦㔸挳慤㥤㌳㉦㌸昶㥥㤷㍥㔵摣扤攵攸戰㈳ㄶ㑡㡥㌸ㄲ慤㡢㐷愲挹扡㜰㌴ㄹ㑡㐵㈳㤱愸㌱ㄶ收挶㑥㄰㠱㥤ㄹ愱㍥ㅣ㌶挶戱㙢㍣㠴㔲㉦㘳挴ㅣ昵捦㠶㍣昷㜰攷敤㌵㔳㑥㝡昲捤愱晦㙣晢㝡慡攲㠱㐴搲㑤挰㐲挹㜴攱㐴㌲挹㝣昱㘴戴㉥ㄶ㡢㈷挳挶㐴挶づ㐱〴挲㄰㤵㜳敡㡣〸㝢愲㄰㑡㍤攳㘴晢㙣㠷慦扦ㅣ㌱敤ㅦ昵ㄷ㍦昱攲㘵慦㕥㝢摣㈸挵㈳㤶㘴慢挳㐲挹㙣挵㉢ㄷ㘷散〴㐴㈰挹〸昵攱愸㤱㘲搷慥㄰㑡晤捥㐹户摢攸㠷摦摡㜱昰ぢつ㤷㍦㌹愲㌱戶㕢攲㌳挵㘳愳愴摢ㅤぢ㝤㐸㌷㠹戱昷㠰〸㑣㠶愸慣㑦ㄹ㔳搸㌳ㄵ㐲愹〷㥣㙣㑦敥㝡捡㈹㥦㜷摥㍥昳挱㈱㝢晤攴摢〹户扣愰戸㍦㑡戶改㔸ㄸ㕢㝡㕢㑢㈵㐳㠹㔴㌴ㅡ慦㑢㈴挲搱㤸㌱㠳愱㘷㐲〴㘶㐱㔴㌶㈴㡣搹散搹ㄳ㐲愹㍢㥤㘴㉤扦㝡㌶㜲摡攷扢捣扦敤挳搸㤱挳㉥㝤㙥㤶攲挱㕥㤲捤挱㐲挹㔵ぢ搷㐵ㄳ㌱攴㑢㈶㘳攱㜸㈲ㅡ㑡ㄹつ㡣㍤ㄷ㈲㌰㡦ㄱㅡ戰㤹捣㘷搷〲〸愵㙥㜱搲摤昳㠸㜹昱㌶慦㥣㌰昳愴㉢扥摡敢改㠷㘶ㅣ愴昸戵㈲改昶挲㐲挹㜴挵ㅦ摣㈲挶㙥㠴〸㉣㠶愸慣㡦ㅢ㑢搸戳㌷㠴㔲搷㍡搹㑥㑢㝦扦戴摦㝢ㄷ㑥㌹收搶㜳㡦敦愸㥣㜸㠷ㅡ〰戵㘴摢〷ぢ㈵戳ㄵ㙦㤴晢㌲昶㝥㄰㠱晤㈱㉡攷愴㡣〳搸㜳㈰㠴㔲㔷㌸搹㑥㜹晦散敢扦晤晥挸㠶ㅢ愷㕣晤㜸㐷晣挰㘱㡡㕦㤴㤲慤〹ぢ㝤挸㜶㌰捣㡤㌴㐴㈰〳搱㙦づ㔰㘶搹㤵㠳㔰敡㐲㈷摤㔱慦㡣㍤攱戰攱㠹㜹户づㅢ戱㜶戳收㠶㌷ㄵ扦㤲㈵㕤ㅥぢ㝤㐸户㡣戱㤷㐳〴㥡㈱㉡攷挴㡤㐳搸戳〲㐲愹戳㥤㙣㕦散昲散晡晢〷㡥㤹㝥㘳㘸攰愹㕢㍤㜱㕢愳攲㜷扦㘴㙢挵㐲ㅦ戲戵㌱㜶㍢㐴㘰㈵㈳捣〹㐷㡣㐳搹搵〱愱搴改㑥扡㜳ㅥ扤㈰㜷敤敤㐷捥㍢改㤶㙤㠶㐶收愴㙦㔷㍣换㤰㜴㕤㔸㈸㥤慥㉥ㄹ㠹㈵愳挹㜰ㄸ晦㡢㠵㔲ㄱ㘳ㄵ㘳慦㠶〸慣㠱愸㙣㐸ㅡ㙢搹戳づ㐲愹ㄳ㥣㙣㐳㘶摥㜹挳㍦敡ㅦ㤸㝢㘹扦ㅦ㙦㝡昴扢换戶㔲㍣㥤㤱㙣㠷㘳愱㘴戶攲慤昲〸挶㍥ㄲ㈲昰ㄳ㠸捡晡㍡㘳㍤㝢㡥㠲㔰㙡扤㤳㙤户扢㑦〹慣晤挹昸ㄹ扦㝣㝤晤㡢昹㙢愶扣愳㜸摥㈴搹㡥挱㐲ㅦ戲ㅤぢ㜳攳㌸㠸挰昱㡣㔰㡦敦㤲ㄳ搸㜵㈲㠴㔲㙢㥤㜴搶挸ぢ㌲慦敦㜲攰晣㌳〲て㑦晤晥户㔷敤愳㜸㠶㈶改㑥挶㐲挹㜴攱㜸㌸㥡〲捤㔸㈸ㅡ㡥㐴㘳戱戰㜱ち㘳㥦ちㄱ㌸つ愲戲㈱㙥㥣捥㥥㌳㈰㤴㍡搴挹昶搱㥥㌳ㅥ㥡摡晦㡡愹㤷㕥搸晦愳㘳戲㙦扤愹㜸㉡㈸搹捥挴㐲改㙣㐵摦〳㍦㘳散戳㈰〲㍦㠷愸㥣㤳㌰捥㘶捦㌹㄰㑡ㅤ攲㘴晢晢㥥〷㝣戳昲㡤昵昵㈷ㅤ戵搳㤰戶㠹攷㕤愹㜸捥㈹搹捥挵㐲改㙣㜵昱㐴㌸㈵㕦㜱愱㜸㉡㤵㐸ㄸ攷㌱昶昹㄰㠱ぢ㈰㉡ㅢ㔲挶㠵散戹〸㐲愹慣㤳敤㤴敢扦㝣㘱昲昰晥㔳㙥昹㝢㜶㔰昲扢晡敤搴收㔰㑢戶㑢戰㔰㍡㕢搱扡㕤捡搸㤷㐱〴㉥㠷愸㥣㤳㌴慥㘰捦㤵㄰㑡ㅤ攰㘴慢㔸㙤扤ㄹㄹ㌸㜵昶㉦〶晥收㡡㔳㠷摤㜵㤴攲㔹戴㘴扢ㅡぢ㈵戳ㄵ㙦㤴搷㌰昶㉦㈱〲扦㠲愸慣㑦ㅡ搷戲攷㍡〸愵㤶㌸搹扥扥攱㤳て愶㡦晥摢散搳㍦㍤攷敤ㅢㅥ㌸昶㈱挵搳㜵挹㜶〳ㄶ晡㤰敤㐶挶扥〹㈲㜰㌳㐴㘵㝤挲戸㠵㍤扦㠶㔰㙡扥㤳敤搱㘱㘳ㅦ㝦㜵敡捣戹㐷敦㍦昲愳ㄱ慦㝥昷㌳㌵っ㙡挹昶ㅢ㉣㤴捣㔶㝣㘰扥㡤戱㙦㠷〸摣挱〸㜳戰ぢ摣挹慥扢㈰㤴㥡敤愴摢㙥晦ㄵㄷ㥦扢㌲戲攷㔹て晥敡㠰愶晢慥扥㕦㙤㐵㘳晣〵敥㠱㈸㤹慥ㄸ攵扤㌰㌷敥愳攳晤㄰搸攳㈲挶〳散㝡㄰㐲愹㈹㑥扡晤慦敡昷昴愸戳㠶捣扥攸搳昱㐷㡥㕢晣晤㜷㙡㌸㡤昱ㄷ㜸〸愲㘴扡㜰㍣ㅡ攲挹㘲㕤㈸㤲㡣挶㤳㠹㤴昱㌰捣㡤㐷攸昸㈸㐴㘵㐳㥤昱㍢昶㍣〶愱㔴捡挹昶搵攳㡦晦晤搳戳捥㤹㝢散㍤㥦㙦㝡昷捦㕢晢慢ㄱ㔰㑢戶㈷戰㔰㍡㕢㕤㈴捡慦敦㐴㌴㤹㑡搴愵愲㐹攳㐹挶㝥ち㈲昰㌴㈳㌴㘰攵㥥㘱搷戳㄰㑡㐵㥣㜴攱㍢愷扣㙤扤㍤㘵摥㐹搷㕤昸㙤晡搷扢㡦ㅢ昸㍣搴㝢㌹㘷挵㌳㍡搲㙢昰㍢愳攷㈷㑣㘴〲捥㠲㌷收户ㅢ㝥扡攵敢昲㠹㝣㌸㥣慢ぢ愵愳改敡㕡㠴摤搸ㅦ〹㍣㕣て捣㉦㙤㙥换戵慦㤱㕦つ㕢㑦㑢㜷㕡㍤㍦㈲挶㌹扡㘹敤慢摡㜲㥤㈳晣㤵㡤㕤改㉥㙢戸㔷搷ㄳ愴挸慤ㄱ扦愹慣㑥挹户慤搷㙤敦㜴换㉡㙢敡摡㘶㕢扤㡤㐷㡤㕦㔴敤㤹搲摡㔹ㅤ搶愱摤摡愲ㄱ㑤挵㑦晥搵ㄲ扢㘸㉤㙤㤵㍤慥㤱搳㤷户㜷㕡㙤㌲扣㜱慤ぢ㥢戳㉢慣㡥㐶㡢ㄷっ慣㥣慣敡收㔴㌹㍦敢挶㉤㘸挳㡡攲㠷㕡㙥㤴扢㌷㍦㜳㙤㤷搵㤶戳㜲ㄸ敦㑡慢愳㙢摤攲㜴愶挵摡愲挰挴捥〹挵㔶〵摤戳摡戳慢㍡愷户户㜵㜵戴户ㄴ㙡愶收㔶愷昱㔳㌲㌷慦㍤㘷攱㤷㘰ㄵ㕦ㄵ慡愲㕦㍦愵㉡㜶昶晢㌹挶戸㥤ㄳ攴㠳㜰㝤挴摢攰㌳ㅦ㔶戸搹㑤㔸㠴戵挳㕡戴㔸摣㈶㉢㐷㤷〹㈶㜱ㄹ㘶愷搲㠶慥㜵攲搵ㄵ㕡㡦㉤㙤㉤㘳散晥攴晥晦ㅡ㔷㔶づ㜵搶㝥收㙡晣摣摥㌳摤㤶㙢戱㍡㝡扤㌶愴㌸㈲攳〵㠸敡㠹搸㥢㑢搲慢㠲㠵㕡慢搶㔵慦㘹捥㜵㉤て㉣户㥡㤷㉤攷㘹ㄷ慥ㅦ搵搴㄰㙤搱换㜸〹㕤挶换ㄴ慦㐰〴㠳ㄵ㠱㔷㘹ㄴ〸ㅡ慦搹敤敡㔱昸㝦摦㝦挸㔷挲换㤰ぢ〷戸捡搳㔹摤㍡慢扤愳戳㕦㍦扦戵摣㌳摤戹扣㡢㥢㘷敦㑡挶㝢㥤攲昷㄰搵愳㈱捡㕥㈷ㄸ〲愳㉡㕥づㄹ搴㍡挳捡愷㜱ㄱ㑡昶㙥㤵慥㙥戵慦㙢捣戰㍡戳〶㉦㠰搴㘳㕦㔹ㅢ挰ㄲ㜶晥㠱慤摣晡慤戵㕤㌳搲㕤改晥慤戸㤴㠲㑦挹㠰搱㌸昱戲㤷攸㌹㐸晡戴㜷搰㘹㈱㠲㈹㡢慥㈸〳愴挳㡥㠴ㅤ〷晢㑢㐵㍦㐷昶扥ㄲㄸ晢戶㔸㠹㠰㜷㐳㉦扣㈴㠲㉢㌵戹搹㔶摢攲㜵㉢慤㑥㥡搷〴㝡㐵改摤扤ㄸ㙣㐱㌶戳愴慢戹愵㜳〲㐶㍡扢愳㝤搵捡晦㘶ㅣ挶㌲晥〰愱㕦搵㍢㘰㉢摥昸㜵〲慥㡡晥慢昹搹㌴㌵㔵搴㌰ㅡ㝢㡣敤㈹戸戵㈲搸㡦昸㥦扣㡣㍦攲㝦挱摥㜴搵㘳㘰搱㤷换㐷搵戰ㅦ搸ち㐲㡢㍢㉣戹㈰㔶㈳つ搰ㅥ搴扡戴扤㘳㐵愶扤㝤〵户愷挱搲敡㕣㙥㔹㕤扣挸㌴挰戹愸㈶ㄷ捦㤴敡搷慦攰晡㤰敢㙡搴㜶㠸ㅦ㜸ㄷ㘲搰搴㤶㤶㤱㍡㘲㘷攰㍤㜴昵挳攵慥挰〶㉣㙣㌶㝤㙡攳捣㜰㔳㐳㜳㙢搳㘲㕣昰㙢㥦戰戶愵㜳慤摡ㅡ㙢捥㡢㌸扢㕤昴昱〱挳づㅦ㌵昵晡㙦㑥㍤昹晡㈵挳㘲㙡㠴愳㈸扡㤸㌴ㄶ戱㙡昱㘷㝣〰愱戶㠲ㄹ㡦㈸㔸㉥㝣ㄹㅦ愲㙤㝣㐴昱㌱〴㡥ぢ㐲ㅡ㠷㠵㑦敤愶摡〹晦攷愱挱昸㉢挵㘷㄰㙡ㅣ〴㜷㑣攳㜳〸晤㔲㈶攲昳昳㤶捦㙣㘷㜴ㄷ㝦㘶㕦愱㌷㘸昴愲㔳攳㘱挱捦捤㈰㈷㠳㘴っ㔲㔱〱〴昶〵㔰敤㈸㡡㉥㙦㑤㠴㥢〰昸㌷晤晢挱捣ㅦ挰て捣㐱㌰〶户㌶ㄷ㠰㑡扢愹㐲搰〹㠰㝥攸㌰㜸㠱㕦㐵搰㈵〰慡搱搲㉦昵慦ㅦ㕣〰挲攸㉥〶㘰㌰愶搱㡢㑥㐵攱攷〷攰ぢ〴昷〵昰戹愳㈸扡攲ㄶ㐷愴㕡㡥㘲㔳づ昹慦㌰昳〷戰ㄹ搴挶收ㄴ㕢㐰戸〰っ戳㥢㉡㠱㈰〲㘰㉢ㅡつ㠷㔰㈹㜴〹㠰ㄱ㘸改㤷晡戳ㅢ㐰ㄲ摤挵〰戶㘳㑣愳ㄷ㥤摡ㄵ㝥㝥〰摥㈸〵攰て㕡攱扤〶㌸〹㤱㙡㌹㡡戱ㅣ昲敢㈵〱散っ戵㌱㡥㘲㍣㠴ぢ挰〴扢愹昶㐰㄰〱㌰㤱㐶㈱〸㌵〵㕤〲㈰㡣㤶㝥愹攷摣〰㈶愳扢ㄸ㐰ㅤ㘳ㅡ扤攸搴㔴昸昹〱㜸㔴慦愷昷ㄸ昰㠸愳㈸扡㉣㌹〳㤱㙡㌹㡡㍤㤰㔴㍤㔴ㄲ挰ㄴ愸㡤愹ㄴ搳㈰㕣〰㘶搸㑤㌵ㄳ㐱〴挰㑣ㅡ捤㠲㔰扣㔲㈹〰㘶愳愵㕦敡㉥㌷㠰㔹攸㉥〶搰挰㤸㐶㉦㍡戵㈷晣晣〰摣㔴ち挰㡤㡥愲攸㔲㘹〳㈲搵㜲ㄴ㡢㌹攴敢㑢〲搸ㅢ㙡㘳㈹挵㍥㄰㉥〰晢搹㑤㌵ㄷ㐱〴挰晥㌴㍡〰㐲捤㐷㤷〰㌸㄰㉤晤㔲㔷戸〱捣㐳㜷㌱㠰㌴㘳ㅡ扤攸搴〲昸昹〱㌸慦ㄴ㠰㜳ㅤ㐵搱挵摢㐵㠸㔴换㔱ㅣ挲㈱㥦㔳ㄲ㐰ぢ搴㐶㉢㐵ㅢ㠴ぢ挰㑡扢愹ㅡㄱ㐴〰ㅣ㑡愳づ〸戵〴㕤〲愰ㄳ㉤晤㔲愷戹〱㉣㐶㜷㌱㠰㌵㡣㘹昴愲㔳㝢挳捦て挰㌱愵〰ㅣ敤㈸㡡慥㈷敦㡢㐸戵ㅣ挵㔱ㅣ昲晡㤲〰㡥㠱摡㌸㤶攲㌸〸ㄷ㠰ㄳ散愶摡て㐱〴挰㠹㌴㍡〹㐲ㅤ㠰㉥〱㜰㌲㕡晡愵㔶扢〱散㡦敥㘲〰愷㌳愶搱㡢㑥ㅤ〸㍦㍦〰㉤愵〰慣㜰ㄴ㐵㤷戸て㐶愴㕡㡥攲ㄷㅣ㜲㜳㐹〰攷㐱㙤㥣㑦㜱〱㠴ぢ挰㐵㜶㔳愵ㄱ㐴〰㕣㑣愳㑢㈰㔴ㄶ㕤〲攰㔲戴昴㑢ㅤ散〶㤰㐱㜷㌱㠰㉢㘱ㅦ㌴㝡搱愹ㅣ晣晣〰散㕤ち挰ㄲ㐷㔱㜴搱㥤ㄷ捦㙢㌹㡡ㅢ㌸攴挶㤲〰㙥㠲摡戸㤹攲ㄶ〸ㄷ㠰㕢敤愶㕡㡥㈰〲攰㌷㌴扡つ㐲ㅤ㠲㉥〱㜰㍢㕡晡愵收戸〱㌴愳扢ㄸ挰摤㡣㘹昴愲㔳㉢攰攷〷㘰㑡㈹〰㤳ㅤ㐵㔱ㅤ愰つ㤱㙡㌹㡡㠷㌹攴㐹㈵〱㍣ち戵昱㍢㡡挷㈰㕣〰㥥戰㥢慡ㅤ㐱〴挰㤳㌴㝡ち㐲ㅤ㡡㉥〱昰㌴㕡晡愵㘲㙥〰㉢搱㕤っ攰㜹挶㌴㝡搱愹づ昸昹〱搸戹ㄴ㠰㥤ㅣ㐵㔱㘵㘲ㄵ㈲搵㜲ㄴ扦攷㤰㜷㉣〹攰つ愸㡤㌷㈹摥㠲㜰〱昸㤳摤㔴慢ㄱ㐴〰扣㑤愳㜷㈰搴㕡㜴〹㠰㜷搱搲㉦戵慤ㅢ挰ㅡ㜴ㄷ〳㜸㥦㌱㡤㕥㜴㙡ㅤ晣晣〰㙣㔶ち挰㔰㐷㔱㔴㉣㌹〲㤱㙡㌹㡡捦㌸攴㑤㑡〲昸〲㙡攳㙦ㄴ㕦㐲戸〰晣摤㙥慡㈳ㄱ㐴〰晣㠳㐶㕦㐳愸昵攸ㄲ〰摦愰愵㕦慡挶つ攰㈷攸㉥〶昰ㅤ㘳ㅡ扤攸搴㔱昰昳〳昰挳昷㈵㑥㠵扦搷ち㙦晤收㔸㐴慡攵㈸慡㉡㌱攴敦㘰收㝦㉡ㅣ㠰摡攸㑦㔱〳攱〲㄰戴㥢敡㌸〴ㄹ挵㐰〳㘸㌴㄰㐲㥤㠰愶〰ㄸ㠴㤶㝥愹㉦㤱愳晢挷搰昱攸㉥〶戰〹散㠳㐶㉦㍡挵㌲㤱ㅦ㠰て昵㝡㝡捦〴晦攲㈸㡡㉡㑡愷㈰㤲〰ㄸ捥㈱扦㕦ㄲ挰搶㔰ㅢ摢㔰㙣换搱昵晣ㅡㅣ㘹㌷搵愹〸㌴㡡慢㔳㑢愳㔱㄰敡㜴㌴〵挰昶㘸改㤷㝡换つ攰㌴㜴ㄷ〳搸ㄱ昶㐱愳ㄷ㥤㍡〳㝥㝥〰㕥㉡〵攰㐵㐷㔱㔴攴晡ㄹ㈲〹㠰㄰㠷晣㝣㐹〰ㄱ愸㡤㈸㐵㡣愳敢〱㄰户㥢敡㉣〴ㅡ挵搵㐹搰㈸〹愱捥㐶㔳〰愴搰搲㉦昵㤸ㅢ挰捦搱㕤っ㘰ㄲ散㠳㐶㉦㍡㜵づ晣晣〰摣㔷ち挰扤㡥愲愸敥㜶ㅥ㈲〹㠰㔹ㅣ昲摤㈵〱散〹戵㔱㑦㌱㠷愳敢〱㌰搷㙥慡昳ㄱ㘸ㄴ㔷㘷ㅥ㡤收㐳愸ぢ搱ㄴ〰ぢ搰搲㉦㜵㡢ㅢ挰〵攸㉥〶搰〸晢愰搱㡢㑥㕤〴㍦㍦〰搷㤴〲㜰戵愳㈸㉡〵㕥㡡㐸〲攰〰づ昹捡㤲〰づ㠲摡㘸愲㌸㤸愳敢〱㤰戱㥢敡㌲〴ㅡ㠵㍦㈳㑢愳ㅣ㠴扡〲㑤〱㘰愱愵㕦敡〲㌷㠰换搱㕤っ愰ㄹ昶㐱愳ㄷ㥤扡ㄲ㝥㝥〰捥㉣〵攰愷㡥愲愸㍡㜹つ㈲〹㠰づづ昹昴㤲〰扡愰㌶㔶㔱慣收攸㝡〰慣戵㥢㡡㤵捡㔱㕣㥤㜵㌴㍡っ㐲㕤㡢愶〰㌸ㅣ㉤晤㔲挷戹〱晣ち摤挵〰搶挳㍥㘸昴愲㔳搷挱捦て挰㘱愵〰慣㜳ㄴ㐵〵搳ㅢㄱ㐹〰㥣挴㈱慦㈹〹攰ㄴ愸㡤㔳㈹㑥攳攸㝡〰㥣㘱㌷搵㑤〸㌴㡡慢昳㔳ㅡ㥤〹愱㙥㐱㔳〰晣っ㉤晤㔲㙤㙥〰㌷愳扢ㄸ挰㌹戰てㅡ扤攸搴慦攱攷〷㈰㔷ち㐰搶㔱ㄴ搵㜰㙦㐳㈴〱㜰〹㠷㥣㉥〹攰㌲愸㡤换㈹慥攰攸㝡〰㕣㘵㌷搵敤〸㌴㡡慢㜳㌵㡤慥㠱㔰㜷愲㈹〰㝥㠹㤶㝥愹㝤摣〰敥㐰㜷㌱㠰敢㘱ㅦ㌴㝡搱愹扢攰攷〷㘰㝥㈹〰昳ㅣ㐵㔱㔵昹㕥㐴ㄲ〰户㜱挸つ㈵〱摣〱戵㜱㈷挵㕤ㅣ㕤て㠰㝢散愶扡て㠱㐶㜱㜵敥愵搱㝤㄰敡〱㌴〵挰晤㘸改㤷㥡收〶㜰㍦扡㡢〱㍣〴晢愰搱㡢㑥㍤〸㍦㍦〰挹㔲〰ㄲ㡥愲愸捥晤㌰㈲〹㠰愷㌸攴扡㤲〰㥥㠱摡㜸㤶攲㌹〸ㄷ㠰ㄷ散愶㝡〴㠱㐶㜱㜵㕥愴搱㑢㄰敡㜷㘸ち㠰㤷搱搲㉦㌵摥つ攰㔱㜴ㄷ〳㜸ㅤ昶㐱愳ㄷ㥤㝡っ㝥㝥〰㐶㤵〲㔰敢㈸㡡㑡敦㑦㈲㤲〰㜸㠷㐳摥慥㈴㠰昷愰㌶㌶㔰晣㤹愳敢搹〲㍥戰㥢敡㈹〴ㅡ挵搵昹ぢ㡤㍥㠴㔰捦愰㈹〰㍥㐲㑢扦搴ㄶ㙥〰㑦愳扢ㄸ挰㕦㘱ㅦ㌴㝡搱愹㘷攱攷〷㘰㘰㈹〰〳ㅣ㠵㜷㌲㐰昵ぢ㠸搴㠷㈲敥〰づ㌸扦㜷戳戵㠶㔵愷挱㜹捣ㄷ㥥扥慡戳慢㕤㑡㘴㠳昲㌳摡攷户㜷捤㘸敥㕣搹㤲㕥㌷㌴敦㉣㉣㕤㙥戵愱㠰摤㠱㍡戶愷慦㝤攵㑡㉢㘷攴ㅢ摢㔷㜵㘴慤晡ㄹ晦ぢ〵㙥慣ㅦ㍥㍡愹㙤㔷㉡扣晥戳㥡㉤㐲㈸㙣㈵㜸㔵㔴扦㠴㠰摥搲㥢捣㕡㜶㤵挹㘵搱㠴攱㤰ㅥ愲㡢㥢扢㕡慣〱㜹㈹㔱换㜲㑤ㅥㄴ㌱㉢㈰搷㍦扦㜸㌹㑡㔲㌳〶攵㘷㜷㌴攷㕡㥡摢㉣㝥ㄸ㥢搹愶㜳慤㘵㤸〱戰戰扤戳㤹ㄳ挴〷攵ㄷ㜷愴摢㍡㔷戲㤸㤹㕤户㘹㐱㑢慡㥥搵昹㘹捤㙤㥤㐸㈳㥦㈲㤷㠷攴ㅢ㤷户慦挱扤ち慢㕡摢㘶愷㔷㜶晥㑦㝣㉡㡡ㅦ㡢扣攴愳㔱㤵慡戲㔲搵㔴搶晣愷㥦㑦攰㙢散㘳㐳敤㤹戹㈳戱㥤㜶㜵㌴㘷㔶ㄱ㤸攴㠸㐰㔶㔱挸㘷㔸㔱晤㌲㤶扣㘵㑢搷㐷攸㤹㜳挰戱ㄶ捣挱昷㉤㝦㜷摦〰戲つ捣㡤㙦㌰㥣㠱晦㠴㤸㌳㝢㐹㝤捦㙣㥣晦搳摤ㄴ搵慦㈰昲㐶㑦㝥搸ㅣ挶㠳敤㑤㠸ㄳ㈲戸㐵㘱捦挴㤶挰㤶㜷戳っ收挵㠶㕢攸攰㥥挵㔹愸㥦て捣捦㑤㘷慣ㄶ㤴晤㕢搳㕤㠳敤〶攷㕦㘰戶㝤愷愳㥢摥摥摡㥡收㈶挷㝢〶ㅡ戳改ㄶ慢㈶㍦㜵㔵㔷晢扣收㌶㈳て㈱摢愵搳㤵㕥㡢慥昴㕡扢㐰㥦㕦挴改㐰戲捣㔸敤换搲ㅤ捤㕤换㕢㥢戳㌵㙣㜰捡捥晦挴戶㡡㥤扦ち㌰昵㑢ㅦ㑢扣ㄵ㝦扢敥㡥㡦㝢〲㈶挹㄰ㅤ㍦㝥㙣搱㤵㉡㠰晦搴㝦㌸㕢〴〷ㅥ昹㐲㌱晥㠵㘸搵昸㐳㠷戳昳㝣㈱愵㔸昴㝣戱ㅥ㍤㜲㜰㔲慦搱〰㝦挶㜷㌰攵〲晦慡㕥㠷攸㜵㉡㐱㝦ㄸ〴攷戶愷㜳戳搲㔹摣晦搳摦戹晢愷〶ㅦ㉤て㌵ㅤ㈶㈷㜷㑣挷㝣㈱捣㐳㕡摤㥣戳㍡㙡搸搱㠸扢㥢慡㌸㉤㈴㘰㝦㠶㈸㜳昷慢愸慥ㅥ㔰攳㤷慢㕥挷ㅡ敤㤴捣摤㜷㑦搵ㄷ挵晦㜴慦攴㘴㡥㍤ㄸ散〷㘹晣ㅢ慢㘳㝣捦㜵晡㍤㥡㕣ㅦ㡦挱て㌴昸ㄱ愲晡て㔰㝡㍦㥢挲㜹ㄶ㤸㡤㘱挰愸㑡敥㥢攱っ㤰ㅡ捣㤶㤰愹㈳搵戲㈲〳㕣㔳㍥〲昶㙣㡦ㅡ㝤㌳㑥愰ㄱ㕢戹㤵ぢ摡挷㔷㑥㉤攱挷㔱㔹㔹㠵㡦㍡攰㥤㉥㔷㤴ㄶ挱㕡ㅢ㉤㤹ぢ愲戶挵㄰〲㥣㈷㌸㠰㍢ぢ攲㌷昱㕥㤴㔷搱㡢㕡昶㡦昸㥦扣㠲㐱愳㤲〴㠲敡㡦㤰㝡挵〳散〹昲㔳㌳㠰ㅣ搷扤㈰搴〷㘸昲敢ㅦ㡢晡换㑡㝤㠸ㄶ扦戰㜰㌵て㙣攴攵㌹ㄸ慡㡦搰换〳愲ㄱ㘰㤰㡦戱挴攳㑣昷㜶㔷㠳摥昲摢摤愷昴挰㥦挱㍢搹戸㈰㝦㝦挵㠲ㅥ㌲㍢㥣て㤳ㅦ愹㌱㠰㠶㥦昹ㅢっ愴挱㈰ㅡ㝣づ〳㝥愰㠱挱㘸㜵㠳攲㉤㌰㍥愰㑣搸〰搴㔷慥愰㉥㔰㥢㌰攸愶っ晡㙦ㄸ㜸㐱晤㠰扥㌲愰昸㤹〸愸捤ㄸ㠴㙢㔸〰㙡ぢ昴㤶〷㔵〹㌷愲㌰戶㤴㈰㜶㐳㜱敡㠱て愸㘱戰㌱戶愲㈱愷㈵昸ㄸっ愷挱〸ㅡ㜰愶㠲㠰摡ㅡ慤愰摥愲㜰昳㡥て愷㙤㘱〲㑥㥣慣愰㘳づ㘱㑦㜰ㄳづ㙣㍢挶ㅣ挹㤸㥣㔸攰攵挴搹〴㘵㌸㜱慥㠱㜰ㅡ挵㈰㥣㜴㔰挰㘹㌴㝡换㜳攲攴〴扣㜱㕦ㄶ㠳㘰㐱晥㌸㐳㐱て㤹ㅤ捥〶戵〳㙣㡣ㅤ㘹挸搹ぢ㍥〶㘳㘹戰ㄳつ㌸愱㐱㌸敤㡣㤶㙢㠳㡡晡㠱ㅡてㅢ㠰摡捥ㄵ搴戵㐱敤挲愰ㄳㄸ㤴ㄳ㄰扣愰㌸敢愰っ㈸捥㐹㄰㔰㈱〶攱攴㠴〲㔰ㄱ昴㤶〷挵㐹っ㜸攳慡㈶㠳㘸㔰㥣挹攰挳㈱〶ㅢ愳㡥㠶㥣攵攰㘳㄰愷㐱㠲〶㥣昸㈰愰㤲㘸㜵㙦㔰戸㘱捡㘷㠳摡ㄵ㈶攰挴戹て㍡愶㡢搳㙥㡣戹㍢㘳㜲㥥㠲㤷搳ㄴ昴㤵攱㌴ㄵ㈶挲㘹て〶㤹㠶㔶〱愷㈹攸㉤捦㠹㜳ㅤ昰挶㐴〸〶搱㥣㌸攱㐱て㤹㥤捥〶㌵つ㌶挶㜴ㅡ㜲㌲㠴㡦挱っㅡ捣愴〱攷㐷〸愷㔹㘸㜵㜳挲扤㕥㍥㥣昶㠴〹㌸㜱㡡㠴㡥改攲㔴捦㤸㜳ㄸ㤳搳ㄹ扣㥣㌸㠷愱っ㈷捥㜰㄰㑥㜳ㄹ㠴㔳ㅤち㌸捤㐷㙦㜹㑥㥣ㄲ㠱㌷敥ㅢ㘳㄰捤㠹昳㈲昴㤰搹改㜰㕡〸ㅢ㘳㉦ㅡ㜲捥㠴㡦挱㈲ㅡ㌴搲㠰搳㈸㠴搳㘲戴扡㜷㍣摥愵收〳㙡㙦搸〰㔴摡ㄵ搴〵㙡㈹㠳敥挳愰㥣昶攰〵挵戹づ㘵㐰㜱㈶㠴㠰摡㡦㐱㌸㈵愲〰搴〱攸㉤て㡡㔳㈷昰挶㑤㘸っ愲㐱㜱晥㠴て㠷㠳㘰㘳㌴搱㤰㜳㉢㝣っづ愶㐱㥡〶㥣㙥㈱愰㌲㘸㜵㙦㔰戸扦捥㠷㔳づ㈶攰挴ㄹㄷ㍡愶㡢㤳挵㤸㜹挶㍣ち〶㕥㑥挷愰慦っ㈷㑥㤸㄰㑥换ㄹ㠴㌳㈷ち㌸ㅤ㠲摥昲㥣㌸挳〲㙦摣捦挶㈰㥡ㄳ愷㔹攸㈱戳搳搹愰㕡㘰㘳戴搲㤰㔳㌰㝣っ摡㘸搰㑥〳捥捡㄰㑥㉢搱敡收㠴㍢〳㝤㌸㜵挰〴㥣㌸㌱㐳挷㜴㜱敡㘴㑣摥戸慦㌸㠹挲换㠹㌳㈷捡㜰攲扣ち攱戴㥡㐱㌸挱愲㠰搳㕡昴㤶攷挴㠹ㄸ㜸攳戲㍢㠳㘸㑥㥣㡤愱㠷捣㑥㠷搳㘱戰㌱づ愷㈱㘷㙡昸ㄸㅣ㐱㠳㈳㘹㜰㈹っ㠴搳㑦搰敡摥昱㜸㑦愳て愸愳㘰〳㔰㥣挰愱㠳扡㐰ㅤ捤愰挷㌰㈸㈷㕢㜸㐱㜱㠶㐵ㄹ㔰㥣㝦㈱愰㡥㘳㄰㑥挴㈸〰㜵〲㝡换㠳攲㠴つ扣㜱㥢ㅤ㠳㘸㔰㥣戵愱㠷捣㑥〷搴㐹戰㌱㑥愶㈱㘷㜴昸ㄸ㥣㐲㠳㔳㘹挰㐹ㅥ〲敡㌴戴㝡㌶㈸摦ㅤ敦っ㤸㠰ㄳ攷㜹攸㤸㉥㑥㍦㘵捣㌳ㄹ㤳㜳㌲扣㥣㌸ㄱ愳っ㈷㑥搳㄰㑥㘷㌱〸攷㙢ㄴ㜰㍡ㅢ扤攵㌹㜱㕥〷摥戸㘵㡦㐱㌴㈷㑥敥搰㐳㘶愷挳改ㄷ戰㌱捥愵㈱㈷㝥昸ㄸ㥣㐷㠳昳㘹挰戹㈰挲改〲戴㕣ㅢ㔴挴㙦㠳扡〸㌶〰挵昹㈰㍡愸ぢ搴挵っ㝡〹㠳㜲敥㠶ㄷㄴ㈷㙣㤴〱挵改ㅣ〲敡㌲〶攱扣㡥〲㔰㔷愰户㍣㈸捥晦挰ㅢ昷晦㌱㠸〶昵㌶㤶昴㤰搹改㠰扡ち㌶挶搵㌴㝣挷摦攰ㅡㅡ晣㤲〶敦挲㐰㐰晤ち慤敥つち㜷挰晡散㜸搷挱〴㥣㌸㙤㐴㈷㜵㜱扡㥥㌱㙦㘰㑣㑥昱昰㜲攲扣㡥㌲㥣㌸敢㐳㌸摤挴㈰㥣晥㔱挰改ㄶ昴㤶攷挴㘹㈲㜸攳㕥㐲〶搱㥣㌸㔷㐴て㤹㥤づ愷㕢㘱㘳晣㠶㠶㥣㐷攲㘳㜰ㅢつ㙥愷〱愷㤶〸愷㍢搰敡收㠴㝢㜷㝤㌸摤〵ㄳ㜰攲散ㄲㅤ㜳㍢㐹㉡扦㕤敥㘶捣㝢ㄸ戳ち㍦㜷扤㥣㌸晤愳っ㈷㑥づㄱ㑥昷㌱〸㘷㠹ㄴ㜰㝡〰扤攵㌹㜱㌶〹㐹ㄸて㌲〸ㄶ攴㡦㔳㑡昴㤰搹攱㜰晡㉤㙣㡣㠷㘸挸改㈶㍥〶て搳攰ㄱㅡ㜰〶㡡㜰㝡ㄴ慤敥ㅤ㡦㜷ㅤ晢㠰㝡っ㌶〰挵㔹㈸㍡愸㙢㠳㝡㥣㐱㥦㘰㔰捥ㄸ昱㠲攲㌴㤱㌲愰㌸㠹㐴㐰㍤挵㈰㥣㑤㔲〰敡ㄹ昴㤶〷挵㔹㈷〲敡㔹〶搱愰㙡搱慢㠷散〲昵ㅣ㙣㡣攷㘹挸㘹㈹㍥〶㉦搰攰㐵ㅡ㜰愶㡡㠰㝡〹慤敥つち昷㑢晢㜰㝡〵㈶攰挴挹㉡㍡愶㡢搳慢㡣昹ㅡ㘳㜲㘲㠹㤷ㄳ㘷㤳㤴攱挴戹㈶挲改昷っ挲㐹㈷〵㥣摥㐰㙦㜹㑥㜱戸〹愷㌷ㄹ㐴㜳攲っㄵ㍤㘴ㄷ愷户㘰㘳晣㤱㠶㐹㝦㠳㍦搱攰㙤ㅡ㜰㐲㡢㜰㝡〷慤㙥㑥戸搳摢㠷搳㝢㌰〱㈷捥㘹搱㐹㕤㥣㌶㌰收㥦ㄹ㤳昳㑦扣㥣㌸改愴っ㈷㑥㐹ㄱ㑥ㅦ㌰〸攷愶ㄴ㜰晡㄰扤攵㌹㜱づ㡢㜰晡㠸㐱㌴㈷㑥㘴搱㐳㜶㜱晡ㄸ㌶挶㈷㌴攴㈴ㄷㅦ㠳㑦㘹昰㔷ㅡ㜰摥㡢㜰晡っ慤㙥㑥戸㐷摤㠷搳ㄷ㌰〱㈷㑥㝤搱㌱㕤㥣晥挶㤸㕦㌲㈶愷愹㜸㌹㜱㙥㑡ㄹ㑥㥣戹㈲㥣晥捥㈰〷愳㔵挰改㙢昴㤶攷挴愹㉥挲改ㅢ〶搱㥣㌸摦㐵て搹挵改㥦戰㌱扥愵㘱捥摦攰㕦㌴昸㡥〶ㄶっ㠴搳扦搱敡收㠴扢敢㝤㌸晤〰ㄳ㜰攲っㄹ㥤搴挵改㐷挶慣挰㘵㜷挵搹㉣㕥㑥㥣挲㔲㠶ㄳ㈷戸〸㈷㕣㤹慤㔰慢搱㉡攰㠴㍢㕥㌷㠲搳㕡戸〹愷㙡〶搱㥣㌸㉤㐶て搹挵㈹〰ㅢ愳㍦つ㌹㘵挶挷愰㠶〶㝣挸㤷攲㉣ㅡ攱ㄴ㐴慢㥢ㄳ㥥ぢ攰挳㘹㈰㑣挰㠹ㄳ㘹㜴㑣ㄷ愷㐱㡣㌹㤸㌱㌹改挵换㠹㌳㕤捡㜰攲㍣ㄸ攱㘴㌲〸㈷挴ㄴ㜰摡ㄴ扤攵户㈷㑥㥣ㄱ㑥㐳ㄹ㐴㜳攲散ㄹ㍤㘴ㄷ愷捤㘰㘳㙣㑥㐳捥慣昱㌱搸㠲〶㕢搲㠰㤳㙤㠴搳㌰戴㝡㌸昹ㅥ㥦㠶挳〴㥣㌸摦㐶挷㜴㜱ㅡ挱㤸㕢㌳㈶攷挶㜸㌹㕤㠶扥㌲㥣㉥㠷㠹㜰摡㤶㐱㌸㙦愶㠰搳㐸昴㤶攷挴昹㌵挲愹㤶㐱㌴愷慢搱慢㠷散攲㌴ち㌶挶昶㌴攴〴ㅣㅦ㠳搱㌴ㄸ㐳〳捥挹ㄱ㑥㍢愰搵㝤㘲挰㘷㌱昸㙣㔰㘳㘱〳㔰㥣㤷愳㠳扡㐰敤挴愰㍢㌳㈸攷搰㜸㐱摤㠱扥㌲愰㌸慤㐶㐰㡤㘷㤰扢搰㉡〰㌵〱扤攵㐱㜱ㅥ㡥㠰㥡挸㈰ㅡㄴ㈷攳攸㈱扢㐰㠵㘰㘳㠴㘹挸㠹㍡㍥〶ㄱㅡ㐴㘹挰戹㍢〲㉡㠶㔶㌷㈸㍥㐵挲〷㔴ㅣ㌶〰昵㤰㉢愸ぢ㔴㠲㐱㤳っ捡戹㌶㕥㔰㥣㘰㔳〶ㄴ愷摦〸愸㕤ㄹ㠴昳㜰ち㐰敤㡥摥昲愰㌸㕦㐷㐰㑤㘲㄰つ㡡㤳㜶㝣㌸散〱ㅢ㘳㌲つ㌹愱挷挷㘰ちつ愶搲㠰㜳㝣〴搴㌴戴扡昷㍣㍣晦挲㠷搳っ㤸㠰ㄳ愷昹攸㤸慥㜲挲㑣挶㥣挵㤸敦挰挰换㠹昳㜰捡㜰攲㉣ㅤ攱戴㈷㠳㜰扡㑥〱愷㌹攸㉤捦㠹搳㝡㠴㔳〳㠳㘸㑥㥣摢愳㠷捣㑥攷㤴㝣㉥㙣㡣㜹㌴攴扣ㅦㅦ㠳昹㌴㔸㐰〳㑥〵ㄲ㑥ぢ搱敡摥愰昸攴づㅦ㔰㡢㘰〳㔰㥣づ愴㠳扡㌶愸㐶〶㕤捣愰㥣㍣㈰㠳㕤挲㤶㌳搸㙡ㄶ㠰扤㜵捤愲㥡戳㘴挸戳晡摣搸戵慥〵ㄵ㝦㉥戲捥㘹㉦戱㘲ㅢ㤴㍥㔴㕦摢㍢㔰㔵慡昲㍥㠴愰摢昷㜹㈴ㅥ戰㤹攷〱て攲㐶つ㡢摢搵搷㝤㔷晣㄰㠳㙥㝦づ扣攷㙥㙦晡昰ㄵ㔸㡡㈱㙥㌶慦㌹摢搱摥搹㥥敦ㅡ搹㠸搹㉣㈳昹挰㡣㝣㐵㐵㘸㙡昵慦㄰搱㌷㈷㔷慣慡㡤㑦㌱㕣捤ㅢ挸㠳㉢摡摡搷戴挹㘸慡㍢昹摣㄰攱搵扦㍦搳〴㤹㠷慦敤〱捦㘴㈱㥣捥挶扥㤰㠳晡㤹慣㈴搳㌸戰ㅦ摡㘳愶㑦㥢扥愸㈹ㄲ㡦挷愳㤹㐴㌲ㄴ㡢㈴㘲挹㕣㌶ㄵ㡡挶昲搱㙣㍥㤱づ攷㜳挹㘸挴㤴挲㌳㘳散てㅦ㤳愵㘶㐹㜷〰㕢慣㌹㑢㡢扡敡㑡㥣户㙣㙣ㄵㄸ昶ㄵ㉡愳戲㉡愷慣慡晥晤搵ㄸ捦㜳㉤㡡慡挷摤て〶〸〴㔸㍣慥扥〲戰㌶捥㠹〳散昹㉣攸捣戳㉦愳〹㐳㌰づ㠶〸㥡晤搰挱〱〵搲㤰㥢㑥㥦搶㠴ㅢ搶昵㉤散摣㝥〲ㄹ昴て㐴扦㔴挸昱㡣捡捥㐰ㄶ㍤㥢愰愷昰㤹㤳㠱ㅣ扡〷愳摢㌵㡢挶慣㜲愲ㅢㅢ㤸㜶ㄴ挵㌲㤸ㄹ戵㔸㔲〱㈸㠵㘰㌳扡戸㈰㝦㌵攸攵㈶慦㝥㠱戵攴㠶〶〵㙥攲㠴〹㌷ㄴ㜵㌶㝡戸戱ㄴ㝥搸㠶捥搳ち㍢㝣搸㐱㈷㜴愰つ㙤晢挳㑥㈶㔳搱㔴㈸㤹㑥㘶愲改㔸㍣ㅤ㑡㘵㤳攱㝣㌶㤷㡢㈵昲愹㕣㍡㤶㌵〷攸攱戴挳挷ㅣ愸㕢昲㘱て搲㉤敡㤴㠹ㄶ㍦㜰㜵〶〶挲て〳换ㄵ㐶㈷㔴㐶ㄷ㐴搰摣〴ㅤ㔸愸㌰〸搵㈰㐱㠳搰っ㈲㌲㌷搵捡つ戴搸㠹攲㜰㉡挷㘲㐹㙤〶愵㌰㌹ㄲ㕤摤㑣戶㐰慦㌰㌹〶挹㡡㤹ㅣ㠵摥㘲㈶㕢敡㍣㐷㈳ㄴ㤸っ㜳㐲〷㡥㐱摢㘶㤲㑤攷攲挹㝣㉥ㄵ㑢㠷㐳戱㙣㉥㤹㐹㐷㌲㜸づ㤰ㄵ捤㈵ㄳ愱㐸㌸㙦㙥愵㠷㜳㉣㝣捣攱扡㈵㑣㐶攸ㄶ㜵㙡㕢戴㠴挹㘱㙥㈶㈷㐲㘵㥣〴ㄱ㌴户㠳〱ㄶㅣ㈶㠲㐳挰〸㤳㤱㕡戹㠱ㄶ㘷搰㉢挴愵㠹㘴㌲ち㑡㘱昲㌳昴㜷㌳ㄹ㡤㕥㘱搲收换愴挵㤷〹㡢捡㌲㠸㜳㈰挱㘴〷㈷㜴攰ㄷ㘸摢㑣攲昱㤰ㄵ挹搴㘵㔳攱㙣㉡㤶换攷㌳㜸㉣㔲㈶㤵挳㌱㈱ㄹ㡤愵㈲㌱㔳敡捤ㅣ摣戹昰㌱挷敡挱〹㤳㥤㜴㡢㍡㌵ㅥ㉤㘱㤲㜷㌳戹㄰㉡攳㈲㠸愰戹ぢっ戰攰扦㥤㑣搰捡つ戴㐸㔰㕣㐹搷㌸㤶㔴〸㑡㘱㜲㌵扡扡㤹㐴搰㉢㑣昶昳㘵戲㡦㉦ㄳ搶㡦㘵㄰搷㐲㠲㐹捣〹ㅤ戸づ㙤㥢㠹㠵㘷愸收慣㌰㠸愴㔳戱㘸㍥㤱捣愶㜱㤰㡣愵㌲昱㐴㈸㤳戵㤲愶㤴㤶㌹挲敢攱㘳挶昵攰㠴㐹㐲户愸㔳扢愲㈵㑣ㄶ戹㤹摣っ㤵㜱ぢ㐴搰摣つ〶㔸昰㘷戲扢㔶㙥愰挵ㅥㄴ㜷搲㜵ㄲ㤶搴ㅥ㔰ち㤳扢搱搵捤㘴ち㝡㠵挹㉣㕦㈶㌳㝣㤹㑣搵㜹敥㐷㈸㌰㤹收㠴づ㍣㠰戶戳敦㐴㌲㤹㘸挲ち愵㌲愱ㄴㅥ挵ㄹ捥愴㉤㍣㐴って㙦㑤㠰㔳㍣ㅦ㌵愷敢攱㍣〸ㅦ㜳㠶㙥〹ㄳ愹㈰㜳昴搴愹㍤愱ㄳ㈶㝢戸㤹㍣〲㤵昱㈸㐴搰慣㠷〱ㄶ晣㤹捣搱捡つ戴㤸㐹昱㌴㕤㘷㘰㐹捤㠵㔲㤸㍣㡢慥㙥㈶昳搱㉢㑣㈲扥㑣㐲扥㑣㔸ㄷ㤶㐱扣〸〹㈶ぢ㥤搰㠱㤷搰㜶戶㤳㌸ㅥ㙢㤶づ㘷挲㜸戶㔹㉣㤳捥愶昲昱愸㤵㡡愷㤲㜵㌸戴㈴㈳㘹㜳㉦㍤㥣㤷攱㘳㉥搲㉤㘱㈲搵㘲㡥㥥㍡戵㌷㜴挲㘴㘷㌷㤳搷愱㌲㝥てㄱ㌴㤷挲〰ぢ晥㑣昶搱捡つ戴㤸㑢昱㌶㕤ㅢ戰愴昶㠳㔲㤸扣㡢慥㙥㈶〷愰㔷㤸㙣敢换㘴㙢㕦㈶㉣〱换㈰摥㠷〴㤳㠳㥣搰㠱て搰戶㤹㈴ㄳ攱㑣㈶ㄲ挳㜷㑤㈴ㅥ换㠷ㄲ㤹〸㥥㌳㤷捣㈵㈲挹㙣㉥㥢㡦挴捤㈶㍤㥣扦挰挷㍣㔸户㠴㐹㕡户愸㔳㌹戴㠴挹ㄶ㙥㈶㥦㐰㘵㝣ちㄱ㌴㔹昸挵㠲㍦㤳扣㔶㙥愰㐵㈳挵㔷㜴㕤㐴㈶换愱ㄴ㈶晦㐰㔷㌷㤳㐳搰㉢㑣㠲扥㑣㙡㝣㤹慣搰㜹扥㐵㈸㌰㘹㜱㐲〷晥㠵戶挳㈴ㄷ换㠶㤲昱㌰㥦㜱ㄹ㑢攷昰㍣摢㜸㌴㥡㡢㐴戲戹㐸ㅤ㍡㐲㘶慢ㅥ捥㜷昰㌱摢㜴㑢㤸㐸ㄱ㤸愳愷㑥㜵㐰㈷㑣㉡摤㑣㝥㠴捡愸愸㈶ㄳㄶ㜹搱昲㘷搲愵㤵ㅢ㘸挱㘷〱ㄸ晤攱㘵散㡢㈵戵ㅡ㑡㘱挲㘷戳㜷㌳㔹㡢㕥㘱昲昵扦晣扥㡢晦㡥摥攲敦攲㜵㍡捦㈰㠴〲㤳挳㥣搰㠱挱㘸㍢㑣慣愴ㄵ捥㈷㤳〹㉢ㅢ㡦㐵愳改㔴㉡ㅥち㘷㘳㠹㍡㉢㥥㑢收㌳㘹昳㜰㍤㥣㈱昰㌱㡦搰㉤㘱㈲〵㕦㡥㥥㍡㜵ㄴ㜴挲攴㌳っ愶晢晣㘴㈸㔴挶㘶㄰㐱昳㘸ㄸ㤴㘴㜲㡣㔶㙥㘰挰㌴挵〸扡ㅥ㡣㈵㜵ㅣ㤴挲㘴ㅢ㈶㘲て晦㑥㐰慦㌰㜹捦㤷挹㍢扥㑣㔸挵㤵㐱搴㈲ㄴ㤸㥣攴㠴づ㡣㐲摢㘶㤲慥ぢ㕢搱㐸㉥㤲て㕢攱㤸ㄵ㡢㘴㜰㙡㤲戱敡挲攱㘴㈴ㄷ㑥㕢ㄹ昳㘴㍤㥣敤攱㘳㥥愲㕢挲攴㔴摤愲㑥㥤㠱㤶㌰㜹挳捤㘴㐷愸㡣戱㄰㐱㤳戵摢㤲㑣捥搴捡つ㔸㕤㜹㘴慦㌱㤱慥换戸昶㘷㐱㈹㑣挲㑣愴㤹㥣㡤㕥㘱昲㥣㉦㤳㘷㝣㤹戰㘲㉢㠳愸㐳㈸㌰昹㠵ㄳ㍡㄰㐷摢㘶ㄲ㡡挶㜳㤹㕣㍡㥡㡤㐵㔳戱㐴㉡㤷挹㔸改㜴㌸㥡捦昲㝦昹㔴捣㍣㔷て㈷〱ㅦ昳㍣摤ㄲ㈶攷敢ㄶ㜵敡㈲戴㠴挹㘳㙥㈶扢㐱㘵散づㄱ㌴㔹愶㉤挹攴ㄲ慤摣㐰㈶敤ㄴ搳改捡愹昷敡㌲㈸㠵挹㑣㈶搲㑣慥㐰慦㌰戹挷㤷挹㕤扥㑣慥搴㜹敡ㄱち㑣慥㜲㐲〷收愰㙤㌳㐹㈵搲㜵昱㔰㍡㡣昳搸㔸㉣ㅡ慢㑢搷㈵慤扡㔸㕤㌶㤷捥攳散㉤㥦㌷愵㙥换ㄱ㌶挰挷扣㐶て㑥㤸㐸挹㔶敢搴㜵搰〹㤳㕢摤㑣ㄶ挰捤㔸〸ㄱ㌴慦搷挳昱㍢户扦㐱㉢㌷㌰攰㙡㡡愵㜴㕤㠵㈵㜵ㄳ㤴挲㘴㕦㜴㜱〱㙤㑣㠶㠰ㄴ㈶搷昸㌲戹捡㤷挹慦攱㈴ㅦ捣㠱〸〵㈶户㍡愱〳〷愱㙤㌳挱㐳㑤㘳昱㙣㈴ㄲ挱㠳昰㘳㌸挲㈶搳攱㜴㉡㔳㤷て㐷搳㈱晣晣㐹㥢㔲愳攵〸㥢攰㘳摥收㐴㌰㠴㠹㤴㘷戵㑥摤〵㥤㌰戹挴捤㈴ぢ㌷㈳〷ㄱ㌴敦搶挳ㄱ㈶㥥㜳晢㝢戴㜲〳〳ㅥ㐲慦㈳戹挴愷ㄷ愸晢愰ㄴ㈶慤攸敦摥㑥ㅥ㐰慦㌰㌹换㤷挹㤹扥㑣ㅥ搴㜹づ㐵㈸㌰昹慤ㄳ㍡搰㠱戶捤㈴ㄷ㡤攲㤱慢搹㘴㕤㉣ㄷ㠹挵ㄳ挹ㄴ㝥ㄳ㠶㌲攱㐸㈲㤴㑡攱换㌸㘵㍥愴㠷搳〹ㅦ昳㘱摤ㄲ㈶㡦攸ㄶ㜵敡㌱戴㠴挹㈹㙥㈶㙢愰㌲搶㐲〴㑤㔶㕡㑢敥㍢㑦㘸攵〶㤲㌸㡥㘲㍤㕤㡦㈵㤳愷愰ㄴ㈶㐷㌳ㄱ㝢昸昷っ㝡㠵挹㑦㝣㤹ㅣ攱换攴㔹㌸挹㈰㡥㐷㈸㌰㜹捥〹ㅤ㌸〱㙤㥢㐹㍣㥦挸㐶㐲戱㐴㍣㔳㤷㡡攱㠴㈴ㅤ捡㈵愲㔶ㄸ挷㤸㐸㍥ㄴぢ㠷㑣㈹扤㜲㠴㈷挲挷㝣㐱て㑥㤸扣愸㕢搴愹㔷搰ㄲ㈶慢摤㑣㑥㠵捡㌸つ㈲㘸戲慡㕡㤲挹㙢㕡戹㠱挹㑥愵昸㌹㕤㑦攱摡晦ㅥ㑡㘱㜲づㄳ戱㠷㝦㙦愰㔷㤸ㅣ攲换㘴戹㉦㤳㌷㜵㥥昳ㄱち㑣摥㜲㐲〷㉥㐰摢㘶ㄲ换㠴ㄲ挹㐸㈸㥦つ㔹㤹㔸㌶ㄹ㐹攲ㅣ〵㕢㑥㈸ㄹ换㐵敢㔲㠹戰㈹㘵㔶㡥昰㐲昸㤸㝦搲㠳ㄳ㈶㙦敢ㄶ㜵敡㍤戴㠴㐹挶捤攴㔲愸㡣换㈰㠲收〶ㄸ㤴㘴昲㘷慤摣挰㘴㘷㔱晣㤲慥㝣散㠱晡〰㑡㘱㜲㉤ㄳ戱㠷㝦ㅦ愲㔷㤸散敤换㘴戱㉦㤳㡦㜴㥥ㅢㄱち㑣㍥㜶㐲〷㙥㐲摢㘶㤲㡥㐴昳昸搶㠹收昱㕢㈷㤶捥挶㔲攱㜴㍣㘶攱〴㍦㡣〷〸攳ㄷ戳昹㠹ㅥ捥捤昰㌱㍦搵㉤㘱昲㔷摤愲㑥㝤㠱㤶㌰㤹敦㘶昲ㅢ愸㡣摢㈰㠲收摦㘰㔰㤲挹㤷㕡戹㠱㌸捥愷戸㤷慥㝣ㄲ㠲晡㍢㤴挲攴㝥㈶㘲て晦扥㐶慦㌰㤹收换㘴㡡㉦㤳㙦㜴㥥㠷㄰ち㑣晥改㠴づ㍣㡣戶捤挴挲慦㕦ㅣ㍣㌲搹㜰㤴㑣ㄲ挹㕣㈴㤴挴戵㠲っ扥㥣㘳戹㔸挶晣㔶て攷ㄱ昸㤸晦搲㉤㘱昲㥤㙥㔱愷㝥㐰㑢㤸散敡㘶昲㌸㔴挶ㄳ㄰㐱昳㐷ㄸ㤴㘴㐲㡤㈸㌷㄰挷㘵ㄴ捦搳昵㔲慥㝤㈵㌴挲攴㐵㈶㘲て晦慡搰㉢㑣㈶昸㌲ㄹ敦换愴㕡攷㜹ㄵ愱挰㠴戵㑦㐶ぢ扣㠶戶㜳㍣挹㐴敢㐲戹㝣㌶㥢㐸昱昷㑥㍣㠳㝦ㄵ㈸㔹ㄷ捤攴慤㔸ㄴ㝢㑦摡散慦㠷昳㍡㝣㑣ㄶ㐷㘵㜰挲㐴慡愴㠸㘷㔰愷㔸〲ㄵ㈶㍢戸㤹扣〹㤵昱ㄶ㐴搰ㅣ〴〳扣晤捦敤〷㙢愵㌰攱挳つ㡣つ㜴扤〶㑢㑡慡㥥散㝡㥦㠹搸挳㍦㔶㍤㠵挹㜰㕦㈶挳㝣㤹っ搵㜹㍥㐲㈸㌰㘱㥤㔳㤸㝣㡣戶戳敦挴攳戸㠴㤲捡㐷昲㤹㑣㉣㠵㉦㥢扡㘸㕤㌶㡤换㈹扣ㄸ㤹挲㜹慣㤴㐵㌹㥣㑦攰㘳戲㄰摡挳㘴㑢摤愲㑥戱摣㈹㑣㌶㜵㌳昹ㅣ㉡攳ぢ㠸愰㌹〲〶㜸晢㌳搹㕡㉢㠵〹㥦㜷㘰㝣㐳㔷㍥㐲㐱㐹㠵㤳㕤摦㌲ㄱ㝢昸㌷ㄲ㉥挲㈴攰换愴捡㤷㐹慤捥昳㍤㐲㠱挹㈸戴㠵挹て㘸摢㑣戲㌹㕣㜹户戰昲㈹㉢ㄲ挳愵昷㔴㈸㘶搵攱攴ㄶ搷㑥㜲挹㐸㌴㙤㙥敦昸ㄸ㍦挲挷ㅣ慤㕢戲㥤㡣搱㉤敡ㄴ㉢㥢挲攴㠷㙦㕤扦㜷晡愱挶㘲㔴㐱〴㑤ㄶ㌷昱昶㘷挲愲愷㈸㠵挹敤㌴ㅢ㐰搷摢戸昶㔲捣㘴搷㈰㜴㜵㌳㤹〰㝢㘱昲㈵ㄲㄶ㕦㡦晤〲扤挵扦〱㈷敡㍣㥢㈰ㄴ㤸戰㝣㈹㑣㌶㐵摢㌹㥥攰㌲㐱㈲㥥㑡㈴㌳挹㐴㉣㘷㠵搲㜸㈵㔳改㑣㌴㥡挱扦㘸㤴愸㌳愵摡挹攱っ㠵㡦挹晡㈶㈳搸攷㙣㔱摤愲㑥戱㠸㈹㑣㍥㜶㌳搹ㄲ㉡㘳ㄸ㐴搰㑣挰〰㙦㝦㈶慣㙦㡡㔲㤸昰愹〸挶㜶㜴攵㠳ㄶ㤴搴㉤搹㔵换㐴散攱摦敥戰ㄷ㈶㝦昲㘵昲㤶㉦ㄳ㔶㉦㈵捦ㄸ㠴〲ㄳ㔶㉡㠵挹づ㘸摢㑣昰て㌸攱挰ㅡ换㠷㈳㤹㔰っ晦㝣㐴搲㡡攴敢慣㜴㉥ㅢ捤㘶挲㔱㕣㔳㥡散昸ㄸ㍢挲挷㥣愲㕢戲㥤㑣搵㉤敡搴っ戴㠴挹㙢㙥㈶攳愰㌲挶㐳〴捤㤹㌰挰摢㘱攲㌹㡦㘵㉤㔳㤴挲㈴㐲慦㐷㘸晢㌰搷㕥㙡㤴㙣搵㌱ㄱ㝢昸挷ㅡ愵㌰㜹捡㤷挹ㄳ扥㑣ㅡ㜴㥥ㄴ㐲㠱〹慢㤲挲㘴㔷戴㙤㈶㜱ㅣ㕤昱て㕣㘵戲㘹㥣戳㘵㌲攱㘴㌸㤴㠸攰㘲㐱㈴ㅤ㐷㈵㉢㤷㌱攷㌹㍥挶㙥昰㌱攷敢㤶㌰㔹愰㕢搴㈹搶㈶㠵挹挳㙥㈶㤳愱㌲愶㐰〴捤㐶ㄸ攰敤扦㥤戰㙣㈹㑡㘱昲ㄴ捤㘶搳㤵㡦㘳㌰㔹挵ㄴ㘵㍤扡〶昵慢㘶㈱㙥㌷㑦慤换晦敥敢㜱摥挷摦捦挴攳散㌹晤〶晦㌸㠲戵捥扥㔹戳慡㜲搷晦㉣ㄶ慢㘹扣㔷㥢㝦搵㜷㘰慤晦て㜱昸戹昴搴搷ㄸ㤱㤳㔲㡤〶慣㜰昵晥㔸摤㤰摦㄰㝢晢〷搴攰㔸戱㜹㙢㝤㈷ち㙤昸㠷昸ㄶ户㑦敤晥㔷摣㌶搱〵戸㜱晡愹散㘳㝡㝡愶㘶㍡㜱㥦㝦㤷愵摤ㄶ㜴㜴晢攱㈹攷愸㥢㐲㌱㡥捦㜰摦扣愷攵扡搹㜵㐴㑦㙦㝤㕢㈷晥扤〱㉢愷㈳㜶攲㠶搰慡捡㝥捡昷晥㜳攷摦㙢攳摤慤㡣㠶㝦㜱愰㍥㐷〰㈳㝣㙥昵㥤搶摣㈵户捡㙦つ扤㌲㔸㠴つ捣挳摡〶㈶㡤㕥㌸㍡ㅣ慡扥ㄵㅦ挴㐶攷㈸挴捥㡣晤昰ㄷ㌴ㄶ㈰愰攲㐶捥㘸散ㅡ搲㠴〶扥㈲㜰挳㙤挱敢㡢挹㑥㜳㡡晤晦ㅡ攷晦收㤴㈱〷㙢㡦〳㔵敤㔹㔳慢摦㔹㝦改摦慥摢㙤捣挵㌷晦攸晣㝦扤攳㔹ㄱ愹㥤㜱挰扦㥦晣改㘴戵っㅥ㘳搰㙢扣㑢昱ㅥ〵㜷〷㜵㈳〶昱〶㙥改㉤㝡戸昷つ㡥挲晢㜰㙦㤳㠵㔰扣㉢㡣㈵ㄸ敦愰㝥慡ㄵつ敥㌵敡㍡㜸㜰㔳攵慡ㅡ㑢戹㤶㉣㐴㜲ぢ㔳㐶ㅢ㘴㘰㕦昴〱攵晣搱攱戰扡〶㠶ㅡ〰ㅥ㐷ち捤㤰㑥搸昴つ〳ぢ㤹攲㔱づ㐳攸摤㈵ㅦ摣㌷昲扣挹敡㜰㜸昸㘱戸摣㔹摢㈲っ㤷㌹ち敦㈳扥㑤搶㍥昱挶㈱挷挶㜰㌴ㅡ㠲攱ㄲ㜸㜴㘳挸ㄲ挳戱㔰搹ㄸ㔸搵っ㔸攸慢㥥㌴㝡挱攸㍡㜵㐱〱㠵㘵愴㜰㈲㑣晡㐶㠱愵换㡤愲昰晥攷㡦㡤晤摤挲戳㈶慢㌳攰攱㐷攱㥣㔲ㄴ捥㜶ㄴ摥攷㝣㥢慣㜶攲㡤摢愲㙣ち㉣㔹ち㠵戳摣ㄴ摡㐹攱㕣愸㙣ち慣㘳〶づ㐵㥦扤㌱㐴搵ㄹ〵ㄸ㍡㠹攱㐲搸昴つ挳㐵摡㘳愳㌷㠶㉢攱攱㠷攱攴㔲ㄸ㑥搲ち捦搳扥捤慢ㄱ〹㙦摣ㅥ㘵㘳㘰㤵㔲㌰㥣攰挶㜰㌸㌱㕣て㤵㡤㠱愵换挰㤱攸挳挶㌰㝦㜴㑡ㅤ㔳㐰㘱㍤㈹戰攴搸㌷ち慣㑦㡡挷㐶㔳戸ㄳㅥ㝥ㄴ㡥搴㉢敢㝤搰攳ㄱ㡥挲晢挸㙦昳㙥㐴挲扢挲㌸摥愶挰扡愴㔰㌸捣㑤攱㐴㔲㜸㄰㉡㥢〲㡢㤵㠱㤳㙤ちぢ㐷㈷搴敡〲ち愷㤲挲㈳㌰改ㅢ〵㔶㈴㌷㡡挲㉥敡昰つ㌳づ㍣㜳戲㝡ㅡㅥ㝥ㄴづ㉤㐵㘱愵愳昰㍥昷摢㝣ㄶ㤱昰挶昵て㥢〲㉢㤱㐲愱捤㑤攱攷愴昰㌲㔴㌶〵㤶㈷〳攷愰捦晥慡〹慢㐳ち㌰㥣㑢っ慦挳愶㙦ㄸ㔸㠴摣㈸っ㤱攷捥慤昸攴〸㝣㑤扣つて㍦っ㔶㈹っ㌹㐷攱㝤晡户昹㉥㈲攱㕤㘱㕣㙣㘳㜸ㅦつ挱㤰㜱㘳戸㤴ㄸ㔸㌷戴㌱戰㈲ㄹ戸ㅣ㝤戲㑢挴搵㐱〵ㄴ慥㈴〵㔶ㄲ晢㐶㠱㘵挷㡤愲搰晤㉤昱ㄵ㍣晣㈸散㕢㡡挲㍥㡥挲晢〸㜰㤳㤵㑡扣㉢㡣㙢㙤ち摦愲㈱ㄴ昶㜶㔳戸㥥ㄴ扥㠳捡愶挰ㅡ㘴攰㐶㥢挲〲ㅣㄸㄶㄵ㔰戸㤹ㄴ㝥㠴㐹摦㈸搰㝣愳㈸㜴㝦㑢昴㠷昹ㄸ㡥摤㜳捡㌰慦ㄴ㠵戹㡥挲晢ㅣ㜰㤳戵㐹っㄸ㜷㔴搹ㄴ㔸㘰ㄴち㜳摣ㄴ敥㈴㠵㈱㔰搹ㄴ㔸㜵っ摣㡤㍥散ㄲぢ㜸捡㌰慢〰挳扤挴㌰ㄴ㌶㜸昷攱捣㠹戵㐵昱㈸㜷㝣散挶㌰〲收㘳㝣㌰㑣㉤㠵㘱㡡愳昰㍥つ摣㘴㌹㔲㌰㍣㘴㘳愸㐵㕢㌰散攱挶昰〸㌱㙣て㤵㡤㠱㠵挶挰敦搰㈷愷っ㜱戵㙢〱㠵挷㐹㘱㐷㤸攰摤〷ち慣㈶㡡挷㐶㔳㤸〸昳㌱㍥ㄴ敡㑡㔱㠸㌹ち敦㈳挱㑤ㄶ㈰㠵挲戳㌶〵㔶ㄱ㠵㐲挴㑤攱㜹㔲㐸㐰㘵㔳㘰㘹㌱昰㈲晡散㡤㈱愲㈶ㄴ㘰㜸㤹ㄸ㜶㠳つ摥㝤挰挰〲愲㜸㙣㌴㠶改㌰ㅦ攳㠳㘱愷㔲ㄸ挶㍡ち敦㠳挱㑤搶ㅣ〵挳ㅦ㙣っ㉣ㅣち㠶ㅤ摣ㄸ摥㈴〶搶〳㙤っ慣㈶〶晥㠸㍥㙣っぢ㐷㈷搵愸〲ち㙦㤳挲〲㤸攰摤〷ち㉣ㄹ㡡㐷㌹ちㅤ搶攵ㅦ㘶㘲昸戲㕣ち昳㌱㍥ㄴ戶㈹㐵㘱㙢㐷攱㝤㍡戸挹㉡愳㔰㜸摦愶挰㔲愱㔰ㄸ敥愶昰ㄷ㔲㘸㠲捡愶挰晡㘱攰㈳㥢挲㝣㥣㐵㙦㔱㐰攱ㄳ㔲挸挲〴敦㍥㔰㘰㤱㔰㍣捡㔱攸晥㤶㘰㤵㜰㡣て㠵㑤㑡㔱㌰戵挲昳㠸㜰㤳㜵㐵愱昰㌷㥢〲㡢㠳㐲㘱戰㥢挲㔷愴挰扡㥥㑤㠱ㄵ挳挰㍦搰㘷㥦㐵㠷㔴戰〰挳㌷挴戰〶㌶㜸昷〱〳敢㠲攲戱搱ㄸ搶挳㝣㡣て㠶㙡扤戶摥昳挷㉡㐷攱㝤㔰戸㜹㌴㈲〹㠶敦㙤っ慣〷ち㠶㑡㌷㠶ㅦ㠹攱㐴愸㙣っ㉣ㄲ〶昸㑦㙥换㉥ㄱ㔷㍦晣搳晤挳戲ㅦㄴ㐳㔸摣挳扢てㄴ㔸〹ㄴ㡦㜲ㄴ㝥昸昷晢戳晦㜱〲㜶〹㔶〱挷昸㔰昸ㄶ挳昱晤㝤晤㑦㐷攱㝤㕡戸挹攲愱㔰㌰㌰㜶晣扥㘶〵㔰㈸㝣つ㡦敥ㅦ㤶〳愰㔴ㄷ㐲㘵㔳㘰㔹㌰㌰挸愶戰〰㘷搱㕦ㄶ㔰ㄸ㐲ち㤷挲〴敦㍥㔰戸㑣㝢㤴愳搰晤㕤昹㑢㜸㡣昱愱昰搷㔲ㄴ㍥㜵ㄴ摥㐷㠶㥢㉣ㄷち㠵捤㙤ち慣昹〹㠵㡦摤ㄴ戶㈴㠵㥢愱戲㈹戰㄰ㄸ搸捡愶戰㄰㈷㑥ㅦㄴ㔰ㄸ㐱ち㉣攰攱摤〷ち慣昶㠹㐷㌹ち挷捦ㅢ扥㘴敥㐰㙣ぢ昷挲㝣㡣て㠵㜷㑢㔱㜸挷㔱㜸㥦ㅢ㙥戲㐰㈸ㄴ㙡㙤ちて愱㉤ㄴ晥攴愶戰㍤㈹㍣〲㤵㑤㠱愵扦挰ㄸ㥢挲〲㝣㐹扣㔱㐰㘱㐷㔲㜸ㅣ㈶㜸昷㠱〲敢㝢攲㔱㡥㐲昷戶昰㍣捣挷昸㔰㜸戵ㄴ㠵㔷ㅣ㠵昷攱攱㈶㑢㠲㐲㘱ㄷ㥢〲敢㝡㐲攱㈵㌷㠵㠹愴昰㍡㔴㌶〵ㄶ晢〲㘱㥢挲㝣㔰㜸慥㠰㐲㤴ㄴ摥㠴〹摥㝤愰挰㡡㥥㜸㤴愳搰晤㈵戱〱收㘳㝣㈸㍣㔹㡡挲ㄳ㡥挲晢〴㜱㤳㐵㐰愱㤰戲㈹戰㤲㈷ㄴㅥ㜳㔳搸㡤ㄴ㔸㠴戳㈹戰扣ㄷ㤸愴㈹㈴搴挳〵ㄴ㈶㤳挲攷㌰挱扢てㄴ㔸挳ㄳ㡦㡤愶昰つ捣挷昸㔰戸扦ㄴ㠵晢ㅣ㠵昷㌱攲㈶换㝥㐲㘱愶㑤㠱戵㍢愱㜰㡦㥢挲㙣㔲㘰搹捤愶挰㠲㕥愰ㅥ㝤昶搹㘳㐸摤㔱㠰愱㠱ㄸ㔸㠹㠳㔹ㅦ㌰戰㙣㈷ㅥ攵㌰㜴敦ㄲ〳攰㌱挶〷挳慦㑢㘱戸挵㔱㜸ㅦ㈶㙥づ㐲㈴挱戰㤷㡤㘱ㄳ戴〵挳㑤㙥っ㡤挴㌰ㄴ㉡ㅢ〳㙢㜸㠱㈵㌶〶㕣㠴㡤愸敢ち㌰㉣㈵㠶㉤㘱搳㌷っ慣搴㙤ㄴ㠶敥㝤㘲㍢㜸昸㘱戸扡ㄴ㠶慢ㅣ㠵昷㤱攲㈶㡢㝢㠲攱㐰ㅢ挳ㄸ戴〵挳ㄵ㙥っ㑤挴戰㈳㔴㌶〶㤶敤〲㘹昴挹ㄹ㐳㥤扡愴㠰㐲㤶ㄴ挶挱愴㙦ㄴ㔸㥢摢㈸ち户攴ㅦ摥㙥捤慦昱㉤挱攲㥣ㅦ㠵昳㑢㔱㌸捦㔱㜸㥦㉢㙥搶㈱㤲㔰㘸戶㈹愴搰ㄶち扦㜰㔳㔸㐱ち扢㐱㘵㔳㘰愱㉥搰㡡㍥散ㄳ㈸㙥㐴搴㔹〵ㄸ摡㠹㘱㌲㙣晡㠶㘱㡡昶㈸户㑦ㅣ晤搳〷ㅥ㌸㈸㡣㉢㑥戳攱攱㠷攱昴㔲ㄸ㑥㜳ㄴ㐵㑦ㄷ㘷〵慦摣搳挵㕤晦㉡昷㄰散㠸搵㜹摥㍥㌶㈰㙦㜷戳攸㠶ㅢ㄰㥢㕢㕡攴摥扤㠱㜸ㄸ㜰〷晥㕤散戹㜸收㌵ㅥ〱摣搸散晣㕢慢昵㜸ㄶ㌶㥦慤慡ㅦ㌷㙢㐸㡢捥㠱晣㠲づ㍣㝦戶㝦扥扥ㄳ捦㉡捦搵攰摦昵敤敡戲㍡摡晥ㄷ㥥ㄴ㡣扢㈹昹搸ㄹ扣散㘷〴晢摥挸挸㍢ㄴ㝤ぢ㕣昶攳挳㝢㜸攸㝦敥扡㤲捦㄰晥捦ㅥ㕢ㅥ㔸㠵㑤㑣㍦ㄵ㍢攷㝡㉡㜶㤵㍡〵ㅦ戱㍤㌷攱愸㡡ㅦ㘵捣ㄵ㤵ㄵ挶ㅡ搸㑢攵㑡㉡捤㄰㐱㘳ㅤ扢㜸㌳慢㠸㡡敡〶㙣〲摥ㄵ攳㙤愵㝣敥㐷㠵攷ㅦ慣ㅥ㌰㠰㙢慢㕦㔵㉣换昵㔶ㄲ㘴愵慥㝦㙢㔳扡愳㈳扤慥愶戵愹挵㙡㕢搶戵扣愶㘹㌵㉡愰㜸㤲㌷挶㠱㝦晤摡㌸ㅣ晦㘷㉡晥愹㈵㠸挸㙤搲攰㡡㔶愹㘳㝤㔷敡㈷㕣㠳昷㌸ち搶ぢ㘵愵㡥㘲㔷捦㑡愹愵㠸挱ㄵ搳㉦戵㍦ㅡㅣ慥㜱㡣㍢ㅤ敢㔰慥㜴㐷昸愶㍢扥㌸摤㠹㥥㜴㉣㔹ㄵ愴㕢愶搳㥤散㑥挷㠲㡦㉢摤㉡摦㜴愷ㄵ愷㍢挳㤳慥摤㥢慥㔳愷㍢搳㥤㡥㠵ㄵ㔷扡㌶摦㜴㍦㉦㑥㜷㡥㈷摤攱摥㜴敢㜵扡㜳摤改㔸挱㜰愵㕢收㥢敥㠲攲㜴ㄷ㜹搲㥤攸㑤㜷慡㑥㜷㠹㍢ㅤ㑢〵慥㜴〷晢愶扢扣㌸摤㤵㥥㜴㍦昷愶㍢㔷愷扢摡㥤㡥㤷攴㕤改昶昵㑤昷慢攲㜴搷㜹搲㕤敡㑤挷㉢昴戲㘵摥攰㑥㜷㙤㘱扡㐵扥改㙥㉥㑥昷㙢㑦扡敢扤改㙥搶改㝥攳㑥挷㡢捣慥戵㙢昰㑤㜷㐷㜱扡扢㍣改敥昴愶扢㔷愷扢挷㥤㡥ㄷ㜳㕤改㘶昸愶扢扦㌸摤㠳㥥㜴扣敥㕢戰摦㍤慥搳㍤攴㑥挷慢愶慥㜴㤳㝣搳㍤㕡㥣敥㌱㑦扡攷扤改㕥搶改㥥㜰愷攳搵㐹㔷扡戸㙦扡愷㡢搳㍤敢㐹昷愶㌷摤摢㍡摤昳敥㜴扣っ攸㑡㌷搱㌷摤㑢挵改㕥昱愴晢㡢㌷摤㈷㍡摤㙢敥㜴扣摥收㑡㌷搶㌷摤ㅦ㡡搳扤改㐹昷㤵㌷摤㌷㍡摤ㅦ摤改㜸㕤换㤵慥搶㌷摤㍢挵改摥昳愴晢搱㥢㡥㤷戹㘴扦晢戳㍢ㅤ㉦㈰戹搲つ昷㑤昷ㄷ挶㉥晣〲晡㠸㕤慥㉦㈰㕥㙢㉡搸㌲㠷愰㐳搲㝤㠲㠵敥敦扢捤搱㜰愵ㅢ敡㥢敥㌳ㄸ㜹搲㝤挱㉥㔷㍡㕥搴㈹㐸挷ぢ㌷㤲敥㑢㉣㜴愷攳㈵ㄱ㔷扡㠱扥改晥〱㈳㑦扡㙦搸攵㑡挷慢㈷〵改㜸㠵㐴搲㝤㡢㠵敥㜴扣昶攰㑡㔷敤㥢敥摦㌰昲愴晢㠱㕤慥㜴ㄳ搱㉥㐸挷㑢ㄱ㤲慥愲挶㤵㡥㍦昲㕤改㝥昸挶敦㡣愸ㅦ㍣㍣改慡搹攵㑡挷敢〱〵改昸㥢㕦搲昵㜷愷攳慦㘹㔷扡㙦㝣搳〵㡢搳つ昴愴攳て敦㠲㜴つ㍡摤㘰㜷㍡晥㙡㜵愵晢挲㌷摤㈶挵改㠶㝡搲昱〷㙥㐱扡愵㍡摤收敥㜴晣㜵攸㑡昷㤱㙦扡㘱挵改㠶㝢搲昱㠷㘴㐱㍡晥㔸ㄴ㤸㕢扢搳昱㘷㤸㉢摤㝢扥改戶㉢㑥㔷敢㐹户挲㥢慥㕤愷摢摥㤵慥㝡つ㝡㌷晡愴㥤㘷㤹㐳昱昳愶挵捡昲㕦愰攱扦㘳㌲慥〵㈷摦ㅢ昱捦挶㡣㐶㔲挵㌳㙥挶㌰挶戰㠵〵晥つ攱㜹㉦ㄷ㙡㜸㤶慣㜸㑥换㐱ㄹ㍢搰㠶愷戳攲戱愳摢㠳愷慥㍤ㅥ㍣㉤ㄵ㡦戱戴攱ㄹ愹㜸散攴昶攰搹㘷㡦〷捦㉣挵㘳㘷摡昰愴㔲㍣挶戹㍤㜸〲搹攳挱㤳㐳昱ㄸ㑦ㅢ㥥ㄷ㡡挷㉥㙥㡦㜳ぢ㍣㜸㝥㈷ㅥㄳ㘸挳㔳㍢昱㤸攸昶攰㘹㕣㑦づ㥥愲㠹㐷㠸㌶㍣㍢ㄳ㡦戰摢㠳㘷㘲㍤ㅥ㍣换ㄲ㡦〸㙤㜸㠲㈵ㅥ㔱户〷㑦愶㝡㍣㙥搶ㅥ㌱摡昰ㅣ㐹㍣敡摣ㅥ㍣ㅦ敡昱攰戹㡥攴㠸搳㠶愷㌹攲㤱㜰㝢昰㤴愶挷㠳愷㉢攲㤱愴つ捦㔴挴㈳攵昶攰㔹㐹㡦〷捦㌸挴㘳㔷摡昰㘴㐳㍣㜶㜳㝢昰挴愲挷攳㘹敤戱㍢㙤㜸扥㈰ㅥ㤳摣ㅥ捦ㄷ㜸昰㝢㕦㜲散㐱ㅢ㝥攵㡢挷㘴户〷扦摥㝢㜲昰慢㕢㍣愶搰㠶摦摡攲㌱搵敤挱㙦攸ㅥて㝥晢㡡挷㌴摡昰㡢㔷㍣愶扢㍤昸㈵摢攳挱㉦㔰昱㤸㐱ㅢ㝥㜷㡡挷㑣户〷扦㈷㝢㍣昸ㅤ㈸ㅥ戳㘸挳慦㍦昱㤸敤昶攰㔷㕤㡦〷扦挶挴㘳㑦摡㝣愳㍤敡摤ㅥ晣戶敡昱攰㌷㤱㜸捣愱つ扦㠴㈴㐷㠳摢㠳㕦㌸㍤ㅥ晣㌲ㄱ㡦戹散收昷㠸㜸捣㜳ㄶ搸ㄸ挲敦㡣ㅥて㝥ㅦ㠸挷㝣㜶昳慢㐰㍣ㄶ㌸ぢ攲挱挳㝥㡦〷て改攲戱㤰摤㍣㥡㡢挷㕥捥㠲㜸昰挸摤攳挱愳戲㜸㉣㘲㌷て挸攲搱攸㉣㠸〷て扥㍤ㅥ㍣戰㡡挷㘲㜶昳㤸㉡ㅥ㑢㥣〵昱攰昱戳挷㐳づ㙣㔸㍤㘳㙦㜴敢㤷挹〳㥣㕣㔵㕢㡡〵搴攱攴㘰㔶㘴挵㠳㥡㔸敤㙢㕢挹〱慣挸㡡〷㌲戱摡摦戶㤲㠳㔶㤱ㄵて㕥㘲㜵愰㙤㈵〷慡㈲㉢ㅥ戰挴慡挹戶㤲㠳㔳㤱ㄵて㔲㘲㤵戶慤攴㠰㔴㘴挵〳㤳㔸㘵㙤㉢㌹〸ㄵ㔹昱㘰㈴㔶㤶㙤㈵〷㥥㈲㉢ㅥ㠰挴㙡㤹㙤㈵〷㥢㈲㉢ㅥ㜴挴慡搹戶㤲〳㑣㤱ㄵて㌴㘲戵挲戶㤲㠳㑡㤱ㄵて㉥㘲搵㙡㕢挹㠱愴挸㡡〷ㄴ戱㙡户慤攴攰㔱㘴挵㠳㠸㔸ㅤ㙡㕢挹〱愳挸㡡〷づ戱敡戴慤攴㈰㔱㘴挵㠳㠵㔸慤戲慤攴挰㔰㘴挵〳㠴㔸慤戱慤攴㘰㔰㘴挵㠳㠲㔸慤戳慤攴〰㔰㘴挵〳㠱㔸ㅤ㙥㕢挹㑥㕦㘴挵㥤㕦慣㡥戴慤㘴㐷㉦戲攲づ㉦㔶敢㙤㉢搹戹㡢慣戸㤳㡢搵搱戶㤵散搰㐵㔶摣戱挵敡㔸摢㑡㜶攲㈲㉢敥捣㘲㜵扣㙤㈵㍢㙥㤱ㄵ㜷㘰戱㍡㔱慣㑣扤戳㉡敥㥦㜲戹㝢㉤㑥戴㔸㈰㥦〶摦ㅡ晣ㅢ㐸摣㈵㐵戱挶愳攰㕥㈸㡡搵ㅥ〵㜷㍣㔱慣昲㈸戸慦㠹愲换愳攰敥㈵㡡㑥㡦㠲㝢㤴㈸㍡㍣ち敥㐴愲㌸搴愳攰㝥㈳㡡㤵ㅥ〵㜷ㄵ㔱戴㝢ㄴ摣㍢㐴搱收㔱㜰㠷㄰㐵慢㐷挱㝤㐰ㄴ㉤ㅥ〵㌷㝢㔱慣昰㈸戸愵㡢攲㄰㡦㠲ㅢ户㈸㥡㍤ち㙥捦愲㔸敥㔱㜰ㄳㄶ挵㌲㡦㠲㕢慤㈸昲ㅥ〵㌷㔴㔱㔸ㅥ〵户㑤㔱攴㍣ち㙥㡥愲挸㝡ㄴ摣〲㐵㤱昱㈸戸搱㠹㈲敤㔱㜰㍢ㄳ挵挱㠵㡡〱晦て㝥戶㙣㜲</t>
  </si>
  <si>
    <t>Date</t>
  </si>
  <si>
    <t>Ui (Return)</t>
  </si>
  <si>
    <t>Ui^2</t>
  </si>
  <si>
    <t>MA</t>
  </si>
  <si>
    <t>EWMA</t>
  </si>
  <si>
    <t xml:space="preserve"> -ln(Vi)-(Ui^2/Vi)</t>
  </si>
  <si>
    <t>GARCH</t>
  </si>
  <si>
    <t>LAMBDA</t>
  </si>
  <si>
    <t>Actual Vol</t>
  </si>
  <si>
    <t>MA Vol</t>
  </si>
  <si>
    <t>EWMA Vol</t>
  </si>
  <si>
    <t>GARCH Vol</t>
  </si>
  <si>
    <t>Sum LN</t>
  </si>
  <si>
    <t>omega*100000</t>
  </si>
  <si>
    <t>Alpha*10</t>
  </si>
  <si>
    <t>Beta</t>
  </si>
  <si>
    <t>Omega</t>
  </si>
  <si>
    <t>Alpha</t>
  </si>
  <si>
    <t>VL</t>
  </si>
  <si>
    <t>a</t>
  </si>
  <si>
    <t>VO</t>
  </si>
  <si>
    <t>99% Daily VaR</t>
  </si>
  <si>
    <t>Simple Historical</t>
  </si>
  <si>
    <t>95% Daily VaR</t>
  </si>
  <si>
    <t xml:space="preserve"> </t>
  </si>
  <si>
    <t>V0</t>
  </si>
  <si>
    <t>V1</t>
  </si>
  <si>
    <t>V2</t>
  </si>
  <si>
    <t>V3</t>
  </si>
  <si>
    <t>V4</t>
  </si>
  <si>
    <t>V5</t>
  </si>
  <si>
    <t>V6</t>
  </si>
  <si>
    <t>V7</t>
  </si>
  <si>
    <t>V8</t>
  </si>
  <si>
    <t>V9</t>
  </si>
  <si>
    <t>V10</t>
  </si>
  <si>
    <t>VAR ANNUAL</t>
  </si>
  <si>
    <t>V(0-10)</t>
  </si>
  <si>
    <t>VOL(0-10)</t>
  </si>
  <si>
    <t>㜸〱敤㕣㝢㝣㕣㔵㥤㥦㌳㤹戹㤹㌳㐹㥡改㠳㐷㈹㡦㔰挲ㄶ〸㠴㑣㤲挹〳㡣㙤㥡昴ㄱ摡搲㐷㕡ち㡢ㄸ㈷㌳㜷㥡㘹攷㔱㘶㈶㙤㠳慥㍣〵摤捦㐷搷挵挵㠲ぢ㡡挸〷㝣慤㈸㈰攰慥捡扡敢㠲戲〵ㄵ㄰ㄵ㤱〵㜵㐱ㅥㅦ㐵昱㠱㠲戰摦敦敦摥㍢㜳攷㤱㌴搴昲搹晥攱㙤收㜷捦昹㥤摦㜹晤ㅥ攷晣捥攳搶愳㍣ㅥ捦ㅢ㜸昸收攳㘳攰攸搱愹㝣挱㑣户て㘵㔳㈹㌳㔶㐸㘶㌳昹昶挱㕣㉥㍡戵㌶㤹㉦搴㠱挰ㄸ㑢㈲㍤敦ㅦ换㈷㉦㌲〳㘳扢捣㕣ㅥ㐴㝥㡦㈷㄰搰㕥愶摢扦㤰ㄳ搱捣愵㝤〴愰昲㘸ㄲ攸㝡㠲〰㐰愳〶搸㍣戴㝣晤昸㜶㔴㌷㕡挸收捣㔳㕢捥戱ちㅤ〸㠷摢挳敤㤱㡥敥㥥昶㡥㔳㕢㠶㈶㔳㠵挹㥣㌹㤰㌱㈷ぢ戹㘸敡搴㤶つ㤳攳愹㘴㙣㡤㌹戵㌹扢挳捣っ㤸攳ㅤ㕤攳搱敥扥㜰㜷㈴㤲攸敦敦㙢っ愲攴戳㠷㤶㙦挸㤹㠹晣挱㉡戳㠱㘵慥ㅦ㕡摥㝥戶㔹㌸㔸㘵㌶愲㑣ㄴ㌹㥣㑤㐷㤳㤹㠳㔴愸㥦㑣敦ㅡ㌶㘳㐹㑡挷㌴㜳挹捣戶㜶㌴扢㡣搱㠸昵戶慦〴挷㘳搱㝣㘱挸㑣愵㌶㤹〹ち愶㌱㑤㥥㤹㌹㌳ㄳ㌳昳㜳搲㉢昶挴捣㤴㥤㥣て愴捦㠹收捥㡥愶㑤ㅦ〳捤㘹㑢㙥㈳㜱㌳㔳㐸ㄶ愶㥡搲㕢昲收愶㘸㘶㥢㐹ㄲ㝦㝡搵㘴㌲敥昳㈹㥦捦㔳户愴㔶㘳㐴㌶敤㉢㜳戱愱㠹㘸慥㈰㌱㑡㉤㕣㡢搶愵㈱搲昰戲㘶㔱㡢㕡㉡㜲㔱㑣愳挹昴ㅡ㌳㤷㌱㔳慣㠴挲㙢慢㈰ㄲ㥥㔸慣㉦㌲挷改つ〵愳ㅡ㙣㠳㘰㔷㔸㡢㙥㈲㤸〳㘰㌴〳〴㔷㙣㕤㌷搸ㄲ㍥㙢㌲扤㔳㠷㤸㌲ㄷ㐰昹㝥〹扢㜲攷㘴搵摥戱愸㜷㙣摣㍢ㄶ昳㡥挵扤㘳愶㜷㉣攱ㅤ摢收ㅤ㥢昰㡥㈵扤㘳摢扤㘳㍢㐰攳㍣㠱晡㝡慦晤摣㜴㝦昷㠷ㅥ扥敡搲ㄵ㌷㝥攷㠵摤㉦ㄹ晥昷昹㘹㑡㤱㕡摤愸攴搰㘰㍥㡦㘶搱㠶㙤改搱攰㜴㝡㌸㕦搸㄰捤愵昳〷㔷捣㄰昲晥攴㍣㤸㑦扦昵㜲㐶㈵〷㐵捥挶㝣㌰敢攴戳戳戹㌴挶㥡㜵㘶㌴㌳搰㜱敡㘸㈱㍥㙣敥ㅡ攸㘸敦㠸昴㐴㝡挲㥤㤱慥㡥㜰㔷㜷戸戳慦慢㔳㉦㈰㙦て〳㌰づ〷愸㍢㉢摣愵㡦㈰敡㐸〰愵㥥㠵㍥㔰㈷㕥晥散㡡ㄷ攲改㝦ㄸ扥晡搵㉢戶㝥㘳晢ㄳ㥦㔷ㅣㄲ㘵㠰㍣㡡挴㡢〰㡣愳〱ㅡ㔶つ㙥ㅡ㕡㙤敢搵㌱㑣㍡ㄶ㐰愹愷敤㜲㌶ㅦ户昸摡㡢戶㡤慥晤搷㝦摢㜰昹扣㠸㝦㐲㜱㔴愵㘲ㄸ㉤〰搳㌶扢扢㍦摣ㄵ敥敡敡敡改敢散敥敡攸敥散搶挷㠳㕣㉦㘶挶ㄳ〰敡搶愰搹慤㐴㥤〸愰搴攳㜶㜵捦㍤戶昷攸㠹㌳㡥㔹㝦攵㡤て慦晤㕣㕢昷敦ㄵ㠷〹㘹昶ㄲㄲ㥦〴㘰㥣っ搰扣扡㝤㄰㌳㐲㜴㥢㘹㌷晤ㄴ㈶户〱㈸昵愸㕤搶愵搷㉥㡤摣扢昷换换扥敥㜹㈲戲㙡换㘸㑡㔱㉢愵改愷㈱㌰㙤搳㝢扢㈳攱㡥扥㡥敥㌰㕡摤ㅢ改改敥搴敤㉣晢㜴〰愳〳愰㙥〴㑤てㄳ搵〹愰搴㠳㜶㜵㌷つ扥晦戶搷戶㉥㕣㜳摢慦㍥㥡㝣昱㝢搱㑦㌶㜶㈳㜹愳㙤搴挳戹攸㙥㡣㡣愵㐱户戳ㅤ挲㥤捤㙣㠳挹㈶ㄱ㐹昴㈶挲攱㜸愴㈳摡ㄵ昵㜳㔸㤸敤ㄸ㐷㕤㘹㑣㙣㑤㘶攲搹摤㌲攸㌵㈶㔶㈶㔳〵㌳㈷㤱收〴㕥搶挰㉤昱愶挴㡡㍤㤸昱㘲搶昸戸㈰㌱㘴收ち㤸㈹ち㔳㈵㘳㍡㝡㜹㌴㙦㤶愲㙤㜶搹换戳㤳㤹㜸㝥㔱敤挴搱㐲戴㘰ㅥ㔵㤹㔶㉡愴㉡摢㈸㘶ㄱ㌳㉦㑤㍡戶㌲摢㌹搱搴愴㌹戸㈷㘹㈵ㅦ㔳㤱㡣昹㈴㍢㍥㝤敡捡㥣㜹㘱㌱戵慡㐵㠳昰㐲㜶㐹搹㔵扤戴㤲慣㜶戵っ㑤㘴昳㘶㐶㥡搷㤶摥㤰㡣敤㌰㜳愳㈶㝤ㄸ㌳㉥㕤㍤㡣㐹昶愴搶戶㍥㠳㡥㘲㥡㡡㉦㜶㘳挹㘸㌳ㄳ㌷攳㘸敦㑥㜰㜹㙡㜳㜴㍣㘵ㅥ㕥㐶㘲搵㠹㠴㠵㘵攸㤵搹搸㘴㝥㈸㥢㈹攴戲愹昲㤴挱昸慥㈸㈶搲昸扡㙣摣昴挹攳戱愰昲搴搵㈹攵㌹愹搶㔰捥戲昳㥣戳㕣㑡挲㤹㜱㘶㘲㤷ㄲ㤱戸收㕣㔷㉣ㄹ〱㤷㤲㤱晥攴ㄹ㕢攲㔶㐲㔲㜷捣㐸㕤㐳㐹㤹改挸㜲挳㙢摦〴昹㐰づ㈹㤳㔶改㙤㥤扥挸㤲㕥敥愷愵㉥愹搰㘵㈵昵っ㑣㤳㘲㡢扡昷搶ㄲ㝢扤昳敤摥慦搸〵㜷㘹㜵㌴ㄳ㑦㤹戹ㄹㅤ㙥挵ㄶ改〸㐱て㐱㉦㐱ㅦ㐱㍦㠰晦㍥㡣㜱搳㜲㤴㐳慡摡愳愶晣扢㤳昱挲㠴㌱㘱㈶户㑤ㄴ㠰㠳愳ㅥ〸㤰摤摦挲敦㘹晣收㠱㜲ㄲ摥扡搲㘷㈲愶摦㐶㌰〰㄰っ㝡㡣户攳敤㌱㠲㝡㈹㕦换〰㥡ㅤ㝦戱挵搲捣愰挷㑦㕦攸捤㝢㙣㕣ㅥ㘸㜱㄰攱挱攷晤㘹㤴㥢慦慢慢挵㡤搵搱晣㐴㠱㠶㌸㘳愲昸㘶㠳㉣㜴㌹㐰攳㄰挰搹慢捤ㄴ捣昸㘰㌹晦㝥晡㜷晢㜵㌲攷㠱攸昰昴攸㔴㈶㌶㤱换㘶戰㐶ㅡ㡥ㄶ愲㠳㌱㜸搲㜹ㄵ㌵搲㙢戳㐳㤳〵㈳扤㍡㠹㔷㘳㝡㤳戹搳㡣ㄶ㠶㌰㑣ㄷ㥡搲㙢攱㠵换㌸㍡ㄲ摦攳㑦㕢づ昴戰㤹㡦㘹㝡摡㈳ㄸ㤶昶ㄸ〸㘱㥣㙤㑣㜳愰㌱昷ㄴ㔸㜴㝤ㅡ捥ㅣ搴㐹㠳愸㑤㜲㔹㈱收㙣ㄲ㥣㤳㍢㘸挷㔰㐲㐸㠲慥㔲ㅡ〴㘱㤵㈴㤳㌱㘶㔰捣愹㍥ㅢ㔶㕡搰㤶㐲㌲㤵㙦户搹摢㍥㥣挵㑡捣㤴㔵㈲搹㙥ㄸ㔰㌰㘳㐶㘱㔵ㅡ㍡㕤昵昵戱㜱慢㔸㌴㘵㔵㉥㍢戹㤳㙥摣挱㉡㠷㘵㜹昴㌰挰㈷㝥晤搹㌳㑦扣攱戶㌷散昷挵㌰㈱㜹㌴扤㜹㑤㝤㘷ㄴ㉦㜹昴㉡扣㠲㌳愵昹改昰搷ㅣ㘹愷㔹㔵搰攳㙢㑣愳户㥢㜳愶㉣㤳〲ㄲ㤹摡㘹㌶愵户㘶㜳㍢挶戳搹ㅤㄴ晥ㅣ㠹攵㈷㑣戳挰戵㐷㠳扤搴㘲㔸㈹㔵㔷㔷戶扣㜰㉤㔲戸㙡㌱搶〰㌴つ愶㔲㉤㑥㠹㜹㘳㉤㔰㜵㤸㔱㡣㜵〸㉣ㄸㅡㅣ㕤ㄱㅥ㕢㤳㑣㡦㙤挶晡㈰摢扥㈷㤵摦愳㙥㐷捦改愵㍥晦㠹ぢ㍦昷㉦戹㍢搶摣昹敤㐷㕦扣昸扥㜵㉦慡㉦搹〹㔵㙢ㄱ㝡㌲㌳㜸㍤㘵ㅥ㍦捤愷捣敢愹㥡捦慤㈱攵慦㕥换㈱攷戵㤴㝢㉣愷散㘷㥡慥昰㔹愶㥤愱晥㍡攷搷摡㘴戳收晣つ㌰ㄶ㜵ㅢ捣㡥㜳㍣挲攵㡦摥㠴戸ㅥ㈵搸っ㠰㤹㕡㐶㉥㑣搴攷㔸㔱挵㤵㈸㈷㘶扤㤵攰㕣〰㍦㤷愳㌳㑦㕦㌰㔷㡥㠲㍥㙥ㄱ㌴愵㠷捤㐴ㄴ㝢㙥㌲攵愸攸晦攷㡣攴挳摥愴㙢㍡㥡戹ㄳ㘸㍢㐷㝢愳搲㥢㉤摦づ挲㈶㔵㝣㤵㤹搹㡣㘱㌷㝦㌰㈷㥡㠳㌹㘱改昳搰て攷昱摦〲㐵㤸㝤㥦挰㉥㑦晤㉥㝡ぢ㘳㘳㥥〰㝢㐸㡣收摥㐴昵㈴㜷〱戰挱㤹搲ㄴ㜷㌱㌸搱㘹㑥㉣挶㌸㐰ㅤ㤴㐵㜳㉡㔱搷摢㤳㐳搵慣昱捦㜶㐲搵愶〷昷㍡戸㕥搶〹㠲㙤〴ㄳ〴㐹㠲敤〰敡ㅡ㘴愵收摦ち㌷昱扢㘸㜹挹㐷㑤㤱㈶㑤㤰〱㜰㘹晥㑥攲㤶ㄱ攷㔱摣㐷ㄱ敤捦ㄱ㤹〷㔰摣㐴攱っ攴搱〵㠰㘹扤〰㙥扥㔴㌳㘸㌷戰㐱㍤㐳㥡攲昶㑣㤱㐱㥡㜳慤挵㥣换愶㘳捥愵㜶㐲搵㑥捥昱挸换㘹㔵㕦〲愰㉥〶㔹敤㈱攰㌲搲㕣㑥㜰〵㠰㡢ㄱ㔷㕡㔱戵ㄸ㙦㘱挲㔵㈴㝡㍦㠰㙡〵攰㌰愰㍦〰攰㍣㙡ㄷ敡愰㜶㠹㠶㥣〰㜴㌵〳㍥〸㙣㔰捦㤰愶戸㘱㔴㘲〰㌵挴㘲㐰ち〵搷昴㈹㜶搸〹㔵㝢㑢摣㔲ㄲ敤昸㈸ぢ搹㑢㜰㉤挱㜵〴ㅦ〳㔰㈶戲㤲㈹㘷愲挵攱㌲敤戸㥥㌴㌷㄰㝣ㅣ挰挵㤴ㅢ㠹㕢㐶㥣㐷㥤㠴㤷㌰收㈶㈲㍦〵愰㑥〱戰戴攳㘶㠴愶搵づ敥㜱㔵㌳攷㔶㘰㠳㝡㠶㌴搵〶㡡ㄲ㜳㑡摡戱㘹㍡收㙣戴ㄳ慡㌶换摡㔱㤲㘸挷ㄷㄱ㔰敢㙤㐶㈰㕣晥攸摢ㄱ搷㜷㄰摣〹攰㘲挴㕤㔶㔴㜱攳㑣㤸㜰㌷㠹敥〱㔰㘱〰搱㡥慦㈰攰㍣㙡㈵敡㈸㙡㐷〷搰搵っ昸ㅡ戰㐱㍤㐳㥡敡〴㐵㠹〱㈵敤㜸摢㜴っ㌸搳㑥愸摣扥昳㜳㌱㕣戹ㅣ㤱㑤晣攲挶㠶换晤㘰〷㡤挴㤶㑣戲㤰㙦㐸っ㑥ㄶ戲㉢㤳〵捣て㡤〹〰〴㈵换㔱戲〷攰捡搴㤶㌸㈷㘹敥收捣㜰㕣㜵ㄲ捥㌷㠶㈶昳㠵慣慣戴㡥慤㑥ㅦ捥㥥㥤㉤っ㈷昳㍢㔳搱愹搶ㅡ挹㔶捡搶〹㌳㠳㑤愹ㅣ昶愶昶㐷㤴摤戹搳㡣搷㘸攳㘸㜶㌲ㄷ㌳㐷㠶て㠵㙤㉤㘵㉤ㄹ㍤㔸㤵㘰㥥㔶㈷㑥敦ㅦ扡昸捥慤つ㉦㔶㌲敡挰㜶㐵㡣晢㤰㝦挱㘹搸慣敤攸敤敤攸散㠹㜴㜵昶昷㜴昶㠷晢扡㍣晡㝥㈴㘱扥㔳搰㝢捤㕤づ愸扦扦〷敦㤹昵挶戵㝢搶挰㑣〹挸摡挲㌵搹摢戳㈳㤹㝣㌲㙥〶敤搸扡㘴㘶㡥ㅤ㕣㍦㔹㈸㑢㠹敥㤹㙦愷㘰つ戶㍥〳㝤㠸㐵㜳昱㐳㐱㔴攸ㄸㅥ㑢㑥捡挰扦〳攳扥㔵㡣挷昳㤲㜳㝡晣搲挵ㄸ〱扥つ㌴㜹摤㡢㜷捤㈵㜱搱㐶ㄱ㜰㙤㍥搲改㙣㈲扢㡢攸〰㘳㍣㜵ㄱ㈹㔸攷㉥㜳㠴挲㠴搶攳慣㌱㘵捥㉦㡦㡡㥢慡ㄳ㠳攳昹㙣㙡戲㘰捥㈹㠶挴晡㜵㘲㤳㤹㡡㜲㈳戹戱ㄸ摡㄰㉢㘰慢扤㔸ㅥ㌷㠹てㅤ〹㠱㈳㍥㕢㑡㑡攴㘴捣愰扣攵㥤愰㘱ㅤ愰㔴㌱㤷㈶攴昹攵㔲昵戱敢昸㝣㘶愹挷〹〴昹㜸晣㝤㈸扥搲て㉤ㅦ㠰摤㍢挵戴愴昹捥〱㠶㌵散挹㠸搶攸攰戸㐹摢㤴㤰挱㄰㈷㌱㍣愸㙣愶改愴㜰〷愰㤰㡣㐵㔳愹愹㌹㠹㤱㑣㉣㌵ㄹ㌷搷㐶挷捤㤴㌳㤰昳㘰敥搰㤰㤷摣㥢戰㘴㌵〳㕦㙣愶㡣攰昲㠴戳㉦㝤挰㘳㥦㐷㍦〰戶捡㍣㡣㌲㠲㝡ㅦ㘲ㄴつ㌷㠵て㘸㕢㝥㕥改㔰㐹㑥敦㌱戴㔵愱㌸愶㜱㡢戲戸戳㉦ㄶ攷㈲㕢㥢㕤㥢挵愹㑢摣㠵㕡㥤戴㔰㠷㡣㕤㠹㤸っ挳㌸搰㔹挷晦㠱ㅢ㡥扢攴昰换敥扤敦昸戶㉢㑥㕢昴敥㝢扦戰敡改㡢ㄶ㝣攱㔷搸ㅥ户㡣㠳㍢攸㤵㥢㥢㉥攳㄰㠷㐰〶㐱㍡㥢捤ㅣ挱㉣㙦㘲㜳戲㤰㌲ㅢㄲ㤲㉥攱〰㑤㠲摣慣㑦㙣㥥挰㐶攱㜰㔳㘲㔵㉥ㄹ㑦㈵㌳㈶㍤ㄳ㥣〲昲挶挴㕡㜳ㅢ捥慢㌶㘴昳㐹㥥昲㌷㈵㌶攷愲㤹晣㑥敥〷挷愶收㤵挵㐴㔸晥挴昲㘴〶〶㘴搵挹㜰㜳㘲㜴㈲扢ㅢ㤷㝤㈶搳㤹㔵搱㥤昹㐳㐲㔰㕣㠷㔸㡦㘵㔵㕥攵昵慡㠰㌷㜰愰㜳㤵㙣摦搲㈱昰搰つ昵ㄲ搸攲攲㔹挷っ㌶㑢㐹搹㈷㠶戴㔹戶慢散搲㐴捤攳㡡攲㙤㈹㡥挳晡㈱收昹づ挰㔹慢戶㡣㤴捥㤹晦愲㥢㑤晥〱㤴㌷挳㜴㈰慡㔱㍣搴㤲㥤㈰㑢㕤㠸愳昶㘸㤱㍡㘳㤵㉡ㄸ㑣〸つ戵ㄱ㌳㈸挹ㄹ㕣㠹攳㠶㐶ㄸ㍦㠶㕦ㅣ搳㘰摣㥤㘳㐵攸攷攱㝡㐴摥㑥ㅢ捡愶搳㔱慡ㄷ㔵㜳ㄴ㘳户ㄹ㄰愷ㅢ愳㠹㑥〰㠸づ摡愸攸ㅥ愰愲㝢〴㠵㈹㤹〷搵ㄲ㘶㔹搹㙤搱㕣戲㌰㤱㑥挶〲㡣昰㌰昹㤰搰㑢愸㤰て㥣㜷ㅥ㔱㑥㜸戰㤵摢㔱搶㈹〶挴摤㡥㐵〵㔹㐷昱㐳㝢扤㌲㡦慢〳㍣〵㠴晡㙡扡扣晡㝢〰㝥㉦〰㠶㝥㐰㍣㉥㈷っㄸㄹ㠸ㄴて散㤸慣ㅦ戶〳㡣昸〶〱㘶㍣㤸愹〷㐱㜰㙤㌶ㅡ㕦㠹晢〶搹㕣扤㝤ㄳ㉦〰搱㜲㔸挹㠵㜸ㄸ㌷㠴㤳㙣㥣㤰敦㠲㉦㥣ぢ㄰㌱㡡㘳㉥ㅦ㡦昱っ㑢㠶㜴㌰㍤㝥㝦㐳愰㔶㕤㈳㑥㔹慤昶愱㠵晢慡攱㐸㔵昹㉦㙥散㕢捡戶〷㠳㜵㠰晡ㄱ㠲㐷〱搴㜲〰昶愷㠲攰晢㈴㜸っ挰㍦っ㔰㘹㈵搳ㅥ㕣戱㜰㝦㥡〷㙡㠱㌴扢〳㤷挳挰㌱ㅢづ收挰ㄲ愳㈱㌰挴㘲㝦〰昰攰扥㝤㌴㍦㡦㕡〵攰搴㉦㙣ぢㄲ敡ㅦㄲ晣〸挰扦〱攰㑤㙣㤵搳㔳搲挵愵愷㌸扢愵㤵㘶㔳挲扤戰㥣㥦戰㔷㤸慥㜵㘴〵㑥㥣㉣搸昹㈱戴㑡㐴晦挰㌶挷㙡づ㜴〶㐶ㄱ㕣搷攱昱愸㑤㈸㤰㌳慥挷㜸ㅣ㘰扥㜵㔹慢〵扣㈹攴㤲攳㤳㥣ㄲ㤹㈸愳扥慦㌴敡㉢敥㥢㜳攴搷㍦〶㔰㥢〱㉣㠹㉡昱愸昴㑦㠰搸扦㠱㥤挳扣昸改㈷敤〰㈳㙡㉢㠰愳ㄴ㐴搸㕡晢㍦〸敡愷〰搴戹〰㌵〸㥥㈶挱㑦〱晣攷〱㔴㡥㈸攵㕢搷㔸㐳㙢㄰昹攴ㄶ㈶㡦㜹〳㌸㌱㤵昳㘱扦㤸㕦㠳敢㕣搷戰㡥㜴〳挸㠳㔰㍡㙦㡣㘲㙣㌶攳㐱㑢戳愸敥ㅣ㐴扣㕥ㅦ〶㈸愳昲㈰慦慡㕡ㄶ㌱㙡捡昶扡愲扡ㅡ㍦〳㘸攰扥ち捡ㅦ攳㤵户捡昳㔳㉣挰晦ㄷ㌴㥥愰扡〰搰改㌸㥢ㅦ戴捣攵ㄹ〴昵戳〰㉡〱挰捤ㅤ攳ㄷ〰搳㉣散㥦㐳ㄲ戸㉥ぢ晢攷ㄱ愴ㄲ㙣挳㥢㡢㝢攷㜱㡤㠶㔸㤲扥〰㌴愹㈶昰收戲㤴㌲摢摦ㄲ㐷㈵㐱挷㘵㡥㐷扦㐸挰㑥㠹㥦晤㑢〴㔸搸㜶扣改㙢㙦扤㜰攵㤳ㅦ晥慦㑢敦敤扢㝡搹ぢ㉦㝦愸捡ㅢ㔴㈹搰㠸㝥捡搶戱搴㑤㌵㜴㜹㈰㡡㍢搹愲㡢㉦㈱愰愸慦㤶㉥㝡㌴搹愰㝦〳戰㝦㕤摣挹扣㈴㝦搹づ㌰愲㜲〰づ挷㠹戰㜵昱户〸敡摦㤱㈰㕦㥢攰昷㈴昸〳〹ち〰ㅣ㐵昵㉢〰挵㠱㙦㌷㈲㑥戹慥㠱敦㡦㈴晣ㄳ㠰扡〴㠰㠳ㅦ㠲㐵㔳扤っ㌱换㔴㕦㐵㘸搶愶㝡㌹㠸㠵㍤慦戱戴㉢〰捡㑣昵㜵㈰昶捦㥥㉢㤹ㄷ㍦捤㠳㌴〶攴㜷ㄵ〲㑥㌷㠸戰搹挳㐴㑤愳㔰敦慦㑤攰㈵㐱ㅤ〹㍥〰〲㥡慢挱ㄵ㘰搱っ㜸㠵戲㠶ㄹㄸ愰㠱ㄹ㜰㈳㝤㄰㍦捥㕡㉥㌳愸㐷慡づ〰愸㡦㈲㔱捣㐰㈳㌶㡤ㄹ〴㤱㠴㜶㡡ㄹ㌴㈰㑣㥤摣ぢ搴昴㘶搰㘸㔳㕤ぢ慡㔹㥢挱㜵㈰戶捣愰〹搹㑢㘶搰㙣ㄷ挶扤㜸㥡挱㝦摥㝦散㤷㙦㜹昰戲㝢摦扢昷挳慦㥥㝣搱㔴攵愲㐸㕤てㅡ换っ㑥㐶㠸㉤慦㜴挴搵つ㐰㡢㥣攷㈲㔱㝤ㅣ㌱挷っ挸〶㍤ㅦ㘰晦㜲扥搱㉡摢愳ㄷ戰㄰㍢愲㙥㐲㘰㄰扦ち㍦攱㌰㄰攸挳㐹昸愹摡〴㐷㤰攰㐸ㄲ摣っ〲㌱㠳㠵㠸ㄵ捤攰㔶㔷㌶㤷ㄹㅣ挵㙣㡢㤸敤㡢㈰愸㌴㠳摢㠱戳捣攰㘸㤰捣摡っ敥㐰㌶㘱捦㌱㉣昸㑥挴捡捣攰㌸㘰昷捦㥥扢㤰つ㠴ㅥ摤挲㐲散㠸扡ㅢ㠱㐱晣㉡搸㜳㍣〸昴㘲ㄲ摥㔳㥢攰〴ㄲ戴㤲攰㉢㈰㄰㌳㌸ㄱ戱愲ㄹ昰㍡㙥つ㌳㔸〲ㅡ㤸挱搷㕣㠵㜲㥤㘴捦〶㈷戱搰㤳〱晣昷〳㌹扢㝤㘴昲㍥攴摡摣㤷㈳摤戹㠹㡤㤳搱ㄴ扥㐸㔸㡦捤愴〲㔱㠷挲ち挲㘷㙤改敤㜷㥥㤵㉥㥣㝦〱愷搸㑡ㅥ㤴捦挹㜶摦攴〴晢挰戶晣㠲晥挷㕥㝦攳㡤搹搵㐲搱㤵㥦㈹搷〱ㄳ搴㙤㐸攰㄰昴㉤挴㐸愳㑦㈵戴ㅦ昵㙤〴慡戰晥〷㠰㥤㘱攵㕤戱㕢挶晣昳㑢敢〴慥〸摢㔲㜰昳㘶戱〰㍦つ㜹ㄵ㌷挸慡摡愰ㅥ㜲戰愷㤳〶ㄱ㜶挷捦昵㔵愵〳㔶戵愴昳㠱〸攷〰㔸摣㡤ㄶ愶㔲㔸㔰㌳㐸㠷捣ち㜱〵㘱㈵愳搱搹ㅣ收〷㕦攵㉤㤸㘲摥㙥ㄴ搵戰愰攲㕥慣㘴㘳ち搷㡥晥敦㐲㐴搳收㘷挳㑢㔲㘱ㅥ㍥〶捦㐵ㄷ慣㑢挶㜲搹㝣㌶㔱㘸ㄹ挵挶㔰ぢ㙦㑡挳捤敡ㄸ昴㍦㠴ㄲ㙢搶挹㡥昹㌲晣㜸㘷ㄷ㉦て〴㜷㘴戲扢㌳搲ㅡ㝦㥥ㄷ挶㔹㥢慥慦㘷㌵戴㕢㜹㑥〰昳㐲て㈳挸捣扡ぢ㈴㑤㜵愱㐷㄰㈶戱搱つ㜸攲搰昲愱㑤㘳ㅤ攱㐴㈴搶搹㤵㐸㜴昵昷㜶昷昴㡤㡦㐷㝢㍡捣摥㜰㝦扣扢て㠸㐸㘷攸㔱㍢㡦㡥㈰㑦㠸㉢㌹㤶愰㝢ㄸ㝢捣㠹㌱慤昹〷㠸戱㝥〳扦㠳晡㠴㝥㠸攲愸〷㐶ㅦ敡㤹㌳戴㝣捣戵〹㘴昴〳搷〸㥣昸搹㥢㜰㐵摢㌸〳㤸戹挰㤴㝦〷ㄵ晡㤱㕤㑡改㙢㈱㍤〰㑡昵㘳攰昱挶㘴捡㤸㑤愴㝥㠲〰搵㑥㝤〳㘲愱戰ㄱ昶ㄸ换㤰㍥慤〴搵扤㈰愳ㄴ换愵昰㈴㌲㡡ㄴ㤶㈳㌳愴挰㠵〷慢㌱㠶〰㉤㈹㐴㈲ㅤ扤㍤㝤昱敥㜸㘷㙦戸㍢㘱昶昶挷㝢㝡攳㤱晥㔸㝦愴愷戳㍢ㅡ改づ㍤㘵攷搱挳挸ㄳ㝡摡㠹慤㘰㡣㑢ㄴ扣㜱㤵ㄲ搰㑦搷㝥扦㠳㤹扤㘸㘰慢搴戸㡡愹戸㌲㝤昵昵㔵㠷㠴攵〳ㅢ搶ㄳ㌲〸捡㉡挳㈰昴㝦〵㥤㥤㜹㥣㜲㌲戱㠱㈵㡢㘰㘶ち㔴慦〶㕥㡦〰〴㐳捦㈰捥〶ㄹ㘷㈱㍡て攲挳㘵ㄶ攷愶愴㔸㌱〵慤愹〱㥡〲づ㍤㙢搳换㤵〶昹捡挷晡摥㘷㈳ㄲ搵㜳㐸攴㜴ㄵ㔴㕦㐰ㄳ㌹㥣㕡挳攲㈸ㄲ㌹㉣㍥㡦㌴〴㉢㠶挵ㄷ㙡㘲戹摥㜸㠰戴㕢㔸㌲搷ㅢ搵㌹㕦㜲戰㕢㐹㠳〸慢㔳㕣㈹㠸づ㝤ㅡつ㜰㜴㐸㜳ㄴ愰挱慢㕢㠰慤㔶ㄷ慥ㄷ㐴㕤捥〷ㅤ搴攵户㠸㌳㠷昱づ㐰摢㘸捤㕥㌳ㅣ改敡㠹昵㐴晡扡㍢晡晡晡挲ㅤ㤱㜰慣户㘳摣㠴昱㐶ㄲ攱㤰㉣㈵㤰㐷㕦㠰㍣愱摦摢㈵攸㜷㌲昶〷㈷挶戴收㔷㄰㝢㙢㡣昶㡦㈸㔹㘴㉣㈲ㄳ攱㠹摣戸ㅣㄱ晣㔱〸挸搷㔵㥡㈳㤸㤲搵〴㔱〹挶㙣㈲昵㍡〲挲挲敢摣㉣㕣挶㜴戲㜰㙦㑤ㄶ搲㔶㠵㠵摢㐱〷ㄶ戲㌸收㌰㜶〰㕡㉣散㑤㡣昷挴晡㘲㜱戳搳㡣㜵挷㍢㍡愲㠹㡥㘸㈴㡥慦㉥挳戱挴㜸戸㈳ㄶ㤲攵〶昲攸ㄴ昲㠴扣㜶〹㍡捤㤸慣㌴㥣㌴散㈰㝡㍣戴㍡昵㡦㘸っ㉤㐲㝡户ㄳ㔸㝤㈱㐰㌰挴㠵㠴㌴㠷㥡慤㉢搴㤸ぢっ㐹㕣挷〲ㄷㄳㅣ㑦㌰〵扣攲愲挲㔲攳㉢㔱㙥㐹㡤摦つ㍣搵㤸ぢつ晣㔵愸㌱ㄷㄶ搵㔸慥ㄷ㐴㡤晦㡥挹㕣㉦㔴搳捣㜵戰ㄷ摢〱㔱㘳㝡晡㈲㠳㑢搰㠸㙡㌵㝥㉦戰搵㙡㑣㝦㕦晡㜵㌹〲㤰〱㝤㝢晣㜹㡣㉢〰㉤ㄹ㜴攲㠶㐰㘷愴㍢ㄱ㡦㐵扢扡㘳㝤昱晥昱㐴㜷㥦ㄹ敦㡤昵挷扡ㄲ攱摥㘸㐸㤶〲散摥晢㤰㈷㐴攷㥦㈵攸㉢ㄹ㤳㔵㠰㤳搶扣㄰愸户㐶㡤戹㜶愸愵挶㕣㑥〸㝥〹ㅢ㜱ㄲ挱〷㠱㔲挷㄰㌰昶㈱㍢㈰㉣攴㙡㐰㔸㜸愱㥢㠵换㐸㐸㌵捥搶㘴㘱ぢ㤲㠵㠵㔷㈳〰ㄶ搲晦㘷づ攳㈳㠰ㄶぢ扢攲攳扤㘶慣㌳㘱㘲晦愴扢㈷搱摤摦㌹㡥㔷扣挷㡣㜴㐵愱摡㕤㈱㔹㉥戰㌹晦㠴㍣㈱㉥㄰㔸㠲扥㠶戱㔶㈷挶㌴挵㔵㠰愸㜱ㄲ㡤㈹慡昱戵挰敡敢〰㠲㈱㉥〴愶㔵㘳㉥㄰㑡㙡㝣㍡敢㘸㈷昸㈴昰㡡捥㈸晥㍣晡㈶㐰昲㠳扦㤰攳㤱㉡㜱〷㤹㕣挴㌰㤹づ愰㤴㜸㌳〲㑤㜵㝥晡㌰㘷㑥㝦㡢挵攵ㄲ戴挱㔳㉤晢㘴㙣〵㍥〱㥢昲戲㕥㙣㠸㕢ㅢ㜲㍥敦ㄹ〷㔶ㄶ愷㐰㙡ㅡ㝦晥昳挱慡扦愰ㅣ昴挸㌵㈹戲挴攳昰搳户〰敦愷㑢㔵昳摣戸昲㡢㘲昷㌷搷㜴扤づ㑢㡦攴攱〶攱ㅢ㥢捤搹挱攲㜷摦㜳ㅤ昷愸捤昹扥攷挴ㄲ挶戹愰攱㘴㕢㥦㉢收挳攷㉡㜰㌹㤱搰挶慦㠱づ㉢挵㕣ㅢ㥡㡢㑡㔸摣挶挱ㅤ〱㌳敥㤴㤸挷㜶㤳捦㕢愷㙡敥戹摢ㅦ㘳攰晢〷愷㠰ㄵ㤹挹㜴㈳晡戰愸挶㌱挴昲㘴㐱㡥昱戸㐳愳㌴㍤㔸攳搳〴〳慤挳慤攱㉥晦㔶㠸攲㑤搴㠲㥣㉥搶戳㑥㘲㠲晡戳㜸㈹㍡户㉣㡦㈸㌵〰㌸ㄷ〱戹㘶敢扡㐵扡〹〴㌵㉦㔱㙥戴ㄳ㉡㍦捣〸搱扦ㄴ㡤晥㈲〲㑤㜵㡡晥㈰戵㕡慤㐷づ慡㤲㐸晦㜶㘲攸捡㔱〳㤴愶㤳㘸摣㐹㌰搰扡愱㌵ㅣ昱慦〱㘱攵ㄱ㡡ㅣ㘷摢散愴㙦㐷攱攰愳挷㤱㌸昲㔵㜴㤳愶ㄷ搴㜷戱㙣㝡㡦㉣㡤愸收搵㠸昸ㄱ愸昰摥㕦㕡ちㅣ㥦㘵〲㍤〱晢ㅤ㕡搶㑣户㑤㜲㕣愰㡥扦㝡搰晦搴挵㤵㔷㌴慤ㅣㅥ捦扥㕢ㅦ戹晢摡摦㝤㝥愹愲㙢㔶㘲攵㌸搲慤晢愸㉢搱㠸㥡慣㕣㘱㈷㔴摤㔶ㅥ㐵㐹昸昳攸慦〲㍡㈳㡡摡攲㘰换〶ㄲ扡㘴挲昶慦㈳〰戶搳慦ㄲ戶て愲昴㈲摢晦㥤㜹改ㄲ㔹㙣愷戳㘵晣〷挱㐰敢ち攸㤷ㅡ〰戱愳ㄳ㐱晤㑤㔲搳㥤㜲㔰㡡㍥㑣愹㙦㙢㡢㝤敢㥢慥㙦扤㜶㐲攵㘵攳㄰晤ㅦ㘹敦〳〸愰扤摢昱㤲昶㐶摣敤摤〷慣㑡〱㔸敤愵㘷㘳㍣㐴㌰搰扡ㄱ㙡愲挲㈰㜶㠴ㅢ搴扣慦慤攸扢㌸愸㘶晡㈷㙦㑥摥㜴㘶㘶㈵敦ㄳ㕦扥昷昵慦㉤昹捣㔲㐵ㅦ愶挴㤳㤲扣㑦㥤㡥㈷㙤㜶㐲搵晤㘳㍡㍣昸挳㈹㈲㘰㔱摥攲挹㄰㕢㈶㙦晡㉥挲扦ㅦ㈲〰晥搱〱ㄱ晥㉤㜱昳敦㜱㘰ㄵ晤ち㡢㝦㔷㈰㘴㍣㐱㌰搰㍡㐴㜹㥦〰㘲㐷戸㐱晤㈴愹改㜷㌸㈸挵挹扥搴户㤲扣㡦㥤慥㙦挷搸〹㤵搷㠷㐳㜴ㄴ愴扤㍦㐷〰敤攵㙣㉦敤㕤攴㙥敦㌳挰㉡㑥搴㔶㝢㍦㠲㤰昱ぢ㠲㠱搶昵㤴昷ㄱ㈰㜶㠴ㅢ搴捦㤳晡ㅡ〰〷搵捣㠹晣捤挹㥢戳晥慣攴㝤捤摥㍦㍦㝥挲晣㍢㤶㉡㑥昶㈵㥥㤴攴㍤㙦㍡㥥捣戵ㄳ㉡㙦ㄴ㠷攸㈸〸㑦㕥㐲㐰晦㥡攰㌷〰㐱晦捤㠰㌵㠷㜹戹挱搳㙥㕤㜳㈸㝤ㄴ摦っ敤昰㈷戸㝣㙣㐸㔸摦愴换晣㉤户搹㘴〷愵ㄱ㌷ㅥ㜲昸㉣㝤㉤㉥昱攰㥥〳晥㙦ㄲ㝢搷〰㤷㝢㜸ㄴ攷㥣愹㙢㠹㌱戳㤱㔸㥦挳㈱㝢㝤㘲㈴㡦慢㐲昱〰扥昵㉣攰扦〹挸ㅣち㥢㤹搸搳昲㜹搱㘵搸〸㙦晤㝡㙢㙥㈷㜱㥦愸收〴㘲戱戰挴て攷㑥㥣㤷ㄷ㈵づ㙣㉢搳㜸ㄹ昲㉡㝤㥦扣㡢捥㐴摥慢ㅡ㈱㜷㔹㌲扣搰戹㤰㡢㌵㍣㕥ㅣ㠰㔱捣戴㈴㈵㝤挰㔱㡡晥〳㔱摣戲ㄶ攰昱搳㌵慡散ㄴ㌷昶㔶㌲㐷挵㔷搵つつ散改㘷㤶㍥户散扤换晥㝥搰挷㤹㝤㈶扦㠲愳㑡㝤㝡㉣捡晦㔸㈹㤰ㅥ㑢㤹㤹㙤㠵㠹攲㝦愶㔴㉦摦㘸敢㍦愲㄰㔶挵㥦攲㌴㑥㝤㌴晥〴攰㥣ㅢ挴㕤㈷摤㍥攵㜷㍡敡戹挴㔳敡攸㙢捣昴㘷㠰㍡散㜱挸戸〶㄰搴慦〳攳敡慣愲㈷挰づ㍢㡦攲慣捤㙥㘸搶敦㌴㈳挴㈹㔰㙣㠵㙣搳㕥㠲㍡㠰愰攲㝣挷昶㘹ち挱慢㕥晤㜳㉤愶ㅢ愴㉦㘷㝡㠰愸ㄲ搳ㄵ愷㐶戶挳㘱愵晡㈶㈲搲㡥㈰㈸昱㘷戱攳〱㘰㠵ㅤつ㐰搵㘶挷㙦㥤㈶㤴戱愳㠹昵㤱ㅤ㈵㔶㌴ㄳ攵㙡〲㘷扢㌲㔶㜰㐲㤳㈶捣〵㈵晥攴ㄷ攲散㈰慣㤸挷晣昳〹ㄶ〰〴ㄵ愷〲ㄷ㉢㥥㜷摡㔱愶㝦㐷㤰扥㥣ㄵぢ㠹㜲戵㠳戳㐶ㄹ㉢㌸㌱㐸㍢ㄶ㠱ㄲ㝦ㄶ㉢㝥㙥㔷㘷ㅣつ㔴㙤㔶晣捣㘹㐲ㄹ㉢㡥㘵㝤攵慣㘸㈱捡搵㠴㘷散㈶愰㉥㜹搴昳㑥ㄳㄶ㠳ㄲ㝦㔶ㄳ㌸㜰捡㉣昲ㄳ㔴㐴㉦㠷㘷㔵〱慦愱㌸㤸㑡挲ㄳ㜶〲㡦慤〲戸㌳挵〱㔶ㄲ㝥㙣㈷搰昵搳㝦㠳ㄲ晤戴捣㔹てㄹ愰㍤搰㠳㠱㈵愸㑣搱收㔹㠶㍥㠹㌱〴昸㙢愶攵㌱㄰愰㥤㉡㕡㤰っㄷ㈷㤳㠶㠶挳㌴㝤㡡㍢〷昹㔰捡㐱攳㤰摥㝤扦㠲ㅦ㌴ㄸ㐹㜸戴㠲ㅦ㌴㈲㐹㜸挴捤㡦㜶㤶㑡愳㤱敡㑦㘷㡣昶㈲搵㜷搸〱㐶㥡㘹ㅢ愵敡愹攳㤲㈳㑣㌴搵㕢㜲㜴摡〱挹㐱㔵㉥攵愰ち㑢昵て㔶㌴㤸㙡㉤〹晢㉡ㅡ㑣㔵㤷㠴晦㜶㌷戸㠷愵㔲戵愵晡㕥挶愸搵㔲㝤㥦ㅤ㤰敡愹挱愵敡愹㠹㤲愳㥦㘸㉡愱攴㌸挳づ㐸づ㉡㕣㌱㐷㌳㌵㘵㉢㝡敥摤愳㘲敦㡡扦敢㕤慦㌴晢㕡㡥昲㥤扢慣昱扡愷ㅥ昸改搵㡦扥㘳攰搹搷慥扦晥搱㥦㕦扤敦戵慦㡥て摣㝦搳㑤摦㍣敢ㄳ晢㝥㍡㉦㜱愳昷慥㔷搶摥昸㥥昰㡥昷㕣㤸搸㜲捡慡昷㥣户㝤㘳㜸挳摣戶扡扡晡晡㈵昳扦㜵攴㐹愱㑢㉥扣㐷㝤攳㐷㐷㘴㤴㘸〷挵㝣愶㕤敦㐲㐴㐲搴ㄲ戱昹户㈱〰昷㐹㌴㠲㔴㡥㔳㠸戰㈷㐴捤㄰慡户ぢ㔵㌳挵昸㤶㌶㔶㌴㠳捤㔸㡡㥡挸愴挳搸っ㙡㠸㌴㘳㤹㌴㐳㠹㌶㤰慡慣戱搴ち愱㕡㉥㔴捤ㄴ攱㕢摡㔸搱ち㌶㘳〸㌵戱戱挷戰戱搴づ㘹挶戰㌴㐳㠹㈶㔴㌵㤶ㅡ㈱㔴㉢㠵㉡㐴攱㐸㝣㤵㤵㡢㘲ㄱ慤扣挷搶捡攵㈸㈲㠰扢㍢㤴㠴㈴摣㕤㤶攰〹㤱㘳㔲挲㔹〸㐰愲攴㤵㄰㝥戹㡣㔰㈹戲㐷ㄲ敥㉣㑢昰㠴搸つ㈹㘱㥤㔵〲㍢㈰㠴户㤷ㄱ㉡挵㌶㑢挲㤷捡ㄲ㍣㝥㌶㝥㠶㑢攳㈵㈷㈹㐰㠶愴㜱㌱扣㈰敥㔲㥡㕢ㄸ戲㥤㘱愴㜹㡤㍢㌳搷㍥㌶㙤㉢搲捣㉢㘲㡡戴㜳㡡㈸挹戳搰扡㡥挹晦㕦㠵㈴㙤愵㐲て慢㑣ㄱ㝡㜴㤵扤昵㉣㥥㝥㑢慢搸㐰㘱晥慣〹〳昶㤷敦攰〶㍢慡昴〶㈷㈴㔱㐵〹㤱㔵㝡愳㠳㉦㠵㉣ち㑡㐰㈸㌶ㄵ㈹㡡㈱愱昰戳挸㔹㌴㠸㙡㜹㠰攷捤愳愸㐱戱㠵慣㑡㙦㘶㡣㙤㤰搸ㄶ挶㠴〰攵敢㜳ㄸ㘳㐷昹ㄳ㐲㘲户扡戱㤲㠱搸㜳㕤搸㄰㌳㡡挶㥤㠷〰昶㙡㤹㐵攲㝦㙢挵㐹㉣昱昳㈵敥㈷搹㘹搳㡢慢昸㐱㠷㙣挴攵㈹㍤㙥て㌶愵慤㑢㠲愲㘰昸て㝡〴㕦搲づ㕢攵收ㄱ摤㔶㐶ㅡ戴㔰㠴捤㔶戰愸㝢つ㜶ㄲ㤵昵捤㉡㕥㍤扡挴ㅦ摣搹㘳愷敦っ㉢㘰敢〳㙡㜶㔴戶搲扤〳㉣㘲㌶㘸㕤㈹㈸㜱㐵愶㤲㠳晡㠲ㄲ㑤㈹㘸搱㤰搱㐲昳捥ㄲ㑤㈹㈸㌴捤㉣ㄷ㝦ㅥ愳昲ㅢ㤲㘶㤶㈶㈹㤵昷〹㥢㔹㠶愴㔴㕥戱㙡昸㍦攲㌹戱㡣</t>
  </si>
  <si>
    <t>㜸〱敤㕣㜹㤸㕢搵㜵搷搵㐸㙦㜴㌵㥢扣戰㤸㄰ㄸ挰〴挲挰㈰㘹㌴攳ㄹ挰搸戳㜸ㄹ昰㍥挶㄰㤶㡣戵㍣㜹ㄴ戴ㄸ㐹㘳㍣挴ㄸㄲ挸㐷㌶摡挴愱ㄴ㈸㈴㐰扥戴㄰㤶戴ㅦ捤搲㝥ㄴ㤲〰㘹㤲㤲戶攱愳搹昷㤲㌴〱㥡戸㘹搲愶晤搲搰摦敦扣昷愴愷㙤挶㜶捣㔷晦搱㌷愳愳㝢捦㌹昷摣㝢捦㍤昷摥㜳㤷㈷㡦昲㜸㍣慦攱攱㌷ㅦㅦ〳㈷㑦捤㤵捡㘶慥㝦扣㤰捤㥡挹㜲愶㤰㉦昵㡦ㄶ㡢昱戹つ㤹㔲戹つっ挶㜴〶昴㤲㝦扡㤴戹挱っ㑣敦㌱㡢㈵㌰昹㍤㥥㐰㐰㝢㐱て搸㥦㤰ㄳ搱㑣愵㝤〴攰昲㘸㠳愰㥤㠰慣㕡ㄳ〴〱㍡㍢〰戶㡦㡦㙤㑥扣つㄹ㑦㤵ぢ㐵昳摣摥ㅤ㤶昸㤵㤱㐸㝦愴㝦㌰ㅣㅢ敡て㥦摢㍢㍥㥢㉤捦ㄶ捤㤵㜹㜳戶㕣㡣㘷捦敤摤㌲㥢挸㘶㤲㤷㥡㜳摢ぢ搷㥡昹㤵㘶㈲㍣㤰㠸挷㠶㈳戱挱挱昴挸挸㜰㘷㈷㈴㙦ㅡㅦ摢㔲㌴搳愵愳㈵戳㡢㌲㌷㡦㡦昵㙦㌲换㐷㑢㘶㌷㘴㐲攴㐴㈱ㄷ捦攴㡦㤲㔰㍦搵㍦㌰㘱㈶㌳㙣㈷搳㉣㘶昲扢晡㔱散ㅡ㐵㈳戶愲㝦㉤㌴㥥㡣㤷捡攳㘶㌶扢捤㑣戳㠹㍡㜳搴㤹㔹㌴昳㐹戳搴㥤㕢戳㌷㘹㘶㙤㜲㈹㤰摢ㄱ㉦㙥㡡攷㑣ㅦ〳㍤㌹慢摤㈶㔳㘶扥㥣㈹捦㜵攵㉥㉢㤹摢攲昹㕤㈶㔹晣戹㜵戳㤹㤴捦愷㝣㍥㑦摢㔹捤ち㈳㙤搳扦戶㤸ㅣ㥦㠹ㄷ换ㄲ㘳慢㐵㥡昱扡㉣㐴ち㕥㔳㉣㕡㔱㙦㕤㉡㌶搳㔴㈶㜷愹㔹捣㥢㔹㘶挲挶敢慢㘳ㄲ㥤㔸慡慦㈸挷愹つㅢ㐶㜵搸㕤㠳㔵㘱㉥扡㠷㈰〴㘰㉣〲攸㕡㌷扡㙤㝣㝤㙦㈴㝣挹㙣㙥㜷㐹㉦㈶㜱〹㠰昲扤㡡㑥㔶㥦搸㍢ㅤ昷㑥㈷扣搳㐹敦㜴捡㍢㙤㝡愷搳摥改㕤摥改ㄹ敦㜴挶㍢晤㌶敦昴戵㐸改㍣㠱昶㜶慦晤慣换愹㡢㌶愸㡦㑦㝣昴㥡搰挳晦昵㔷捦扤攴㘷扦ㅡ㙣㔶㤳㝡㈵㡤㤶㑡㈸ㄷ㍢戴摤㠰搲晢㜲ㄳ愵昲㤶㜸㌱㔷㍡扡㉤㡤㜶㕥愸愹㐷㑢戹搷扦愹㤱挹㔱㘹㙡攳㌸愸昹捤㥢ち挵ㅣ㠶㥢㡤㘶㍣扦㌲㝣敥㔴㌹㌵㘱敥㔹ㄹ敥て㐷〶挳挳㈳㐳戱㔸㙣㌸㍣㍣㍣㌴㍣㍣愰㡦〷扢㍥〱挰㌸ㄱ愰敤搲挸㠰㕥㐶搴㐹〰㑡晤ㄸ昶㐰㥢㌸敤㠲ㅤ㐳㌷㍥㜶攳挶㍦晡昲つㅤ攵攰㘷摦慤㌸㍥捡㘸㜹㌲㤹摦〸㘰㥣〲搰戹收昲㡤愳ㄵ挳㍡㤵戴㕥〰愵扥㙦ぢ扡收㤵㑤晤摤戹户㕣昲㘷㝦昴昴挱摢㝦昲㥤㔷ㄴ挷㔸㕡㠶㜱㍡㐰敢㜲慦㐰㜱愳〳㈸昲挰㘰㉣㌶㌴ㅣ搱㘷㠰㕤㉦㘷挲㌳〱摡㉥㐱戹摦㐴搴㔹〰㑡㝤挳捥敥㤹ㄷ扥户昵㥡敦攵搷㍤㤴昹换昸慦慦㔸扡㑣㜱愸㤰散摥㡣挰㘱㘴㜷づ㘵昷〱ㄸ攷〲㈰扢㤸㍥㡦愸㝥〰愵扥㙡㘷户敦㌳愷ㅤ扣晡〷㈷㙦扡㈷ㄱ扢晦㕢敢づ晣㔰搱㜲㈵扢㌰〲慤戳㡢㡤っ㐶愲㤱ㄵ〳㉢㘲搱㤱ㄵ㈳攱㠸㡥㔰㜶ㄴ挰ㄸ〰㐰慢挴㜴㡣愸㐱〰愵扥㙣㘷昷搵敥搳㙦摥㜰摦㐷搷㝥晣㡣㜵㤳㤱摦㡥㉥㔱㥣愱㈴扢ㄵ〸戴捣㉥㍡㌰㐸㕤づ㐶〶㠶挳㈳〳搱攸㠰ㅥ愶散ㄱ〰攳〲㠰戶㐹㘴㜷㈱㔱ㄷ〱㈸昵㡣㥤摤㘹㝢晥昵捡㐷㙦㝣㘰散㍤攱〷㜶㥥㌷ㄴ敡㔱㥣ぢ挵〸㉥㈶昳㉡〰㘳㌵挰攲昵晤扤愳㤸㙤攳扢捣㡡㈹㡣㤲㘳っ㐰愹扦戱挵㍤㝥戹㘷晦昷挶㥥㥣戸昵㤱㕦摣昲慤㝢捦扦慤㜳〲攴慤昶挸㌵㔱㡣㕦㡦攱扦㍡戳㐴晢㘱扥㠷㌲愵㘲㐶㑤て愶㔷愴㈳㤱搴㘰㌸㍥㄰昷㜳散㍢搴㠱㝣㈹㜸㍢搳㤷㘷昲愹挲昵搶挸㥥㕥㥢挹㤶捤愲㐴㝡搲昸戲㘶㈷㠹㜷愵搷散挵戴㥥戴㈶㠱愵改㜱戳㔸挶㜴㔸㥥慢づㄷ㈷㡦挵㑢㘶㌵摡㘷换ㅥ㉢捣收㔳愵㌷㌴㈷㑥㤵攳㘵昳愴㝡㕡㔵㐸㐳戲㈹㑣㤵㘶㐹㡡㜴㑡㝤戲ㅤ昱散慣㌹扡㌷㘳㤱摦㔸㐷挶愴㔹㐸戴愶慥㉤㥡搷㔵愸つ㈵ㅡ㠵搳戵㐷㘴㌷搴搲㈲㔹攵敡ㅤ㥦㈹㤴捣扣ㄴ慦㉦户㈵㤳扣搶㉣㑥㤹㜴搹捣㤴㔴昵㌸㤲散㤹扢㙦㜳ㅥㄵ挵㕣㥣㍡摤㡤愵愲捤㝣捡㑣愱扣扢愱攵戹敤昱㐴搶㍣扥㠶挵捡ㄳ㠴㘵㌵攸戵㠵攴㙣㘹扣㤰㉦ㄷぢ搹㕡捡㘸㙡㑦ㅣ摥㐲㙡㘳㈱㘵晡攴昱㔸㔰㜹摡摡㤴昲㥣摤㙣戲愲散ㄲ㈷㘶户㤱挰㙡收㘷㜶ㄹㄱ㝤㠵愶ㄳ㝡㐵㌲〲㉥㈳㈳晦㥢攷㉤㠹摢〸挹ㅤ㥥㤷扢㠹㤱㌲搱㠹戵ㅤ慦㝦ㅢ摡〷敤㤰㌵搹㉢扤换㕢㡢慣摡攵〲㈵㜵戵ち㍤㜴㜲捦愳㌴ㄱ㕢戱扤搷㤷搹敢㕤㘲搷㝥捤ㅥ昸㠴敢攳昹㔴搶㉣捥扢扥㔰㉣㤱㕥㐳戰㤶㘰ㅤ挱㝡㠲㐹〰晦愷㌰挶戵搴㈸㐷㘸戵㔷捤昹慦捦愴捡㌳挶㡣㤹搹㌵㔳〶づ敢㤲㐰㠰敡晥ㄵ㤶㌷捦攳戳ㄸ㥣㌷㘲㜱愲昴愵挰敡つ〴ㅢ〱㠲㐱㡦戱〹摦ㅥ㈳愸㌷昳㙢ぢ㐰㡦攳ㄴ昷㕡㤶ㄹ昴昸改昰ㅤ扥㕢捡搵㤰ㄶ㉦ㄸ换㤴㤲㍦〷戹愵戶戶㘶摡㔸ㅦ㉦捤㤴搹ㄱ攷㈵㡡〳扡㤵㐲户〱㜴㑥〱㙣㕡㙦㘶搱㡤㡦搶ち挷㑦て㜶㐱㑦㥡㑣挷攷愶收昲挹㤹㘲㈱㡦㈵攱㐴扣ㅣㅦ㑤㘲戹㔰㔲㜱㈳户愱㌰㍥㕢㌶㜲敢㌳昸敡捣㙤㌳㜷㥢昱昲㌸㠶改㜲㔷㙥〳㤶ㅡ㌲㡥㑥愶昶晡㜳搶㉡㘱挲㉣㈵㌵㤷ㄳ㤳ㄸ㤶昶ㅡ〸㘱㥣敤捣㜱愰㌱昷㤶㈹扡㍤〷㜷ㄵ收愴挱搴㈷愹慣㄰㔳㜶〹捥㐹ㅤ戴㘳㤰㄰㤲愰㑢㑡㠷㈰㉣㐹㌲户㘳〶挵慣敢戳㘱㝤て扡慣㥣挹㤶晡㙤昵昶㑦ㄴ戰摣㌴㘵㔱㑣戵ㅢ〶っ捣㤸户戱敡㍢㍡搷㈳㥢㤳〹㑢㉣㡡戲慥㔸㤸摤㑤㐷昵㘸挹愱㉣㡦摥づ昰㤱㝦晢昸㠵㘷摥昷㠹搷散敦㥢搰㠵攴搱㕣戲㘸摡㍢愳昸㤲㐷㕦㡥慦攰㝣㌴㍦㤷㌴㑤㐷摡ㄶ㑢㈷晡戴㥤㌹搴㜶㝢搱㤴戵㘰㐰㈲㜳扢捤慥摣攵㠵攲戵㠹㐲攱㕡㌶㝥户挴㑡㌳愶㔹㤶〵㤶扤㥥㘴㔸㈹搵搶㔶戳㠰㜲慤挴戸㌴㌳慥〲攸ㅡ捤㘶㝢ㅤ㠹㈵攳㙡愰摡㌰愳ㄸ搷㈰戰㜴㝣㜴㙡㑤㘴晡搲㑣㙥㝡㍢㔶㐰㠵晥扤搹搲㕥昵㈰㙡㑥㍦晣挲㝢㕦扥晡挴户㥦㍥晡挸㝦扥敦㍤㡦㕣㜶㘲㑣㍤㘰ㄳㅡ㔶㕢昴敢攷昱㝡㙡搶㌴ㅣ㈷㙡扣㥥㠶昹摣ㅡ㔲晥摦㙢㌹收扣㤶㕡㡦攵㥣〵愶改㍡㥦愵攵っ昵晦㜳㝥戳㍤㐵㙢捥摦㠹捥愲㍥㠲㙥挷㌹ㅥ攱摡㐷㈷㄰搷㐹㠲ㄴ〰㘶㙡ㄹ戹㌰㔱愷慤愸攲㕡㥢ㅤ㑥敦㈲㤸〱昰㜳挱㍤晦昴㠵敥捡㘵㡣㡦㥢㈰㕤戹〹㌳ㅤ挷挶愲㑣㌹㉡晥㝦㌹㈳昹戰ㄵ敢㥡㡥收慦〴换㡥㑡ㄸ昵摥㙣敤㥥ㄷ㜶攲㔲敢捣晣㜶っ扢愵愳㌹搱ㅣ捤〹㑢㘷㔰て攷昱摦〹㐳㌸昴㍡㐱㕤㥥昶㍤昴ㄶ愶愷㍤〱搶㤰ㄸ捤摤㤷挶㐹㉥〷㙣㜰㍥㥡攲㍥つ㈷㍡捤㠹挵㈸〲戴挱㔸㌴愷ㄲ昵㝥ㄴ慣改慣昱㍥㥢搰戰慤挳摤ㅣㅡ㥡摥㐳㜰㍤挱㕥㠲㌹㠲ㅢ〰搴扢㤰㤴㤶捦搵晥㤵昸搰㐷㥤ㄵㅦ㜵ㅦ㜹㙥㈴搸て攰戲晣㥢㠹愳㡢ㅡ昴㈸敥ㄴ㠹昵扦㤳挸㕢〰搴愹〰昴捤㍣晡㔶㠰㤶㕥〰户㤷ㅡㄵ㜴ㅢ戰㐱㍤て㑤昵㠲愳愲㈰捤戹搶㔲㑥戱㤵㜲慥戳〹つ㕢㔵摣㜲㤲敤戲て㈰愰ち戶㈲㄰慥㝤昴〱挴昵㠷〸敥〰㜰㈹攲㑥㉢慡㤶攳㕢㤴昰挷㘴扡ぢ㐰㜱敦㑡昶摤敥㐶挰㜹㔴ㅡ㜹搰扡挴㐲戸捦搵愸㠰晢㠰つ敡㜹㘸敡㉣㜰㔴ㄵ㐰ぢ戱ㄴ㜰戵㕤捦〶㥦攲㉡㥢搰戰㜹挶㑤㌰㔱挰㥦㈲愰摥〲戶收㘳攰㐳捣攳㘱㠲㡦〳戸ㄴ昰愸ㄵ㔵摣㐸ㄳ〵㍣㐶愶挷〱搴㜹〰愲㠰㑦㈰攰㍣㙡ぢ昲愸㈸攰㕣愰ㅢㄵ昰〴戰㐱㍤て㑤昵㠳愳㤹〲搶戶㔲挰ㅡ㥢搰戰㥤挷㙤㌹㔱挰㤳〸愸昱㤶ち㜸ち㘴晤㌴挱㘷〱㕣ち昸扣ㄵ㔵㔱㝣㡢〲㥥㐱㐰㍦ぢ愰㘲〰愲㠰攷㄰㜰ㅥ㜵㠱㕢〱〳㐰㌷㉡攰㑢挰〶昵㍣㌴挵㕤挳㘶ち〸户㔲挰昹㌶愱㘱㠳㤱ㅢ㠵愲㠰ㄷ㄰㔰攷戵㔴挰㡢㈰敢㝦㈲昸ㅡ㠰㑢〱摦戰愲㙡〴摦愲㠰㙦㤲改㕢〰㡡㍢㡥愲㠰㙦㈳攰㍣㙡戹㕢〱ㄷ〰摤愸㠰敦〳ㅢ搴昳搰搴㐵攰㘸愶㠰㤳㕡㈹㘰㤹㑤㘸搸昲扣ㄸ㤲㘴㠰晣㈹㡢昲㌳㠲㤷〹㕥㈱㜸ㄵ㐰㉤戱㤵㜲㉦㍡敤㙦㠱愸づ㤰㍦㈷捦㉦〸づ〲戸㤴昲㑢攲戶㄰攷㔱ㅣ㔷㐵㌱扦㈲昲搷〰㙡ㄴ㘰㌱㍥ㅥ晤ㅦ〰㉤〷挸搵攴搸〴㠰〲扣㠶㉦㜹昴㝦攱㉢愸㔷〳戶愰愹㌱搰慡捡愹づ㤰㤴搳㜴昶㜸敤㜷ㄶ愱㝥〳搷扦〶㤲敡ㄷ愴㜲㔶㔵搹摡㜲㌹愰摤㘰㌶搲㤷攵㌳攵㔲㐷㝡㜴戶㕣㔸㥢㈹挳㐳攸㑣〳㈰㈸㐹㑥㤲㕤㈰㔷愲扥昴㡥㡣㜹㍤㝤㠳㔳ㅢ㐹㌸挶ㅢ㥦㉤㤵ぢ戲搶㍥愵㤱㍥㔱搸㔴㈸㑦㘴㑡扢戳昱戹攵㑤挸ㄶ攵昲ㄹ㌳㡦㙤挹㈲㜶㈷ㄷ㘲㉡散摥㙤愶㥡㤴㜱慡㌰㕢㑣㥡㤳ㄳ挷挲挶愶戲㌶つ㍣㔸㤷挲㔳㔳㘷戶㕥㈱戸昴摥㠹戶昱㘲㉤慢㡥㙣㕦捣昰挲昶㤷㥥㠷敤晡昰㡡ㄵ攱攸搰攰㐰㜴㘴㈸㍡ㄲㄹㅥ昰攸㌶捥㘵㈸〸散㕦昳ㄸㅦ摤挰捦ㅤ戴昹敤挶戵㝦捡敤愴㘰ㅡ㙤㙤攱扡散つ晡挹㝣㈹㤳㌲㠳㜶㙣㘳㈶摦㙤〷㌷捦㤶㙢㈸昱扤㑢㙣ち㔶攱㥢昳戰㠷㘴扣㤸㍡ㄶ㥡ちㄵ挳㘳戵㤳㌲昰㜷㘴摡户挴㜸㍣〷㥤敢ㄲ〷㙦挲〸攰户㜵捤㡤捡愶㥢㈲㤵㍥㡡㠰㙢晢㤹㠳㕤ㄷ搵㕤㐱〷ㄸ攳挹愲戴㠲㜵戶搸㉤ㅣ㈶慣ㅥ㐷敡㔹㜳㐹㙤㔴ㄶ㉡㍡㍤㥡㈸ㄵ戲戳㘵戳扢ㄲ㤲摥慦搳摢捣㙣㥣㐷〹㥤㤵搰㤶㘴ㄹ㠷㉤ㄵ㜹㍣㈶㌸㜶㕡〸ㅡ昱搹慤愴愴㥤㡣㜹㡣户戶ㄲ散㔸㐷搸慡㘸扦戴㍣㍦㕦愵敥戹㥢捦挳慢㍣㑥㈰挸挷攳攷〶㜴晤㑡愴㜶〰㜶㥦ㄵ戰㈷㉤㜱㡥戰慣㘱㑦㐶戴㑥〷挷㙤晡慥戴っ㠶㌸㡢攳㘱㝣て扢㑥ㄶ㔷㕤捡㤹㘴㍣㥢㥤敢㑥㑦收㤳搹搹㤴戹㈱㥥㌰戳捥㐰捥挳攷㘳愳扤攴愲㤰搵㔶昳攸挵㔶捡㈴㙥ぢ㌹㈷ㄳ㐷㍣昶攱搶㄰㕡㑡收㕡挸〸敡㠰摤敦㈶愱散挳㍥㤸攱〱敢攲敡戱愲㕣㔲挱搰搶㠰攲㤸挶㑤敡捡搹㡥昴㌸ㄷ摢㠶挲㠶〲捥摤㔲㉥搴晡㡣㠵㍡㘶晡㤵㌴㤳㘱ㄸ㐷㍡敢晣昰晣搹㡥攷扥昴㡥愷摦昵摤挸㤵挱敦扣晤改挷搷晤昰㠶愵㡦晦〲づ㤵搵㌹㉥㠵㌲敢户户㕤㥤㐳ㅣ〲ㄹ〴改㝥昵㜰〴戳扣㠹敤㤹㜲搶散㐸ぢ㕤挲〱㜶〹㙡戳㍤扤㝤〶㕢挵ㄳ㕤改㜵挵㑣㉡㥢挹㥢昴㑣㜰づ捣㡢㐱ㅢ捣㕤㌸戱摣㔲㈸㘵㜸㤳愵㉢扤扤ㄸ捦㤷㜶昳㐴㈰㌹户戸㈶㈶㡤攵㑦㡦㘵昲攸㐰㔶㥥っ昷愴愷㘶ち搷攳㜶摢㙣㉥扦㉥扥扢㜴㑣㌴ㄴ慣搹㝥慣㕥攵㔵㕥慦ち㜸〳㐷㍡㔷挹〶㍥ㅤ〲て㤷㐴㕥〲扢戹㌶㈰㌴㑦㥦㘵㑢搹㘷挶散戳㉣㔷捤挵愰愶〷㔶㤵敢㠱ㅣ㠷㜵㄰㠹㍡㍢〰㉥㔹㜷搹㘴昵愶挱敦㜵㠱捦扦ㄱ㤲攷㤹づ挴㌴㉡挷㥡挷㠱戹摢㌲ㄷ攲㘸㍤㕡㕡㥤戱㝡ㄳっ愶㠵㠷搶㠸ㄹ㤴散っ慥挵㠱㔳㈷㍡㍦㠶㕦ㅣ搴㘱摣敤戶㈲昴昳㜰〵愸㘴搳挶ぢ戹㕣㥣收㐵搳㥣挲搸㙤〶挴改挶㘸愲搳〰㘲㠳㌶㉡扥ㄷ愸昸㕥㐱㘱㑡收㔵〵〹㔳㔶㘱㔷扣㤸㈹捦攴㌲挹〰㈳扣㑥㜰㑣搸㈵㑣〸ㅢ㔱㤵㐷㡣ㄳㅥ㙣晤㠶愴㜵㡥㠵收敥挷愲㠲慡㘳昳挳㝡扤㌲㡦慢㈳㍣〷㠶昹㙡扡扣扡ぢ挰㡦捤㌰㥣搱㈱挴挷攵㠴〱㈳〳㤱摡っ㍣挹扡ㅢ㤰〱㝥㝣㍣㈱㥤昷㘸慥ㅤっ挱つ㠵㜸㙡㉤㙥㥣ㄴ㡡敤昶㠵搳〰㥡㤶挳㑡㌱挴攳搸㜱摣㘵挰ㅤ㠹㍤昰㠵㡢〱㈲愶㜰搰改攳㐱慥㘱戵㈱ㅤ㑣㡦摦摦ㄱ㘸㤶搷愴㈳㙢戹㝤㙣攵扥㕢㍢搹㈰晦搵慤挳慢㔸昶㘰戰つ㔰昷㈰慣㐳〰㙡ㅢ愲慣㑦ㅤ挳㈲㌲㉣〶昰㙦〷戱扥㤷戴㍣扡愴㜰㝦㡥㐷慡㠱ㅣ慢〳㤷挳挰㐱㉢㡥㘶愱ㄲ愳㈳㌰〵扡㕥〲戱㕦㜹晥昹㤵〸㝢ㄴ捦〶㥤晣晤〸〷㠳㔴㥥㕥捡晣㡦㘳晥㍢ㄱ㍤㡣挳ㄲ㝡㑡扡戲昴ㄴ㘷户扡搲散㑡扢ㄷ㤶㑢搲昶ち搳戵㡥慣挳㠹㤳㠵㝥㝥っ慤ㄲ㔱㍦愸捤改㌵㐷㍡〳㐳〴搷㜵㜸㍣㉡〱㠱㥣㜱㍤挶昱㔰昸ㄲ敢㐲㘲㉦㜴㔳㉥㘶ㄲ戳㥣ㄲ㐹㤴㔱摦㔷ㅤ昵㔵ㄲ㌸㡥晣晡〴愴㔲㈹㠴㌸愰㐲慥㜸㔴㝡ㄹㅢ㙦挱づ㤶㘶ち㝣昴㐹ㄴ㘲㐷搴㉥〴ㅣ愳㈰搲戶摡㌷㈰慣㑦㈶㈳捦㘲㥡㌰扣㤱っ愷〰昸㌳㘰愸ㅦ㔱㙡て㉦戰㠶搶㘰昲挹㘵㘳ㅥ昴〷㜰㘶㉥㌷〴晣搲晤㍡㕣㈷晢㠶㜵愸ㅦ㐰ㅡ㠴㜲㈵㘳ち㘳戳㤹ち㕡㤶㐵㜳攷㈰攲昵晡㌰㐰ㄹ昵㐷戹つ搹㔲挴㤴㈹〷㉣慡ぢ㐵㌰㑥㐵攲づ敥慢㐰晥㌴慦㜵搶㙦つ㘱〱㝥ㅡ㜸㍣㐱㤵〳㜴㉡㙥㄰㘳㜵㤷搳㐱搵㘷〰愸㍤㐰㜲㜳挷㔸㡥㔸㡢㠵晤㤹㤴㘵㉦散摦㠴㌰㡤㠰〷〸㕣摣㍢㡦㙢㌴挴㤲昴㉣㥢㡢㈷っ敢挸㠲昸㐲㑢ㅣ㌵〷㍥㉥㜳㍣晡㙣戰㔷晤散㜳㙣㘱㌷㠰㐴㕦扢㍦摦ㅥ㜹攲摦摦昱昴戲昵㈳㝢て散㙡昰〶搵㍥昰㠸㝤捡攱㠱攴㕤攷㠱㈸㥥㘵㠸㉤㥥ぢ搹㙡㍦㘲㤶㉤攲摥㈹戳敥〷㔸搸ㄶ㙦㐶㌲㌰㝡昴昹ㄴ㘲㐷搴㍢ㄱ㜰㌴㑥愴㙤㡢㘱㠴㜵㠴㡣户㌴㘷㠸㤲㘱㠰っ户㠲㠱愳愸㡥㈱㔶ㄹ昸㙥㜳㈵㜳つ㝣㠳㑣㌶挴㘴ㅦ〰挳㑥㝣㄰慣㜴搵〳㠸㔹慡㘰㔷㤵㠷慡㜰㜷换て㈱㉥慡ㄸ愶㤰㍢㄰慢改㤶ㄷ〰扢戰㉡敥㐴㌲㘶愰㉦愴㄰㍢愲㜸〶搲㐴ㄵㄷ㠱㐱慦㈴㈳捦㐷㥡㌰㕣㑣〶㑥㍦敡㙥㌰戰㙢ㅡ慢ㄱ慢㤸㍣㙦〴㌷㌱昹㌱昰挰攴㜹㙣攲〸㜵㤹晣㌸㠵㑥㔰攸㥦㠲㘱㈷㍥〸㔶ㄴ昵㄰㘲ぢ㈸敡㘱戰㠸愲搶㔲〸㡦㍦㙡ㄴ戵ㅥ搸㠵ㄵ昵㈸㜳挵㐷㑦㔲㠸ㅤ㔱㡦㈱攰ㄴ㤹㐸摢㘶㉥㐱㔸㕦㑡挶挷㥢㌳㙣㈰挳㐶㌲㝣〲っ愲愸㑤㠸戹ㄴㄵ㙢愶愸㉤攰㠱愲㥥㜰〹㜵㈹㙡㉢㠵㙥愳搰㈷挱戰ㄳㅦ〴㉢㡡攲昹挷〲㡡㝡ㅡ㉣愲愸敤ㄴ昲㔹挴㙡ㄴ戵〳搸㠵ㄵ昵㜹㈴〳愳㐷㕦㑥㈱㜶㐴㍤㠳㐰ㄳ㐵㕤〱〶晤ㄶ㌲昲扣愵〹挳㤵㘴戸㡡っ捦㠱㐱ㄴ㜵㌵㘲ㄵ㐵㕤㡡㙢搱㑤㉣敡慤攰㠱愲扥攴ㄲ敡㔲搴㌴㠵敥愴搰ㄷ挰戰ㄳㅦ〴㉢㡡㝡ㄱ戱〵ㄴ挵㔳ㄴ㔱㔴㠲㐲㜸㥣㔲愳愸ㄴ戰ぢ㉢㡡挷㉥㘰昴㘸㤳㐲散㠸晡㈶〲㑤昴㤰〶㠳摥㐵㐶㥥换㌴㘱㤸㈱㐳㠶っ㍣慡ㄱ㐵扤つ戱㡡愲㜸㝦扣㠹愲戲攰㠱愲扥敦ㄲ敡㔲㔴㡥㐲昳ㄴ晡㔳㌰挸㙣㔳㐰慣挵㙣戳㥢戲散搹收㍡㠴㌹摢晣っ愸戵昸㌸㑦敤㙣㔳戴戹㜸㕣㜳挸戳捤㉢㘰戶㘶㥢ㄲ㤲㑢愵㘴㔷㘷搶ㄶ昶㉡攸㤳昸散㍦攳慥攲㕢㥦㝤攷搳㥥扦昸㡦㡦㐶㈲㌷搴敦㍤愸㥦㠳挷㙡攷搵〸戱攴昵敢㕤挵㠳㈱㘹攷敢㐱㔴〷ㄱ戳摡搹愳愹〶㍤〷戰㜰㍢晦搲㤲㡤戳㝡ち戱㈳敡㔷〸㌴㘹挶户㔳敥㍥㌲昲㤸愹〹挳㡤㘴搸㑦〶ㅥ㍣挹㙣㜳ㄳ㘲㤵搹㠶㘷㑢㑥㌲搷㙣㜳㌳㤳扤〳挰捦捤晥㐳㍢㜱㘸㠷愸㤰敢ㄸ㐸慥㝦㉣㑡㙦㥤㡤㘷昱㡡搶㘶㙣㍢㤶㠹㍡ㄶ搶㥡㍥㙢昳㜷㐱㡦㑣慡㜰搵㌵㕤愸㔹扤づ㙡扤㌷扢㙥㜲摢攵挸㌶㠷㠳晥晤㌸㤳㍢戴㕣搰㈴㜵昷㑦摡㠰〹敡㕢㐰㘰㉦昲攱㥢㍣晡㔶㐲晢㔱㍣㍥㘸挰晡戹搵㌹捦ㅥ㑤摤扥㉡搳㉦愹慥㈸戹㜷搰㤷挵㠲攰㄰戶㙡摥挵散戹㤵㑡ㄹ戵㈵攳㉥㡥㘰㙦戳〳慣㡥㥦㉢昱㝡㔷扤㘱昱捦ㅤ〳㥣ㄸ㘱ㅢ㘰慡㍣㤷挵搶ぢ㠳㜴摤慤㄰搷㥡ㄶㄹ㠵㉥ㄴ愱ㄸ㕦晤㡤戹㑡摡〹㠸敡㔸㕡㜷㠷㕥㤲〹〵愵昱敦㐵ㄳ戵㑣捦ㅡ㔴㙦〵㌱つㅦ攳㍤挰㉦摤㤸㐹ㄶぢ愵㐲扡摣㍢㠵㉤挴㕥扥㔵㤱挶㘶昲愸㝦て㈴㌶捤㤳ㄵ昳攵昹㌶攳ㅥ㕥㌴ち㕥㥢㉦㕣㥦㤷搲昸㑢㝣戹㠴戹改昶㜶㘶挳㉤㘶㜹捥㠰ㄶ㐳摣㤱㘰㘲晤㍥〴扡摡昰㡥㡦愵㕣攳晤〸㥣㌹㍥㌶扥㙤㍡㌶㤴挶换㔸挹㐴㈲㌹ㄸ㡦つ㡣㠴㐷愲改挸㔰㌸㘱愶愳昸ㅡ㠹挶㐲戲〳㐰ㄹ户㈳㑤㠸㙢㝥晣㝢昴ㅦ㌰挶挵扦挴㐸敢攱㥡㥤昹㜳ㄶ㌸慡㑦㠸㉢㝤摡㠱昱〱〴㍡挷挷愶㘵昵戵つ慦㙥ㄸㅦ〴㘶ㄱ㌰戵㉦㠱ㅡ〷㠰敥〶摡戵慦ㄸ攲㔶〱愵挸㥢㤳晡づ挴攴㐵㑡㈵㙢㔳攲敦〴ち晦搶㠷㙢㔳㥡㥤捡愰㔹搸搸㈰㜸㡣扢㠰㘹搹㠲㙡ㄷ搸搸㡡戵慤挰㘵慢戴挲㍤ㄴ搹ㄶ攲ㄲㄵ晦ㅥ攳㑦〰慤㔶㠸㥢改㤱㔸㜸㌸ㄱㅤ㡥攱愵戱攱攱㜸㍡㥤㑣っ㡥挴愳挳收㘰㍣ㄹ㡥㠴㘴㐵㡢㌴晡㕥愴〹㜱つ㑢〹晡㍥挶戸㤸㤵ㄸ㘹晥搳〰ㄶㅣ捣散攵㈵㑢愵ㄲ㉡愹㔲捡昴戵户㌷ㅣ㈷搷づ㙣㔸㜹捡㈰挸㈱搰㌰〸晤㜱㔴㜶晥㜱捡㐹挴〲㔶㝢〴ㄳ㑢㔳摣て扣㝥〰㈰ㄸ攲晡㤴〵㌲ㅥ㐴㘰㌱摡づㄷ摦㥣㕢搵搲㡢搹昸㥡敤慤搹扡㈱㉥㘵㐵慤搷㈰㤱扣昳愸ㅦ㈲昱㜸㐴搵㤹〸㜱扡ち慡ㅤ㈸㈲㠷㔳㘶ㄷ搴㡦㄰㠷㘱㤱㑢㕡晣搷つ㍥㕣挲㌶㘲捦〶㡡㐳愳㝥㡣㘴慥㑣昱㕦㤷㔲搶㤴挴㝥挲㈶㌳㍢搵㡦㠸搸搰ㄶㄴ挰戱㈱捤㔱㠰ㅤ㕥㙤〲戶搱㕣捥〷㔹敡昵〴㔳户㠵挲昸㘲ち攳㉦〱㉤㜳〹て㐴〶㘳㠹ㄴ扢㘸㉣㌶㌰㤴ㄸㄹㄹ㕣ㄱ㑤㐶㔳改㜴㙡㌰㌲㥣㑡㠵㈲㜶ㅡ晤㐹〴㐲㔱㈷昶㈹挶㘴扤〹㜹㐲敢㠹〱昵晡㜴㕡慥㔲愵㡤敢摡㙤挸挱扦㤱㠵㜸ㄲ㌱㝤㌲㐲㑡搶愲㐴㍤〵ㄴ晥慤捦〵〸㠹ち㐷摤㉡㘴㌷ㄴㄵ慥㙡慡挲ぢ㐱ㄶㄵ㝥㥥愹摢㐲ㄷ攱㡢㈹㡣㘷〰㉤ㄵ愶搲㉢ㄲ昱㘸㉡㥡㐸挵挳戱攱愱㤱攱㤱挴㈰㜰㘱㜳㌰㡡㌷㔲攳攱㤰㉣㔶㤱㐶㍦㡢㌴愱㡢㙤〹㔶㡦㤳㜵慡㐳㔳㘳愰戱搷愹ㄱㄴ㠶㍤㐲㙡晤㐵㘰昴㤷〰㠲愱㜱㐰㈹づ㉤㕢搷愹㘳挲㈱㡡ㄹ㉦愷搴㝦㈴摢ㄹ〸愹戵〸攱摦愳㕦戰〳㡣愸昵㠰愲㤳昳㥡敡愴慦愹㑥㈶㤱㐸ち昱㌵愶㙥ぢ㜱愱㠹㝦㡦昱㜵㐰㑢㈷改㐸㌸ㄱ㡤挷㔲㌱㜳㜰㌸㤶っ㜳昸ㄹ㌲㔳〳攱挱挴〰㤴ㄴㅦづ挹扡㤴挵昹〶搲㠴戸ㄲ愵〴㑢㈷ㅢ㥤ㄸ㘹㙡ぢ㠰攸攴㑣户㑥扥〳慣晥㉥㐰㌰戴ㄵ戰愵㑥戶㌹㐴搱㐹ㅦ昳㜸㠹㐹捦㐱㐸㙤㐷〸晦ㅥ晤ㄳ㍢挰㠸摡〱㈸㍡㔹搶㔴㈷㈷㌴搵〹搷㤹㔲㠸㤷㤹扡㉤㜴〵扥昰敦㌱㕥〱戴㜴戲㈲㍤㤴㌴ㄳ攸㔷㘶㉣ㅥ㑢挶搲㜱㜳〵㕥敦㑤攲晥㑢㌲戱㈲㍡㌴ㅣ㤲㈵㈸㡢昳㉡搲㠴慥戴㈵㔸㍡戹捡㠹㤱愶摥ち㈰㍡㔹攴搶挹㐱㘰昵扦〱〴㐳㕣㕣戶搴挹㑥㠷㈸㍡攱㡥㡥晥つ㤳㐶㔸晢〴㐲昸昷攸晦戶〳㡣㘰㔴户㜵攲㙦慡㤳戶愶㍡愱㌷㈱㠵昸ㅤ㔳户㠵搲昸挲扦挷㜸つ搰搲㐹㜲㈸ㅥ㑤づ㐷㠶搲㠹挴㐸㙣㈸ㄶ㡤㈷攳愹㜰㜴㜸㈰ㄲ㑦愶㤲㘶㍣ㄱ㤲搵㈶㡢攳挱收㙥㘸挶㤶㘰改㈴攳挴㐸㔳㔹挴㐴㈷晦昳㍦慥扥攳〳㐹㜳㜹ㄴっ攵挰搰㔲㈷㕣㕦ち㔱㜴㌲挲ㅣ㍢㤹㜴㤸戵摦つ愲㌵〵晣ㄲ戲慢㔳㐰て攵㘲ち戸づ㜴晣搷つ攴挵愶㔸㉥ㄷ㘵ち㔸㠴挴㡡换挵挶㤴戲搰愳扣㈵攴㐱㐰愶〰㉥昴挴㉥㕦㐵㈱ㅡ愷㠰㤷㠱㙤㥣〲㙥㐰㈲愹搷〹㄰㠵㌶㜸㍢攲㤴㘸㥣㠸戸搵〶㠳㠳愹㘸㝡㈰㍡㌰㤲㑥㈷㘲攱ㄵ〳昰㈰愲〳㘱㜸㙥㈳㠹㔸㜲㈰ㄹて敤戳搳攸㘵㐸ㄳ扡搱㠹㥤挴搸㝥㈷㐶㕡てㄷ㠱慦捦ㄴ㜰㌳㈴㌷㥢〲摥攱攰㜱㥡㡦㥦ㄴ㐰㈱㌴㙦㘲慡㕢㥣㜲㥤づㄴㄳ昲ㄳ扡ㄵ㔸㍥㑡㤶つ〸㔴㔶っ㈴㠴戸㔰㄰㘵㉤㐷愲慥㌶㍦㝤摤ぢ㕢摦㡢㜳㜹㠴㝤㔸搱搴扣㠶扣〶慦ㄵ捦㐱㡡愷つ㐷㙣搶ㄶ扦捦㝢挱㤱挹愲慢搴〹㔱晣昸扦㡤㘶晥㍤攴戰㥥㔵攷㠹ㄲ㑦挵㐷扦〹㐵昵摦づ㘲搳㥢㈸昵扦挳攱晥戱ㄲ扡攸挷攵㈶㑢㜰愱昱摥收昶挲㘸攵〷㔳ㄶ㌹慥㜵㥦昳捥攸㤹㔵㡣㜳攵换㐹戶戹㔸㐹㠷㔷㈰戱㌴〱愱㡦㙦㤸ㅥ㔷㡤戹㡥㐸摥㔰挵攲㝥ㅦ㙥ㅤ㤹㈹㐷㘲挹愳㤴捦摢愶㥡㥥攲搹㉦昸攱㥤㍡㐷挰㥡晣㙣慥ㅢ㜵㜸㐳㤳㠳捤戱㑣㔹㉥〶㜴㠰慥昴晢愱ㅥ攳㙣㈸捡㔸戹㝣捤昲㐸捣晦㜵㌴挵㘱攴㔲慢㝡收㐹㑣㔰㥦〳㤱㡡㡢㈰捡㈳㑡㜱㐱搱散攲敤ぢ㘰㘸㝡昱昶慢㌶愱晥㘵扦搰㥤㤰㈴ㄶㅤ㐶㈶㕤㙤敡ㅥ挴㘹搵敡ㅦ㤰㠲愶㈴慤ㅦ㘵〹敥〵㥡ㄶ愰㌴ㄷㄳ㐶捣慡攸㤶攵㤱〱晦摦㠱戱晥㔰㔶㉥挸搸敡攴ㅡ㠰㡤㠳ㄷ改㈷㌹㔳戸㉣㡣搵㘴搷ぢ敡㈱㘶挲㔵〶愵ㄱ搵㜳㍦㈲摣ㅤ慡㕢攵ㅤ㘴㔷收戳㕡愰㈷㘰㝦㠷㔶昷㍣攰愴戸㐶㥤㜶㘰搴晦㠳㥢敡敦㍣㕢㈹㍣㥥㑦晦㙢敥昹慤晦昲〷慢搴㐳㐸㔱㔵㘵ㄱ㜴敢ㅤ㠷㉦愰㄰㑤㔵昹㥣㑤㘸㜸〳收ㄱ㐸挲㍦㝥晢〲ㄵ㜱㐶ㄴ昵㤸㠳慤っ㉤㘰〹搱㜵ㄷ戵㕦っ㕥愸㥤晥户愸晤㜳㤰㕥㔱晢㙡㙡㠴㙥戵愵㜶㍡攵挶ㄸ㜰戰慦〹搸㤷晡ㅢ㌰㍢㌶ㄱ搴ㄳ攴晥ㄴ㜸ㅣ㤴㝡ㄲ㤱㙡摤慡昷戳㍦搳慡㙥㥦戶〹昵㉦戰㠴㥥㠲㈴㈹敦㈵㔶㜹改散㑡㜹㍦改㉥敦〶㤶攰㔹㤰慣昲搲〳㌶㌶㔹攵摤っ㌳㔱㝦〱㘶愷㜱㠳㝡ぢ㈸㍤㜴㕤て慦㠹改攷㑡㡡㠵㥡昸挷扦昸挲搹捦㙤㌹戰㑡搱挷慤慡愱摡挴㡦戶㔲挳㈳㌶愱晥㌵㤶㄰㕤㘳㔱挳づ㑢つ昴㙦㐵つて扢搵㜰〵搵㐰搷搴㔲〳㥤㕥攳捡㡡ㅡ㘲敡㘳㌵㙡戸㥡㙡愰户㝡㜸㙡愰㙢㝢㜸㙡㜸〹㈹㥡愹攱晥㔶㙡昸㠸㑤愸㝦㤹㈵㐴㙦㔸搴㤰戰搴㐰㤷㔶搴㜰㥦㕢つ㈹慡㠱摥愸愵㠶㔷㄰㌲搲㤶ㅡ㌰㘸挴搴摤㌵㙡㤸愱ㅡ攸愰ㅥ㥥ㅡ攸捤ㅥ㤲ㅡㅥ晡搰㜸敥愹て愳挳搳㤳㙤愶㠶㍢㕡愹攱㐳㌶愱晥㤵㤶㄰ㅤ㘰㔱㐳摥㔲〳扤㔸㔱挳〷摤㙡搸㑤㌵搰〱戵搴挰〱摣㈸㈲㡡㑥扣㠹㙡戸扤㐶つ㘵㔰㝡攸㤳ㅥ㥥ㅡ攸挰ㅥ㤲ㅡ挲㍦扣散㈷㑦昶摥戵㑡搱㜹㙤愶㠶㜷户㔲挳㙤㌶愱攱挵ㄶ㍡戹愸ㄴ㑥づ㄰愸㡣㝢攲扤ㄲ㕢㌳敥搱㕦ㄵ㤵敤㐳〰攳ㅥ㥤㑥㔱搹㉤㙥㤵敤〷㔶搱㕦戴㔴㐶㑦搴戸㤹㘰攵昲㜱慡散㈶㌰㍢㠳㕣㔰扦㤳摣昴㌵ㅤ㤴敡㐵愴㕡户敡戸㜷㐳慢扡捤搹㠴晡昷㔲㐲㜴づ愵扣敦㐶㐰扦㠷攰扤〰㐱㍦ㅤ挰愶㔳扢摣〳敤户㉥换㔵㝦㕣㠷㜷攱晤㘹㙥㉤㜵愴慤摦戶愱捦㈶敦ㅣ㘴㘵㜷戵ㄳ昷收㡡昸㜹㥢つ戸ち㡡摢㜲昸㈱㌷㝢㤷ㄱ㔷㐴㜹愱挳戹㤹愵㈵挶挴㐶㝡㜳ㄱ㔷戵摡搳㤳㈵㕣㌸㑤〵昰㥢ㄱ㘵晣摣㔰晥㔸㌸攸挰㝥㌷㙤ㄸ㡦㜵㌱愸改㔶昳〴挸㑤㥤〶㑢㠵㔵㝤㌸㌷慢扤扣㙥㜷㘴挷ㅣ挶晢㔰㥣敡敦㥣散愱〳㔹昲慡㌲摡㕤㤶㐴慦㐴㤷扤㈶攵㐵㐷搵户㠳㔷㕥昷㔴㔲〷ㅣ戹敡㍦㈴㙡ㄳ㌸〴㜸晣㜴㠷敢㉢挵㑤晦戵㑣㔱昷敢㉣ㅤㅤ慣改挳慢㝥戶㝡晦敡昷㡥晡攸捤捤攷㑢戲〷戵攷愶攳晣㍤捡㐰㙥㍡㙢收㜷㤵㘷㉡扦㐱㠹搳㉥晣ㄲ㠷晥㈰㠴㌰㉢㝥ㄴ㕤㌷摡愳㜱〰挰戹㉦㤵㜲摤㤷昲愹㥣㔳㔱捦捤㥥㙡㐵敦〰扦收㝣㈸晤ㄷ㈰愸敦㈴慡㕡㔱㐵捦㡦㤵㜵ㅥ㐵㉦㡤㔵搰㜷〱㤰挰㑦㠸㉥㡦昴㤳扢ㄱ搰昷㄰晣〹㐰㔰搱扦㘱搹㌴ㅢ挰慢㤲㑥㌹㙡ㄴ晥㘱㌲戰㥢㔶ㄵ㝥㍦㔱慥㜲慣㐶㥣攵㜰搴愸㈶㄰㤱㜲㍣㠸〰晥攵愳㉥㐱㐸戲愳㉡㝣敡㙡㈷扢㥡㙡㝦っ戴扡㙡晦ㄹ㔱慥散攸挹搴㔴㥢捥㡡㘴昷㌰〲昸户戲愳ㅢ攰捡敥戲愶搹㍤ち愶扡散ㅥ㈷捡㤵ㅤ㍤㠶㥡散攸ㄴ㐸㜶㝦㡥〰晥慤散㌸摤扡戲摢搴㌴扢㈷挰㔴㤷摤㈷㠹㜲㘵㤷㐲扣㈶㍢㑥扥㤲摤愷ㄱ挰扦㤵ㅤ愷㌵㔷㜶敢㥡㘶昷搷㘰慡换敥㐹愲㕣搹㜱〶慣挹㡥㤳㥣㘴昷ㄴ〲昸㤷㑦㠸搳㠷搸搰搳〸攸捦ㄲ㝣づ㈰愸㌸㔷㐸㌹㉣ㅢ㕡改㤴愳挶㠶㥥㈵㝦慤つ㝤㠱㈸㔷㌹㌸慤戰ㅣㄵㅢ攲捣㈱攵昸㈲〲昸㤷㡦攲㔰㉦㜳搲ち㘴㐴㕦晣㈲㔰〲㕥㐳㜱昸ㄷ挲㤰㑤㔸㈹〴愵摥敢㄰〶㙤〲ㄷ㈸晡㜹㘰晤ㅣ㑢づ㜹㤰攳㉣㝡㠴挷㥣㕦㐱㍥㡡愳㤴捣挴㝦㙦〷ㄸ改攱㔸挱㐰㠰㈳㡢㘲㥦㤷〱敥ㅦ㠸㘶㜷㤷ㄴ晦㘸〷㈴〵扢㜶㌵〵扢戴㔴晢晣㍡㝤戰㥢ぢ愱扦㑥ㅦ散晡㐲㌸捦慤㡦ㄷ㈹㤵㕤㕤戲晦㈷挶敥㈷㐰愹昴搷散㠰㘴捦ㅥ㕤捤㥥扤㔵㔲㝣㥤㘸㜶㔴㐹昱つ㍢㈰㈹搸㈹慢㈹搸攱㈴挵㌷㠹㘶㕦㤳ㄴ摦戲〳㤲㠲晤慡㥡㠲㝤㐶㔲㝣㥢㘸㜶ㄷ㐹昱ㅤ㍢㈰㈹搸㌵慡㈹㘸昶㤲攲扢㐴搳攲㈵挵昷散㠰愴愰㜵㔷㔳搰慡㐵㈹愷搵愹㤱㤶㉥㠴摥㍡㌵搲晡㠵㜰慡㕢㡤㍦愲㔴㕡扢㘴晦捦㡣搱搰㈵晢㤷散㠰㘴㑦愳慥㘴摦㐳㙢攴攵㘶敦㕥㤵摣㤹摡戹昳㌷㍤扥摥㤳㝣㔷慣敥扣晢〷㕦晥搱㠱ㄷ慦㕥昹㉦扦扤昷摥ㄷ㕦㍡昰晣㙦㥦㑣慣晣摢〷ㅦ㝣昶㤲㡦㍣晦愳挵改晢扤㥦晡捤㠶晢昷㐵慥摤㜷㕤晡戲㜳搶敤㝢换摢戶㐶戶㉣敡㙢㙢㙢㙦㍦㙢挹ㄷ㑦㍣㍢㜴昳㜵㥦㔱㥦晢收〹㜹昵ㄵ㍢㍢晤㘳㍢挰㑤㤱㄰㉤㔱㍡昵㑦㄰㠰挳㈷㔶挷ㄶ㜷摣㐲㠴㍤㈱㕡㥦㜰晤㔴戸㝡㘸㉡慦㙢㘱挵晡㔸㡣㥦㈱㈷搱ㄶ㡢㐱㉢㤴㘲扣㉣挵㔰㘲㜱攴慡㈹㉣㉤㑦戸㕥戵戸挴捡ㅡ戸㘸㙤挲昵㜳㡢㑢㉣慢㠱㡢ㄶ㈶㕣〷㉤㉥戱愶〶㉥㕡㤵㜰晤㔲戸㝡㘸〲慦慢㝡挴慡㔸㡣㝦㐷㑥㔴て扤改㄰慤㑢㡡昱㉢㈹㐶㠸つ㉤昱㕦㑢㕣戱㠹挵㕥㠳戶扤㡥㈱㔵㐰㈹挵㔶ㄵ㠲慥㈱㜸㐲搴扥㐸昸つ〲戰づ敡㕤ㄸ摢㙢ㄸ㤵愲慡㠵㘰搴㄰㍣㡡摡ㄵ㠲扦㡥㐰㠵ち挱㔷㐷愰づ㠵搰㔶㑢〸戱慥㔲㤸摦㈱㠰挲戰㤶挲愸㙡ㄸ㤵㥦搵㥤攷㜵戰慡攳ㅡ愰ち㜳㝣〵㤵㉥㙣㌰挷慤㐴搹㔶㌴㜲㝣㐱㉢扦挸扥收搲㔷攱㔹㕣挱㔴㜸扢㉢㈸㐹戳捣㝡搱㠲扦㥤㐷㤶扥慡搰攳敡㈹挲㡦ㅡ戱㔲㥥搳㕢㙦㉤㍢〵攴㘶㙦㐰ㅤ㌲㘳挰晡㔵㈳㉥昹㔸㔱晣㠴慣ㄳ㤲愸㘲㥢㔲㔵㕡㌹昸㙡挸攲愰愲㠵挳㕢攱愸㠴㠴挳㑦㤱㠷㔰㈰㌱㔱慣愳散㕦㜳㍦㥣晢㐱㜸愷〵晢挱〰捣㑡晢ㄸ㘳ㄹ㈴挶㥦ㄵ挷慢つ〰㐰㘸挳づ㌰愲㠴㤱搸㜶㌷㔶ㄲ㄰换戹㔶昸㄰〹㌱愱ㄸㄶ㝦㈵ㅥ㐷㉣㑣㈲㜱扥晣㠲㌸㤹㈵摥㈱㜱㍦搹捥㙢摤㕣㤵㔷㌵㘵㐳扣挴搶攳㤱㑡㔷捥扡晥㉦〶㠶ㅦ㕦ㄴ㝣搵㍡㙣㤳㕢㑣㜴㕦つ㙢搰㐲ㄱ昶㔸挱㡡敤㜵搸㈴ㅡ敢攱ㅡ㕥㍢慡挴て搶㈵愷戴慥っ㌳戰散敥搰戸㙣愳敢㠴㡡㔸㘹㔸㕤㌵㈸㜱㐵愵㔲㠳扡慢捡㔳つ㕡㍣㔴戴昰㜴㔷㜹慡㐱攱改愱㕣搸㘷晤收㌳ㅣ㉡㑡㙢㑥愱っ愱搴摦敡散昸㕦㙣攰㝥ち</t>
  </si>
  <si>
    <t>NOTE: We are using AAPL return for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</si>
</sst>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0.00000000"/>
  </numFmts>
  <fonts count="15">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charset val="129"/>
      <scheme val="minor"/>
    </font>
    <font>
      <b/>
      <sz val="10"/>
      <color theme="0"/>
      <name val="Calibri"/>
      <family val="2"/>
      <scheme val="minor"/>
    </font>
    <font>
      <b/>
      <sz val="11"/>
      <color rgb="FFFF0000"/>
      <name val="Calibri"/>
      <family val="2"/>
      <scheme val="minor"/>
    </font>
    <font>
      <sz val="11"/>
      <name val="Calibri"/>
      <family val="2"/>
      <scheme val="minor"/>
    </font>
    <font>
      <b/>
      <sz val="11"/>
      <name val="Calibri"/>
      <family val="2"/>
      <scheme val="minor"/>
    </font>
    <font>
      <sz val="10"/>
      <color theme="1"/>
      <name val="Calibri"/>
      <family val="2"/>
      <scheme val="minor"/>
    </font>
    <font>
      <b/>
      <sz val="10"/>
      <name val="Calibri"/>
      <family val="2"/>
      <scheme val="minor"/>
    </font>
    <font>
      <b/>
      <sz val="10"/>
      <color rgb="FFFF0000"/>
      <name val="Calibri"/>
      <family val="2"/>
      <scheme val="minor"/>
    </font>
    <font>
      <b/>
      <sz val="12"/>
      <color rgb="FFFF0000"/>
      <name val="Calibri"/>
      <family val="2"/>
      <scheme val="minor"/>
    </font>
  </fonts>
  <fills count="12">
    <fill>
      <patternFill patternType="none"/>
    </fill>
    <fill>
      <patternFill patternType="gray125"/>
    </fill>
    <fill>
      <patternFill patternType="mediumGray">
        <bgColor rgb="FF00FF00"/>
      </patternFill>
    </fill>
    <fill>
      <patternFill patternType="solid">
        <fgColor theme="5" tint="-0.249977111117893"/>
        <bgColor indexed="64"/>
      </patternFill>
    </fill>
    <fill>
      <patternFill patternType="gray0625">
        <bgColor rgb="FF00FFFF"/>
      </patternFill>
    </fill>
    <fill>
      <patternFill patternType="solid">
        <fgColor theme="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E7A4EE"/>
        <bgColor indexed="64"/>
      </patternFill>
    </fill>
    <fill>
      <patternFill patternType="solid">
        <fgColor rgb="FF96D7E0"/>
        <bgColor indexed="64"/>
      </patternFill>
    </fill>
    <fill>
      <patternFill patternType="solid">
        <fgColor theme="0" tint="-0.34998626667073579"/>
        <bgColor indexed="64"/>
      </patternFill>
    </fill>
    <fill>
      <patternFill patternType="solid">
        <fgColor theme="8" tint="0.79998168889431442"/>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6" fillId="0" borderId="0"/>
    <xf numFmtId="43" fontId="6" fillId="0" borderId="0" applyFont="0" applyFill="0" applyBorder="0" applyAlignment="0" applyProtection="0"/>
    <xf numFmtId="9" fontId="6" fillId="0" borderId="0" applyFont="0" applyFill="0" applyBorder="0" applyAlignment="0" applyProtection="0"/>
  </cellStyleXfs>
  <cellXfs count="92">
    <xf numFmtId="0" fontId="0" fillId="0" borderId="0" xfId="0"/>
    <xf numFmtId="0" fontId="3" fillId="0" borderId="0" xfId="0" applyFont="1"/>
    <xf numFmtId="0" fontId="0" fillId="0" borderId="0" xfId="0" quotePrefix="1"/>
    <xf numFmtId="0" fontId="0" fillId="2" borderId="0" xfId="0" applyFill="1"/>
    <xf numFmtId="0" fontId="1" fillId="3" borderId="0" xfId="0" applyFont="1" applyFill="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0" fontId="0" fillId="0" borderId="0" xfId="0" applyFill="1" applyAlignment="1">
      <alignment horizontal="center" vertical="center"/>
    </xf>
    <xf numFmtId="0" fontId="3" fillId="0" borderId="0" xfId="0" applyFont="1" applyAlignment="1">
      <alignment horizontal="center" vertical="center"/>
    </xf>
    <xf numFmtId="0" fontId="1" fillId="0" borderId="0" xfId="0" applyFont="1" applyFill="1" applyAlignment="1">
      <alignment horizontal="center" vertical="center"/>
    </xf>
    <xf numFmtId="0" fontId="7" fillId="5" borderId="0" xfId="1" quotePrefix="1" applyFont="1" applyFill="1" applyAlignment="1">
      <alignment horizontal="center" vertical="center"/>
    </xf>
    <xf numFmtId="0" fontId="7" fillId="5" borderId="0" xfId="1" applyFont="1" applyFill="1" applyAlignment="1">
      <alignment horizontal="center" vertical="center"/>
    </xf>
    <xf numFmtId="0" fontId="7" fillId="5" borderId="0" xfId="1" applyFont="1" applyFill="1" applyAlignment="1">
      <alignment horizontal="center" vertical="center" wrapText="1"/>
    </xf>
    <xf numFmtId="0" fontId="1" fillId="5" borderId="0" xfId="1" applyFont="1" applyFill="1" applyAlignment="1">
      <alignment horizontal="center" vertical="center"/>
    </xf>
    <xf numFmtId="0" fontId="6" fillId="0" borderId="0" xfId="1" applyAlignment="1">
      <alignment horizontal="right"/>
    </xf>
    <xf numFmtId="0" fontId="8" fillId="0" borderId="0" xfId="1" applyFont="1" applyAlignment="1">
      <alignment horizontal="center" vertical="center"/>
    </xf>
    <xf numFmtId="0" fontId="6" fillId="0" borderId="0" xfId="1" applyAlignment="1">
      <alignment horizontal="center" vertical="center"/>
    </xf>
    <xf numFmtId="164" fontId="7" fillId="5" borderId="0" xfId="1" applyNumberFormat="1" applyFont="1" applyFill="1" applyAlignment="1">
      <alignment horizontal="center" vertical="center"/>
    </xf>
    <xf numFmtId="0" fontId="6" fillId="0" borderId="0" xfId="1"/>
    <xf numFmtId="14" fontId="6" fillId="0" borderId="0" xfId="1" applyNumberFormat="1" applyAlignment="1">
      <alignment horizontal="center" vertical="center"/>
    </xf>
    <xf numFmtId="0" fontId="6" fillId="6" borderId="0" xfId="1" applyFill="1" applyAlignment="1">
      <alignment horizontal="center" vertical="center" wrapText="1"/>
    </xf>
    <xf numFmtId="0" fontId="9" fillId="7" borderId="0" xfId="1" applyFont="1" applyFill="1" applyAlignment="1">
      <alignment horizontal="center" vertical="center"/>
    </xf>
    <xf numFmtId="0" fontId="6" fillId="8" borderId="0" xfId="1" applyFill="1" applyAlignment="1">
      <alignment horizontal="center" vertical="center"/>
    </xf>
    <xf numFmtId="0" fontId="6" fillId="9" borderId="0" xfId="1" applyFill="1" applyAlignment="1">
      <alignment horizontal="center" vertical="center"/>
    </xf>
    <xf numFmtId="43" fontId="9" fillId="0" borderId="0" xfId="2" applyFont="1" applyAlignment="1">
      <alignment horizontal="center" vertical="center"/>
    </xf>
    <xf numFmtId="0" fontId="2" fillId="0" borderId="0" xfId="1" applyFont="1" applyAlignment="1">
      <alignment vertical="center"/>
    </xf>
    <xf numFmtId="164" fontId="3" fillId="6" borderId="0" xfId="1" applyNumberFormat="1" applyFont="1" applyFill="1" applyAlignment="1">
      <alignment horizontal="center" vertical="center"/>
    </xf>
    <xf numFmtId="164" fontId="10" fillId="7" borderId="0" xfId="1" applyNumberFormat="1" applyFont="1" applyFill="1" applyAlignment="1">
      <alignment horizontal="center" vertical="center"/>
    </xf>
    <xf numFmtId="164" fontId="3" fillId="8" borderId="0" xfId="1" applyNumberFormat="1" applyFont="1" applyFill="1" applyAlignment="1">
      <alignment horizontal="center" vertical="center"/>
    </xf>
    <xf numFmtId="164" fontId="3" fillId="9" borderId="0" xfId="1" applyNumberFormat="1" applyFont="1" applyFill="1" applyAlignment="1">
      <alignment horizontal="center" vertical="center"/>
    </xf>
    <xf numFmtId="0" fontId="6" fillId="0" borderId="0" xfId="1" applyAlignment="1">
      <alignment vertical="center"/>
    </xf>
    <xf numFmtId="164" fontId="6" fillId="6" borderId="0" xfId="1" applyNumberFormat="1" applyFill="1" applyAlignment="1">
      <alignment horizontal="center" vertical="center"/>
    </xf>
    <xf numFmtId="164" fontId="9" fillId="7" borderId="0" xfId="1" applyNumberFormat="1" applyFont="1" applyFill="1" applyAlignment="1">
      <alignment horizontal="center" vertical="center"/>
    </xf>
    <xf numFmtId="164" fontId="6" fillId="8" borderId="0" xfId="1" applyNumberFormat="1" applyFill="1" applyAlignment="1">
      <alignment horizontal="center" vertical="center"/>
    </xf>
    <xf numFmtId="164" fontId="6" fillId="9" borderId="0" xfId="1" applyNumberFormat="1" applyFill="1" applyAlignment="1">
      <alignment horizontal="center" vertical="center"/>
    </xf>
    <xf numFmtId="0" fontId="6" fillId="10" borderId="0" xfId="1" applyFill="1" applyAlignment="1">
      <alignment horizontal="center" vertical="center"/>
    </xf>
    <xf numFmtId="164" fontId="0" fillId="6" borderId="0" xfId="3" applyNumberFormat="1" applyFont="1" applyFill="1" applyAlignment="1">
      <alignment horizontal="center" vertical="center"/>
    </xf>
    <xf numFmtId="164" fontId="0" fillId="7" borderId="0" xfId="3" applyNumberFormat="1" applyFont="1" applyFill="1" applyAlignment="1">
      <alignment horizontal="center" vertical="center"/>
    </xf>
    <xf numFmtId="164" fontId="0" fillId="8" borderId="0" xfId="3" applyNumberFormat="1" applyFont="1" applyFill="1" applyAlignment="1">
      <alignment horizontal="center" vertical="center"/>
    </xf>
    <xf numFmtId="164" fontId="0" fillId="9" borderId="0" xfId="3" applyNumberFormat="1" applyFont="1" applyFill="1" applyAlignment="1">
      <alignment horizontal="center" vertical="center"/>
    </xf>
    <xf numFmtId="165" fontId="8" fillId="0" borderId="0" xfId="1" applyNumberFormat="1" applyFont="1" applyAlignment="1">
      <alignment horizontal="center" vertical="center"/>
    </xf>
    <xf numFmtId="165" fontId="6" fillId="0" borderId="0" xfId="1" applyNumberFormat="1" applyAlignment="1">
      <alignment vertical="center"/>
    </xf>
    <xf numFmtId="43" fontId="10" fillId="0" borderId="0" xfId="2" applyFont="1" applyAlignment="1">
      <alignment horizontal="center" vertical="center"/>
    </xf>
    <xf numFmtId="0" fontId="3" fillId="0" borderId="0" xfId="1" applyFont="1" applyAlignment="1">
      <alignment horizontal="center" vertical="center"/>
    </xf>
    <xf numFmtId="0" fontId="8" fillId="0" borderId="0" xfId="1" applyFont="1" applyAlignment="1">
      <alignment vertical="center"/>
    </xf>
    <xf numFmtId="0" fontId="6" fillId="0" borderId="0" xfId="1" applyAlignment="1">
      <alignment vertical="top" wrapText="1"/>
    </xf>
    <xf numFmtId="0" fontId="3" fillId="0" borderId="0" xfId="1" applyFont="1" applyAlignment="1">
      <alignment vertical="center"/>
    </xf>
    <xf numFmtId="0" fontId="11" fillId="0" borderId="0" xfId="1" applyFont="1" applyAlignment="1">
      <alignment vertical="top" wrapText="1"/>
    </xf>
    <xf numFmtId="0" fontId="6" fillId="7" borderId="0" xfId="1" applyFill="1" applyAlignment="1">
      <alignment horizontal="center"/>
    </xf>
    <xf numFmtId="0" fontId="6" fillId="8" borderId="0" xfId="1" applyFill="1" applyAlignment="1">
      <alignment horizontal="center" vertical="top" wrapText="1"/>
    </xf>
    <xf numFmtId="0" fontId="6" fillId="9" borderId="0" xfId="1" applyFill="1" applyAlignment="1">
      <alignment horizontal="center"/>
    </xf>
    <xf numFmtId="0" fontId="8" fillId="0" borderId="0" xfId="1" applyFont="1" applyAlignment="1">
      <alignment horizontal="center" vertical="top" wrapText="1"/>
    </xf>
    <xf numFmtId="0" fontId="6" fillId="0" borderId="0" xfId="1" applyAlignment="1">
      <alignment horizontal="center" vertical="top" wrapText="1"/>
    </xf>
    <xf numFmtId="0" fontId="11" fillId="0" borderId="0" xfId="1" applyFont="1" applyAlignment="1">
      <alignment horizontal="center" vertical="center"/>
    </xf>
    <xf numFmtId="0" fontId="12" fillId="0" borderId="0" xfId="1" applyFont="1" applyAlignment="1">
      <alignment horizontal="center" vertical="center" wrapText="1"/>
    </xf>
    <xf numFmtId="0" fontId="10" fillId="7" borderId="1" xfId="1" applyFont="1" applyFill="1" applyBorder="1" applyAlignment="1">
      <alignment horizontal="center" vertical="center"/>
    </xf>
    <xf numFmtId="0" fontId="10" fillId="8" borderId="2" xfId="1" applyFont="1" applyFill="1" applyBorder="1" applyAlignment="1">
      <alignment horizontal="center" vertical="center"/>
    </xf>
    <xf numFmtId="0" fontId="6" fillId="0" borderId="2" xfId="1" applyBorder="1" applyAlignment="1">
      <alignment horizontal="center" vertical="center"/>
    </xf>
    <xf numFmtId="0" fontId="10" fillId="9" borderId="3" xfId="1" applyFont="1" applyFill="1" applyBorder="1" applyAlignment="1">
      <alignment horizontal="center" vertical="center"/>
    </xf>
    <xf numFmtId="164" fontId="13" fillId="0" borderId="0" xfId="3" applyNumberFormat="1" applyFont="1" applyFill="1" applyAlignment="1">
      <alignment horizontal="center" vertical="center"/>
    </xf>
    <xf numFmtId="164" fontId="3" fillId="7" borderId="1" xfId="3" applyNumberFormat="1" applyFont="1" applyFill="1" applyBorder="1" applyAlignment="1">
      <alignment horizontal="center" vertical="center"/>
    </xf>
    <xf numFmtId="164" fontId="3" fillId="8" borderId="2" xfId="3" applyNumberFormat="1" applyFont="1" applyFill="1" applyBorder="1" applyAlignment="1">
      <alignment horizontal="center" vertical="center"/>
    </xf>
    <xf numFmtId="164" fontId="3" fillId="9" borderId="3" xfId="3" applyNumberFormat="1" applyFont="1" applyFill="1" applyBorder="1" applyAlignment="1">
      <alignment horizontal="center" vertical="center"/>
    </xf>
    <xf numFmtId="0" fontId="10" fillId="7" borderId="0" xfId="1" applyFont="1" applyFill="1" applyAlignment="1">
      <alignment horizontal="center" vertical="center"/>
    </xf>
    <xf numFmtId="0" fontId="10" fillId="8" borderId="0" xfId="1" applyFont="1" applyFill="1" applyAlignment="1">
      <alignment horizontal="center" vertical="center"/>
    </xf>
    <xf numFmtId="0" fontId="10" fillId="9" borderId="0" xfId="1" applyFont="1" applyFill="1" applyAlignment="1">
      <alignment horizontal="center" vertical="center"/>
    </xf>
    <xf numFmtId="164" fontId="10" fillId="7" borderId="0" xfId="3" applyNumberFormat="1" applyFont="1" applyFill="1" applyBorder="1" applyAlignment="1">
      <alignment horizontal="center" vertical="center"/>
    </xf>
    <xf numFmtId="164" fontId="10" fillId="8" borderId="0" xfId="3" applyNumberFormat="1" applyFont="1" applyFill="1" applyBorder="1" applyAlignment="1">
      <alignment horizontal="center" vertical="center"/>
    </xf>
    <xf numFmtId="164" fontId="10" fillId="9" borderId="0" xfId="3" applyNumberFormat="1" applyFont="1" applyFill="1" applyBorder="1" applyAlignment="1">
      <alignment horizontal="center" vertical="center"/>
    </xf>
    <xf numFmtId="0" fontId="8" fillId="0" borderId="0" xfId="1" applyFont="1" applyAlignment="1">
      <alignment horizontal="right"/>
    </xf>
    <xf numFmtId="164" fontId="10" fillId="7" borderId="0" xfId="3" applyNumberFormat="1" applyFont="1" applyFill="1" applyAlignment="1">
      <alignment horizontal="center" vertical="center"/>
    </xf>
    <xf numFmtId="164" fontId="10" fillId="8" borderId="0" xfId="3" applyNumberFormat="1" applyFont="1" applyFill="1" applyAlignment="1">
      <alignment horizontal="center" vertical="center"/>
    </xf>
    <xf numFmtId="164" fontId="10" fillId="9" borderId="0" xfId="3" applyNumberFormat="1" applyFont="1" applyFill="1" applyAlignment="1">
      <alignment horizontal="center" vertical="center"/>
    </xf>
    <xf numFmtId="164" fontId="0" fillId="0" borderId="0" xfId="3" applyNumberFormat="1" applyFont="1" applyFill="1" applyAlignment="1">
      <alignment horizontal="center" vertical="center"/>
    </xf>
    <xf numFmtId="0" fontId="10" fillId="0" borderId="0" xfId="1" applyFont="1" applyAlignment="1">
      <alignment horizontal="center" vertical="center"/>
    </xf>
    <xf numFmtId="164" fontId="3" fillId="0" borderId="0" xfId="3" applyNumberFormat="1" applyFont="1" applyFill="1" applyAlignment="1">
      <alignment horizontal="center" vertical="center"/>
    </xf>
    <xf numFmtId="164" fontId="10" fillId="0" borderId="0" xfId="3" applyNumberFormat="1" applyFont="1" applyFill="1" applyAlignment="1">
      <alignment horizontal="center" vertical="center"/>
    </xf>
    <xf numFmtId="0" fontId="6" fillId="11" borderId="0" xfId="1" applyFill="1" applyAlignment="1">
      <alignment horizontal="center" vertical="center" wrapText="1"/>
    </xf>
    <xf numFmtId="0" fontId="8" fillId="11" borderId="0" xfId="1" applyFont="1" applyFill="1" applyAlignment="1">
      <alignment horizontal="center" vertical="center"/>
    </xf>
    <xf numFmtId="0" fontId="6" fillId="11" borderId="0" xfId="1" applyFill="1" applyAlignment="1">
      <alignment horizontal="center" vertical="center"/>
    </xf>
    <xf numFmtId="0" fontId="6" fillId="0" borderId="4" xfId="1" applyBorder="1" applyAlignment="1">
      <alignment horizontal="center" vertical="center"/>
    </xf>
    <xf numFmtId="0" fontId="6" fillId="0" borderId="0" xfId="1" applyAlignment="1">
      <alignment horizontal="center" vertical="center" wrapText="1"/>
    </xf>
    <xf numFmtId="0" fontId="9" fillId="0" borderId="0" xfId="1" applyFont="1" applyAlignment="1">
      <alignment horizontal="center" vertical="center"/>
    </xf>
    <xf numFmtId="0" fontId="8" fillId="0" borderId="5" xfId="1" applyFont="1" applyBorder="1" applyAlignment="1">
      <alignment horizontal="center" vertical="center"/>
    </xf>
    <xf numFmtId="0" fontId="6" fillId="0" borderId="0" xfId="1" applyAlignment="1">
      <alignment horizontal="center"/>
    </xf>
    <xf numFmtId="0" fontId="6" fillId="0" borderId="5" xfId="1" applyBorder="1" applyAlignment="1">
      <alignment horizontal="center" vertical="center"/>
    </xf>
    <xf numFmtId="0" fontId="8" fillId="11" borderId="6" xfId="1" applyFont="1" applyFill="1" applyBorder="1" applyAlignment="1">
      <alignment horizontal="center" vertical="center"/>
    </xf>
    <xf numFmtId="0" fontId="10" fillId="0" borderId="0" xfId="1" applyFont="1" applyAlignment="1">
      <alignment horizontal="center"/>
    </xf>
    <xf numFmtId="164" fontId="9" fillId="0" borderId="0" xfId="3" applyNumberFormat="1" applyFont="1" applyFill="1" applyAlignment="1">
      <alignment horizontal="center" vertical="center"/>
    </xf>
    <xf numFmtId="0" fontId="1" fillId="5" borderId="0" xfId="1" applyFont="1" applyFill="1" applyAlignment="1">
      <alignment horizontal="center" vertical="center"/>
    </xf>
    <xf numFmtId="0" fontId="14" fillId="0" borderId="0" xfId="1" applyFont="1" applyAlignment="1">
      <alignment horizontal="center" vertical="center" wrapText="1"/>
    </xf>
  </cellXfs>
  <cellStyles count="4">
    <cellStyle name="Comma 2" xfId="2" xr:uid="{EF2A0A07-4350-406F-8F45-724387F25D9E}"/>
    <cellStyle name="Normal" xfId="0" builtinId="0"/>
    <cellStyle name="Normal 2" xfId="1" xr:uid="{5E331396-9A4B-4149-91E1-5D88E0F5DEE8}"/>
    <cellStyle name="Percent 2" xfId="3" xr:uid="{1E39CB41-62FD-4A99-B963-FA7CAD1028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45719</xdr:colOff>
      <xdr:row>0</xdr:row>
      <xdr:rowOff>136208</xdr:rowOff>
    </xdr:from>
    <xdr:to>
      <xdr:col>17</xdr:col>
      <xdr:colOff>101597</xdr:colOff>
      <xdr:row>30</xdr:row>
      <xdr:rowOff>167640</xdr:rowOff>
    </xdr:to>
    <xdr:pic>
      <xdr:nvPicPr>
        <xdr:cNvPr id="4" name="Picture 3">
          <a:extLst>
            <a:ext uri="{FF2B5EF4-FFF2-40B4-BE49-F238E27FC236}">
              <a16:creationId xmlns:a16="http://schemas.microsoft.com/office/drawing/2014/main" id="{E81CD437-F1CD-437B-A08F-89DBB1A19300}"/>
            </a:ext>
          </a:extLst>
        </xdr:cNvPr>
        <xdr:cNvPicPr>
          <a:picLocks noChangeAspect="1"/>
        </xdr:cNvPicPr>
      </xdr:nvPicPr>
      <xdr:blipFill>
        <a:blip xmlns:r="http://schemas.openxmlformats.org/officeDocument/2006/relationships" r:embed="rId1"/>
        <a:stretch>
          <a:fillRect/>
        </a:stretch>
      </xdr:blipFill>
      <xdr:spPr>
        <a:xfrm>
          <a:off x="655319" y="136208"/>
          <a:ext cx="9809478" cy="55178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800101</xdr:colOff>
      <xdr:row>16</xdr:row>
      <xdr:rowOff>7620</xdr:rowOff>
    </xdr:from>
    <xdr:to>
      <xdr:col>9</xdr:col>
      <xdr:colOff>671683</xdr:colOff>
      <xdr:row>35</xdr:row>
      <xdr:rowOff>167639</xdr:rowOff>
    </xdr:to>
    <xdr:pic>
      <xdr:nvPicPr>
        <xdr:cNvPr id="3" name="Picture 2">
          <a:extLst>
            <a:ext uri="{FF2B5EF4-FFF2-40B4-BE49-F238E27FC236}">
              <a16:creationId xmlns:a16="http://schemas.microsoft.com/office/drawing/2014/main" id="{38025257-E88F-4D6B-B796-3E3BD03684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9701" y="2933700"/>
          <a:ext cx="6706722" cy="3634739"/>
        </a:xfrm>
        <a:prstGeom prst="rect">
          <a:avLst/>
        </a:prstGeom>
      </xdr:spPr>
    </xdr:pic>
    <xdr:clientData/>
  </xdr:twoCellAnchor>
  <xdr:twoCellAnchor editAs="oneCell">
    <xdr:from>
      <xdr:col>11</xdr:col>
      <xdr:colOff>15241</xdr:colOff>
      <xdr:row>15</xdr:row>
      <xdr:rowOff>175260</xdr:rowOff>
    </xdr:from>
    <xdr:to>
      <xdr:col>17</xdr:col>
      <xdr:colOff>449581</xdr:colOff>
      <xdr:row>36</xdr:row>
      <xdr:rowOff>21153</xdr:rowOff>
    </xdr:to>
    <xdr:pic>
      <xdr:nvPicPr>
        <xdr:cNvPr id="5" name="Picture 4">
          <a:extLst>
            <a:ext uri="{FF2B5EF4-FFF2-40B4-BE49-F238E27FC236}">
              <a16:creationId xmlns:a16="http://schemas.microsoft.com/office/drawing/2014/main" id="{FD78F250-2348-4256-BC64-E4B67DEB83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235441" y="2918460"/>
          <a:ext cx="6728460" cy="3686373"/>
        </a:xfrm>
        <a:prstGeom prst="rect">
          <a:avLst/>
        </a:prstGeom>
      </xdr:spPr>
    </xdr:pic>
    <xdr:clientData/>
  </xdr:twoCellAnchor>
  <xdr:twoCellAnchor editAs="oneCell">
    <xdr:from>
      <xdr:col>6</xdr:col>
      <xdr:colOff>68580</xdr:colOff>
      <xdr:row>37</xdr:row>
      <xdr:rowOff>7621</xdr:rowOff>
    </xdr:from>
    <xdr:to>
      <xdr:col>14</xdr:col>
      <xdr:colOff>236220</xdr:colOff>
      <xdr:row>57</xdr:row>
      <xdr:rowOff>138743</xdr:rowOff>
    </xdr:to>
    <xdr:pic>
      <xdr:nvPicPr>
        <xdr:cNvPr id="7" name="Picture 6">
          <a:extLst>
            <a:ext uri="{FF2B5EF4-FFF2-40B4-BE49-F238E27FC236}">
              <a16:creationId xmlns:a16="http://schemas.microsoft.com/office/drawing/2014/main" id="{74652831-8590-4CD8-B41A-FAE953B682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311140" y="6774181"/>
          <a:ext cx="6926580" cy="37887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358141</xdr:colOff>
      <xdr:row>15</xdr:row>
      <xdr:rowOff>60960</xdr:rowOff>
    </xdr:from>
    <xdr:to>
      <xdr:col>9</xdr:col>
      <xdr:colOff>342901</xdr:colOff>
      <xdr:row>34</xdr:row>
      <xdr:rowOff>88723</xdr:rowOff>
    </xdr:to>
    <xdr:pic>
      <xdr:nvPicPr>
        <xdr:cNvPr id="11" name="Picture 10">
          <a:extLst>
            <a:ext uri="{FF2B5EF4-FFF2-40B4-BE49-F238E27FC236}">
              <a16:creationId xmlns:a16="http://schemas.microsoft.com/office/drawing/2014/main" id="{00C8CB47-5F6A-47B1-91EC-C71A1FEED4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7741" y="2804160"/>
          <a:ext cx="6347460" cy="3502483"/>
        </a:xfrm>
        <a:prstGeom prst="rect">
          <a:avLst/>
        </a:prstGeom>
      </xdr:spPr>
    </xdr:pic>
    <xdr:clientData/>
  </xdr:twoCellAnchor>
  <xdr:twoCellAnchor editAs="oneCell">
    <xdr:from>
      <xdr:col>10</xdr:col>
      <xdr:colOff>53341</xdr:colOff>
      <xdr:row>15</xdr:row>
      <xdr:rowOff>68581</xdr:rowOff>
    </xdr:from>
    <xdr:to>
      <xdr:col>16</xdr:col>
      <xdr:colOff>396241</xdr:colOff>
      <xdr:row>34</xdr:row>
      <xdr:rowOff>115399</xdr:rowOff>
    </xdr:to>
    <xdr:pic>
      <xdr:nvPicPr>
        <xdr:cNvPr id="13" name="Picture 12">
          <a:extLst>
            <a:ext uri="{FF2B5EF4-FFF2-40B4-BE49-F238E27FC236}">
              <a16:creationId xmlns:a16="http://schemas.microsoft.com/office/drawing/2014/main" id="{B0AD5791-A0E1-49CC-8AFD-329B43B9946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72401" y="2811781"/>
          <a:ext cx="6416040" cy="3521538"/>
        </a:xfrm>
        <a:prstGeom prst="rect">
          <a:avLst/>
        </a:prstGeom>
      </xdr:spPr>
    </xdr:pic>
    <xdr:clientData/>
  </xdr:twoCellAnchor>
  <xdr:twoCellAnchor editAs="oneCell">
    <xdr:from>
      <xdr:col>6</xdr:col>
      <xdr:colOff>53341</xdr:colOff>
      <xdr:row>36</xdr:row>
      <xdr:rowOff>15240</xdr:rowOff>
    </xdr:from>
    <xdr:to>
      <xdr:col>14</xdr:col>
      <xdr:colOff>259081</xdr:colOff>
      <xdr:row>57</xdr:row>
      <xdr:rowOff>13883</xdr:rowOff>
    </xdr:to>
    <xdr:pic>
      <xdr:nvPicPr>
        <xdr:cNvPr id="15" name="Picture 14">
          <a:extLst>
            <a:ext uri="{FF2B5EF4-FFF2-40B4-BE49-F238E27FC236}">
              <a16:creationId xmlns:a16="http://schemas.microsoft.com/office/drawing/2014/main" id="{597BEE8C-C319-48D9-A2BA-FCAE3811B5D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68241" y="6598920"/>
          <a:ext cx="7002780" cy="38391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D617F-6A97-4655-929A-164C44F7EC7A}">
  <dimension ref="A1:P34"/>
  <sheetViews>
    <sheetView workbookViewId="0"/>
  </sheetViews>
  <sheetFormatPr defaultRowHeight="14.4"/>
  <cols>
    <col min="1" max="3" width="36.77734375" customWidth="1"/>
  </cols>
  <sheetData>
    <row r="1" spans="1:16">
      <c r="A1" s="1" t="s">
        <v>0</v>
      </c>
    </row>
    <row r="2" spans="1:16">
      <c r="P2" t="e">
        <f ca="1">_xll.CB.RecalcCounterFN()</f>
        <v>#VALUE!</v>
      </c>
    </row>
    <row r="3" spans="1:16">
      <c r="A3" t="s">
        <v>1</v>
      </c>
      <c r="B3" t="s">
        <v>2</v>
      </c>
      <c r="C3">
        <v>0</v>
      </c>
    </row>
    <row r="4" spans="1:16">
      <c r="A4" t="s">
        <v>3</v>
      </c>
    </row>
    <row r="5" spans="1:16">
      <c r="A5" t="s">
        <v>4</v>
      </c>
    </row>
    <row r="7" spans="1:16">
      <c r="A7" s="1" t="s">
        <v>5</v>
      </c>
      <c r="B7" t="s">
        <v>6</v>
      </c>
    </row>
    <row r="8" spans="1:16">
      <c r="B8">
        <v>3</v>
      </c>
    </row>
    <row r="10" spans="1:16">
      <c r="A10" t="s">
        <v>7</v>
      </c>
    </row>
    <row r="11" spans="1:16">
      <c r="A11" t="e">
        <f>CB_DATA_!#REF!</f>
        <v>#REF!</v>
      </c>
      <c r="B11" t="e">
        <f>'#Number 4&amp;5 CB 10Jumps'!#REF!</f>
        <v>#REF!</v>
      </c>
      <c r="C11" t="e">
        <f>'#Number 4&amp;5 CB 1Jump'!#REF!</f>
        <v>#REF!</v>
      </c>
    </row>
    <row r="13" spans="1:16">
      <c r="A13" t="s">
        <v>8</v>
      </c>
    </row>
    <row r="14" spans="1:16">
      <c r="A14" t="s">
        <v>12</v>
      </c>
      <c r="B14" t="s">
        <v>33</v>
      </c>
      <c r="C14" t="s">
        <v>31</v>
      </c>
    </row>
    <row r="16" spans="1:16">
      <c r="A16" t="s">
        <v>9</v>
      </c>
    </row>
    <row r="19" spans="1:3">
      <c r="A19" t="s">
        <v>10</v>
      </c>
    </row>
    <row r="20" spans="1:3">
      <c r="A20">
        <v>28</v>
      </c>
      <c r="B20">
        <v>34</v>
      </c>
      <c r="C20">
        <v>31</v>
      </c>
    </row>
    <row r="25" spans="1:3">
      <c r="A25" s="1" t="s">
        <v>11</v>
      </c>
    </row>
    <row r="26" spans="1:3">
      <c r="A26" s="2" t="s">
        <v>13</v>
      </c>
      <c r="B26" s="2" t="s">
        <v>16</v>
      </c>
      <c r="C26" s="2" t="s">
        <v>16</v>
      </c>
    </row>
    <row r="27" spans="1:3">
      <c r="A27" t="s">
        <v>14</v>
      </c>
      <c r="B27" t="s">
        <v>35</v>
      </c>
      <c r="C27" t="s">
        <v>75</v>
      </c>
    </row>
    <row r="28" spans="1:3">
      <c r="A28" s="2" t="s">
        <v>15</v>
      </c>
      <c r="B28" s="2" t="s">
        <v>15</v>
      </c>
      <c r="C28" s="2" t="s">
        <v>15</v>
      </c>
    </row>
    <row r="29" spans="1:3">
      <c r="B29" s="2" t="s">
        <v>13</v>
      </c>
      <c r="C29" s="2" t="s">
        <v>13</v>
      </c>
    </row>
    <row r="30" spans="1:3">
      <c r="B30" t="s">
        <v>34</v>
      </c>
      <c r="C30" t="s">
        <v>32</v>
      </c>
    </row>
    <row r="31" spans="1:3">
      <c r="B31" s="2" t="s">
        <v>15</v>
      </c>
      <c r="C31" s="2" t="s">
        <v>15</v>
      </c>
    </row>
    <row r="32" spans="1:3">
      <c r="B32" s="2" t="s">
        <v>27</v>
      </c>
    </row>
    <row r="33" spans="2:2">
      <c r="B33" t="s">
        <v>76</v>
      </c>
    </row>
    <row r="34" spans="2:2">
      <c r="B34" s="2"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268CD-5FB1-4DDB-89F4-E6B0820671EB}">
  <dimension ref="A1"/>
  <sheetViews>
    <sheetView workbookViewId="0">
      <selection activeCell="T31" sqref="T31"/>
    </sheetView>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060D-D328-4DC3-8C49-FC5EAD130183}">
  <dimension ref="A1:X524"/>
  <sheetViews>
    <sheetView topLeftCell="A123" zoomScale="85" zoomScaleNormal="55" workbookViewId="0">
      <selection activeCell="J31" sqref="J31"/>
    </sheetView>
  </sheetViews>
  <sheetFormatPr defaultRowHeight="14.4"/>
  <cols>
    <col min="1" max="1" width="10.33203125" style="54" bestFit="1" customWidth="1"/>
    <col min="2" max="2" width="11.44140625" style="17" customWidth="1"/>
    <col min="3" max="3" width="15.33203125" style="82" customWidth="1"/>
    <col min="4" max="4" width="15.33203125" style="83" customWidth="1"/>
    <col min="5" max="5" width="15.33203125" style="17" customWidth="1"/>
    <col min="6" max="6" width="14.109375" style="17" customWidth="1"/>
    <col min="7" max="7" width="15.33203125" style="17" customWidth="1"/>
    <col min="8" max="8" width="14.109375" style="17" customWidth="1"/>
    <col min="9" max="9" width="3.21875" style="15" customWidth="1"/>
    <col min="10" max="10" width="16.6640625" style="17" customWidth="1"/>
    <col min="11" max="11" width="11.44140625" style="17" customWidth="1"/>
    <col min="12" max="12" width="11.44140625" style="31" customWidth="1"/>
    <col min="13" max="13" width="2.77734375" style="31" customWidth="1"/>
    <col min="14" max="14" width="12.109375" style="74" customWidth="1"/>
    <col min="15" max="15" width="12.109375" style="89" customWidth="1"/>
    <col min="16" max="17" width="12.109375" style="74" customWidth="1"/>
    <col min="18" max="16384" width="8.88671875" style="19"/>
  </cols>
  <sheetData>
    <row r="1" spans="1:24" ht="19.05" customHeight="1">
      <c r="A1" s="11" t="s">
        <v>36</v>
      </c>
      <c r="B1" s="12" t="s">
        <v>37</v>
      </c>
      <c r="C1" s="13" t="s">
        <v>38</v>
      </c>
      <c r="D1" s="12" t="s">
        <v>39</v>
      </c>
      <c r="E1" s="12" t="s">
        <v>40</v>
      </c>
      <c r="F1" s="12" t="s">
        <v>41</v>
      </c>
      <c r="G1" s="14" t="s">
        <v>42</v>
      </c>
      <c r="H1" s="12" t="s">
        <v>41</v>
      </c>
      <c r="J1" s="12" t="s">
        <v>43</v>
      </c>
      <c r="K1" s="16">
        <v>0.86557122477062054</v>
      </c>
      <c r="L1" s="17"/>
      <c r="M1" s="17"/>
      <c r="N1" s="18" t="s">
        <v>44</v>
      </c>
      <c r="O1" s="18" t="s">
        <v>45</v>
      </c>
      <c r="P1" s="18" t="s">
        <v>46</v>
      </c>
      <c r="Q1" s="18" t="s">
        <v>47</v>
      </c>
    </row>
    <row r="2" spans="1:24">
      <c r="A2" s="20">
        <v>43474</v>
      </c>
      <c r="B2" s="17">
        <v>1.6981741413474083E-2</v>
      </c>
      <c r="C2" s="21"/>
      <c r="D2" s="22"/>
      <c r="E2" s="23"/>
      <c r="G2" s="24"/>
      <c r="J2" s="12" t="s">
        <v>48</v>
      </c>
      <c r="K2" s="25">
        <f>SUM(F4:F501)</f>
        <v>3330.1596343776687</v>
      </c>
      <c r="L2" s="26"/>
      <c r="M2" s="26"/>
      <c r="N2" s="27"/>
      <c r="O2" s="28"/>
      <c r="P2" s="29"/>
      <c r="Q2" s="30"/>
    </row>
    <row r="3" spans="1:24">
      <c r="A3" s="20">
        <v>43475</v>
      </c>
      <c r="B3" s="17">
        <v>3.1961745116859674E-3</v>
      </c>
      <c r="C3" s="21">
        <f>B3^2</f>
        <v>1.0215531509151032E-5</v>
      </c>
      <c r="D3" s="22"/>
      <c r="E3" s="23"/>
      <c r="G3" s="24"/>
      <c r="N3" s="32"/>
      <c r="O3" s="33"/>
      <c r="P3" s="34"/>
      <c r="Q3" s="35"/>
    </row>
    <row r="4" spans="1:24">
      <c r="A4" s="20">
        <v>43476</v>
      </c>
      <c r="B4" s="17">
        <v>-9.8180091008543968E-3</v>
      </c>
      <c r="C4" s="21">
        <f t="shared" ref="C4:C67" si="0">B4^2</f>
        <v>9.6393302704459762E-5</v>
      </c>
      <c r="D4" s="22">
        <f>C3</f>
        <v>1.0215531509151032E-5</v>
      </c>
      <c r="E4" s="23">
        <f>C3</f>
        <v>1.0215531509151032E-5</v>
      </c>
      <c r="F4" s="17">
        <f>-LN(E4)-(C4/E4)</f>
        <v>2.0556456054672072</v>
      </c>
      <c r="G4" s="24">
        <f>C3</f>
        <v>1.0215531509151032E-5</v>
      </c>
      <c r="H4" s="17">
        <f>-LN(G4)-(C4/G4)</f>
        <v>2.0556456054672072</v>
      </c>
      <c r="J4" s="36" t="s">
        <v>49</v>
      </c>
      <c r="K4" s="36">
        <v>0.24350711696107885</v>
      </c>
      <c r="N4" s="37">
        <f t="shared" ref="N4:P38" si="1">SQRT(C4)</f>
        <v>9.8180091008543968E-3</v>
      </c>
      <c r="O4" s="38">
        <f t="shared" si="1"/>
        <v>3.1961745116859674E-3</v>
      </c>
      <c r="P4" s="39">
        <f t="shared" si="1"/>
        <v>3.1961745116859674E-3</v>
      </c>
      <c r="Q4" s="40">
        <f>SQRT(G4)</f>
        <v>3.1961745116859674E-3</v>
      </c>
    </row>
    <row r="5" spans="1:24">
      <c r="A5" s="20">
        <v>43479</v>
      </c>
      <c r="B5" s="17">
        <v>-1.5037056989967823E-2</v>
      </c>
      <c r="C5" s="21">
        <f t="shared" si="0"/>
        <v>2.2611308291954017E-4</v>
      </c>
      <c r="D5" s="22">
        <f>AVERAGE($C$3:C4)</f>
        <v>5.3304417106805397E-5</v>
      </c>
      <c r="E5" s="23">
        <f>$K$1*E4+(1-$K$1)*C4</f>
        <v>2.1800303742934079E-5</v>
      </c>
      <c r="F5" s="17">
        <f t="shared" ref="F5:F67" si="2">-LN(E5)-(C5/E5)</f>
        <v>0.36157140312275082</v>
      </c>
      <c r="G5" s="24">
        <f t="shared" ref="G5:G68" si="3">$K$9*G4+$K$8*C4+$K$7</f>
        <v>2.0067500580545967E-5</v>
      </c>
      <c r="H5" s="17">
        <f t="shared" ref="H5:H67" si="4">-LN(G5)-(C5/G5)</f>
        <v>-0.45121664455609611</v>
      </c>
      <c r="J5" s="36" t="s">
        <v>50</v>
      </c>
      <c r="K5" s="36">
        <v>0.89497718331789289</v>
      </c>
      <c r="N5" s="37">
        <f t="shared" si="1"/>
        <v>1.5037056989967823E-2</v>
      </c>
      <c r="O5" s="38">
        <f t="shared" si="1"/>
        <v>7.3009874062900148E-3</v>
      </c>
      <c r="P5" s="39">
        <f t="shared" si="1"/>
        <v>4.6690795391526665E-3</v>
      </c>
      <c r="Q5" s="40">
        <f>SQRT(G5)</f>
        <v>4.4796763923910807E-3</v>
      </c>
    </row>
    <row r="6" spans="1:24">
      <c r="A6" s="20">
        <v>43480</v>
      </c>
      <c r="B6" s="17">
        <v>2.0466715097427368E-2</v>
      </c>
      <c r="C6" s="21">
        <f t="shared" si="0"/>
        <v>4.1888642687926136E-4</v>
      </c>
      <c r="D6" s="22">
        <f>AVERAGE($C$3:C5)</f>
        <v>1.1090730571105032E-4</v>
      </c>
      <c r="E6" s="23">
        <f t="shared" ref="E6:E68" si="5">$K$1*E5+(1-$K$1)*C5</f>
        <v>4.9265820411355899E-5</v>
      </c>
      <c r="F6" s="17">
        <f t="shared" si="2"/>
        <v>1.4157031094130534</v>
      </c>
      <c r="G6" s="24">
        <f t="shared" si="3"/>
        <v>4.0362077109558584E-5</v>
      </c>
      <c r="H6" s="17">
        <f t="shared" si="4"/>
        <v>-0.26059789520178711</v>
      </c>
      <c r="J6" s="36" t="s">
        <v>51</v>
      </c>
      <c r="K6" s="36">
        <v>0.88154480737037444</v>
      </c>
      <c r="N6" s="37">
        <f t="shared" si="1"/>
        <v>2.0466715097427368E-2</v>
      </c>
      <c r="O6" s="38">
        <f t="shared" si="1"/>
        <v>1.0531253757794004E-2</v>
      </c>
      <c r="P6" s="39">
        <f t="shared" si="1"/>
        <v>7.0189614909440768E-3</v>
      </c>
      <c r="Q6" s="40">
        <f>SQRT(G6)</f>
        <v>6.3531155435391368E-3</v>
      </c>
    </row>
    <row r="7" spans="1:24">
      <c r="A7" s="20">
        <v>43481</v>
      </c>
      <c r="B7" s="17">
        <v>1.2216600589454174E-2</v>
      </c>
      <c r="C7" s="21">
        <f t="shared" si="0"/>
        <v>1.4924532996225207E-4</v>
      </c>
      <c r="D7" s="22">
        <f>AVERAGE($C$3:C6)</f>
        <v>1.8790208600310307E-4</v>
      </c>
      <c r="E7" s="23">
        <f t="shared" si="5"/>
        <v>9.8953465838376878E-5</v>
      </c>
      <c r="F7" s="17">
        <f t="shared" si="2"/>
        <v>7.7126233398575614</v>
      </c>
      <c r="G7" s="24">
        <f t="shared" si="3"/>
        <v>7.5505430106074592E-5</v>
      </c>
      <c r="H7" s="17">
        <f t="shared" si="4"/>
        <v>7.5146888072439388</v>
      </c>
      <c r="J7" s="14" t="s">
        <v>52</v>
      </c>
      <c r="K7" s="41">
        <f>K4/100000</f>
        <v>2.4350711696107884E-6</v>
      </c>
      <c r="N7" s="37">
        <f t="shared" si="1"/>
        <v>1.2216600589454174E-2</v>
      </c>
      <c r="O7" s="38">
        <f t="shared" si="1"/>
        <v>1.3707738179696279E-2</v>
      </c>
      <c r="P7" s="39">
        <f t="shared" si="1"/>
        <v>9.947535666604914E-3</v>
      </c>
      <c r="Q7" s="40">
        <f>SQRT(G7)</f>
        <v>8.6893860603655185E-3</v>
      </c>
    </row>
    <row r="8" spans="1:24">
      <c r="A8" s="20">
        <v>43482</v>
      </c>
      <c r="B8" s="17">
        <v>5.9377704747021198E-3</v>
      </c>
      <c r="C8" s="21">
        <f t="shared" si="0"/>
        <v>3.5257118210244237E-5</v>
      </c>
      <c r="D8" s="22">
        <f>AVERAGE($C$3:C7)</f>
        <v>1.8017073479493286E-4</v>
      </c>
      <c r="E8" s="23">
        <f t="shared" si="5"/>
        <v>1.0571413953655179E-4</v>
      </c>
      <c r="F8" s="17">
        <f t="shared" si="2"/>
        <v>8.8212581620472559</v>
      </c>
      <c r="G8" s="24">
        <f t="shared" si="3"/>
        <v>8.2353607511184183E-5</v>
      </c>
      <c r="H8" s="17">
        <f t="shared" si="4"/>
        <v>8.9763696095438235</v>
      </c>
      <c r="J8" s="14" t="s">
        <v>53</v>
      </c>
      <c r="K8" s="16">
        <f>K5/10</f>
        <v>8.9497718331789294E-2</v>
      </c>
      <c r="N8" s="37">
        <f t="shared" si="1"/>
        <v>5.9377704747021198E-3</v>
      </c>
      <c r="O8" s="38">
        <f t="shared" si="1"/>
        <v>1.342276926699304E-2</v>
      </c>
      <c r="P8" s="39">
        <f t="shared" si="1"/>
        <v>1.0281738157361905E-2</v>
      </c>
      <c r="Q8" s="40">
        <f>SQRT(G8)</f>
        <v>9.074888842910649E-3</v>
      </c>
    </row>
    <row r="9" spans="1:24">
      <c r="A9" s="20">
        <v>43483</v>
      </c>
      <c r="B9" s="17">
        <v>6.1594168655574322E-3</v>
      </c>
      <c r="C9" s="21">
        <f t="shared" si="0"/>
        <v>3.7938416123713343E-5</v>
      </c>
      <c r="D9" s="22">
        <f>AVERAGE($C$3:C8)</f>
        <v>1.5601846536415144E-4</v>
      </c>
      <c r="E9" s="23">
        <f t="shared" si="5"/>
        <v>9.6242688453345999E-5</v>
      </c>
      <c r="F9" s="17">
        <f t="shared" si="2"/>
        <v>8.8544422447785553</v>
      </c>
      <c r="G9" s="24">
        <f t="shared" si="3"/>
        <v>7.8188897874084101E-5</v>
      </c>
      <c r="H9" s="17">
        <f t="shared" si="4"/>
        <v>8.9711680187730387</v>
      </c>
      <c r="J9" s="14" t="s">
        <v>51</v>
      </c>
      <c r="K9" s="16">
        <f>K6</f>
        <v>0.88154480737037444</v>
      </c>
      <c r="L9" s="42"/>
      <c r="M9" s="42"/>
      <c r="N9" s="37">
        <f t="shared" si="1"/>
        <v>6.1594168655574322E-3</v>
      </c>
      <c r="O9" s="38">
        <f t="shared" si="1"/>
        <v>1.2490735181091282E-2</v>
      </c>
      <c r="P9" s="39">
        <f>SQRT(E9)</f>
        <v>9.81033579717565E-3</v>
      </c>
      <c r="Q9" s="40">
        <f t="shared" ref="Q9:Q71" si="6">SQRT(G9)</f>
        <v>8.8424486356486181E-3</v>
      </c>
    </row>
    <row r="10" spans="1:24">
      <c r="A10" s="20">
        <v>43487</v>
      </c>
      <c r="B10" s="17">
        <v>-2.2446142509579659E-2</v>
      </c>
      <c r="C10" s="21">
        <f t="shared" si="0"/>
        <v>5.0382931356035901E-4</v>
      </c>
      <c r="D10" s="22">
        <f>AVERAGE($C$3:C9)</f>
        <v>1.3914988690123171E-4</v>
      </c>
      <c r="E10" s="23">
        <f t="shared" si="5"/>
        <v>8.8404916533433285E-5</v>
      </c>
      <c r="F10" s="17">
        <f t="shared" si="2"/>
        <v>3.6344733157651721</v>
      </c>
      <c r="G10" s="24">
        <f t="shared" si="3"/>
        <v>7.4757489764716443E-5</v>
      </c>
      <c r="H10" s="17">
        <f t="shared" si="4"/>
        <v>2.7617449502525426</v>
      </c>
      <c r="N10" s="37">
        <f>SQRT(C10)</f>
        <v>2.2446142509579659E-2</v>
      </c>
      <c r="O10" s="38">
        <f t="shared" si="1"/>
        <v>1.1796181030368757E-2</v>
      </c>
      <c r="P10" s="39">
        <f t="shared" si="1"/>
        <v>9.4023888737614601E-3</v>
      </c>
      <c r="Q10" s="40">
        <f t="shared" si="6"/>
        <v>8.6462413663230819E-3</v>
      </c>
    </row>
    <row r="11" spans="1:24">
      <c r="A11" s="20">
        <v>43488</v>
      </c>
      <c r="B11" s="17">
        <v>4.0443255566060543E-3</v>
      </c>
      <c r="C11" s="21">
        <f t="shared" si="0"/>
        <v>1.6356569207816871E-5</v>
      </c>
      <c r="D11" s="22">
        <f>AVERAGE($C$3:C10)</f>
        <v>1.8473481523362262E-4</v>
      </c>
      <c r="E11" s="23">
        <f t="shared" si="5"/>
        <v>1.4424990942616637E-4</v>
      </c>
      <c r="F11" s="17">
        <f t="shared" si="2"/>
        <v>8.7305727814899843</v>
      </c>
      <c r="G11" s="24">
        <f t="shared" si="3"/>
        <v>1.1342872207606424E-4</v>
      </c>
      <c r="H11" s="17">
        <f t="shared" si="4"/>
        <v>8.9401346174078196</v>
      </c>
      <c r="J11" s="12" t="s">
        <v>48</v>
      </c>
      <c r="K11" s="43">
        <f>SUM(H4:H501)</f>
        <v>3305.6627082788627</v>
      </c>
      <c r="N11" s="37">
        <f t="shared" si="1"/>
        <v>4.0443255566060543E-3</v>
      </c>
      <c r="O11" s="38">
        <f t="shared" si="1"/>
        <v>1.3591718626929511E-2</v>
      </c>
      <c r="P11" s="39">
        <f t="shared" si="1"/>
        <v>1.2010408378825691E-2</v>
      </c>
      <c r="Q11" s="40">
        <f t="shared" si="6"/>
        <v>1.0650292112241064E-2</v>
      </c>
    </row>
    <row r="12" spans="1:24">
      <c r="A12" s="20">
        <v>43489</v>
      </c>
      <c r="B12" s="17">
        <v>-7.9262033104896545E-3</v>
      </c>
      <c r="C12" s="21">
        <f t="shared" si="0"/>
        <v>6.2824698919217159E-5</v>
      </c>
      <c r="D12" s="22">
        <f>AVERAGE($C$3:C11)</f>
        <v>1.6602612123075531E-4</v>
      </c>
      <c r="E12" s="23">
        <f t="shared" si="5"/>
        <v>1.2705736434061931E-4</v>
      </c>
      <c r="F12" s="17">
        <f t="shared" si="2"/>
        <v>8.476412558316154</v>
      </c>
      <c r="G12" s="24">
        <f t="shared" si="3"/>
        <v>1.0389144774625819E-4</v>
      </c>
      <c r="H12" s="17">
        <f t="shared" si="4"/>
        <v>8.5674491479425807</v>
      </c>
      <c r="N12" s="37">
        <f t="shared" si="1"/>
        <v>7.9262033104896545E-3</v>
      </c>
      <c r="O12" s="38">
        <f t="shared" si="1"/>
        <v>1.288511238719924E-2</v>
      </c>
      <c r="P12" s="39">
        <f t="shared" si="1"/>
        <v>1.1271972513301268E-2</v>
      </c>
      <c r="Q12" s="40">
        <f t="shared" si="6"/>
        <v>1.019271542555065E-2</v>
      </c>
    </row>
    <row r="13" spans="1:24">
      <c r="A13" s="20">
        <v>43490</v>
      </c>
      <c r="B13" s="17">
        <v>3.3136855810880661E-2</v>
      </c>
      <c r="C13" s="21">
        <f t="shared" si="0"/>
        <v>1.0980512130310954E-3</v>
      </c>
      <c r="D13" s="22">
        <f>AVERAGE($C$3:C12)</f>
        <v>1.5570597899960151E-4</v>
      </c>
      <c r="E13" s="23">
        <f t="shared" si="5"/>
        <v>1.184226457983017E-4</v>
      </c>
      <c r="F13" s="17">
        <f t="shared" si="2"/>
        <v>-0.23105713284327756</v>
      </c>
      <c r="G13" s="24">
        <f t="shared" si="3"/>
        <v>9.9642704668666848E-5</v>
      </c>
      <c r="H13" s="17">
        <f t="shared" si="4"/>
        <v>-1.8059659437863704</v>
      </c>
      <c r="J13" s="14" t="s">
        <v>54</v>
      </c>
      <c r="K13" s="44">
        <f>K7/(1-K8-K9)</f>
        <v>8.4091283119700188E-5</v>
      </c>
      <c r="L13" s="45"/>
      <c r="M13" s="45"/>
      <c r="N13" s="37">
        <f t="shared" si="1"/>
        <v>3.3136855810880661E-2</v>
      </c>
      <c r="O13" s="38">
        <f t="shared" si="1"/>
        <v>1.2478220185571398E-2</v>
      </c>
      <c r="P13" s="39">
        <f t="shared" si="1"/>
        <v>1.0882216952363232E-2</v>
      </c>
      <c r="Q13" s="40">
        <f t="shared" si="6"/>
        <v>9.9821192473676067E-3</v>
      </c>
    </row>
    <row r="14" spans="1:24" ht="15.45" customHeight="1">
      <c r="A14" s="20">
        <v>43493</v>
      </c>
      <c r="B14" s="17">
        <v>-9.2545105144381523E-3</v>
      </c>
      <c r="C14" s="21">
        <f t="shared" si="0"/>
        <v>8.5645964861846315E-5</v>
      </c>
      <c r="D14" s="22">
        <f>AVERAGE($C$3:C13)</f>
        <v>2.4137372754791915E-4</v>
      </c>
      <c r="E14" s="23">
        <f t="shared" si="5"/>
        <v>2.5011291427111799E-4</v>
      </c>
      <c r="F14" s="17">
        <f t="shared" si="2"/>
        <v>7.951168886110132</v>
      </c>
      <c r="G14" s="24">
        <f t="shared" si="3"/>
        <v>1.8854765824035036E-4</v>
      </c>
      <c r="H14" s="17">
        <f t="shared" si="4"/>
        <v>8.1219193479989222</v>
      </c>
      <c r="N14" s="37">
        <f t="shared" si="1"/>
        <v>9.2545105144381523E-3</v>
      </c>
      <c r="O14" s="38">
        <f t="shared" si="1"/>
        <v>1.5536206987161285E-2</v>
      </c>
      <c r="P14" s="39">
        <f t="shared" si="1"/>
        <v>1.5814958560524842E-2</v>
      </c>
      <c r="Q14" s="40">
        <f t="shared" si="6"/>
        <v>1.3731265718802123E-2</v>
      </c>
      <c r="W14" s="46"/>
      <c r="X14" s="46"/>
    </row>
    <row r="15" spans="1:24">
      <c r="A15" s="20">
        <v>43494</v>
      </c>
      <c r="B15" s="17">
        <v>-1.036474946886301E-2</v>
      </c>
      <c r="C15" s="21">
        <f t="shared" si="0"/>
        <v>1.0742803155229606E-4</v>
      </c>
      <c r="D15" s="22">
        <f>AVERAGE($C$3:C14)</f>
        <v>2.283964139907464E-4</v>
      </c>
      <c r="E15" s="23">
        <f t="shared" si="5"/>
        <v>2.2800382369631727E-4</v>
      </c>
      <c r="F15" s="17">
        <f t="shared" si="2"/>
        <v>7.914980483332438</v>
      </c>
      <c r="G15" s="24">
        <f t="shared" si="3"/>
        <v>1.7631339867269549E-4</v>
      </c>
      <c r="H15" s="17">
        <f t="shared" si="4"/>
        <v>8.0339458969013879</v>
      </c>
      <c r="J15" s="14" t="s">
        <v>55</v>
      </c>
      <c r="K15" s="17">
        <f>LN(1/(K8+K9))</f>
        <v>2.938501587004191E-2</v>
      </c>
      <c r="L15" s="47"/>
      <c r="M15" s="47"/>
      <c r="N15" s="37">
        <f t="shared" si="1"/>
        <v>1.036474946886301E-2</v>
      </c>
      <c r="O15" s="38">
        <f>SQRT(D15)</f>
        <v>1.511278974877724E-2</v>
      </c>
      <c r="P15" s="39">
        <f t="shared" si="1"/>
        <v>1.5099795485248046E-2</v>
      </c>
      <c r="Q15" s="40">
        <f t="shared" si="6"/>
        <v>1.3278305564818708E-2</v>
      </c>
      <c r="W15" s="46"/>
      <c r="X15" s="46"/>
    </row>
    <row r="16" spans="1:24">
      <c r="A16" s="20">
        <v>43495</v>
      </c>
      <c r="B16" s="17">
        <v>6.8334676325321198E-2</v>
      </c>
      <c r="C16" s="21">
        <f t="shared" si="0"/>
        <v>4.6696279884864134E-3</v>
      </c>
      <c r="D16" s="22">
        <f>AVERAGE($C$3:C15)</f>
        <v>2.190911538031733E-4</v>
      </c>
      <c r="E16" s="23">
        <f t="shared" si="5"/>
        <v>2.1179496763608428E-4</v>
      </c>
      <c r="F16" s="17">
        <f t="shared" si="2"/>
        <v>-13.587978470906101</v>
      </c>
      <c r="G16" s="24">
        <f t="shared" si="3"/>
        <v>1.6747779594815414E-4</v>
      </c>
      <c r="H16" s="17">
        <f t="shared" si="4"/>
        <v>-19.187412363080576</v>
      </c>
      <c r="J16" s="14" t="s">
        <v>56</v>
      </c>
      <c r="K16" s="17">
        <f>G502</f>
        <v>2.6575443789904568E-4</v>
      </c>
      <c r="N16" s="37">
        <f t="shared" si="1"/>
        <v>6.8334676325321198E-2</v>
      </c>
      <c r="O16" s="38">
        <f t="shared" si="1"/>
        <v>1.4801728068140332E-2</v>
      </c>
      <c r="P16" s="39">
        <f t="shared" si="1"/>
        <v>1.4553177235094895E-2</v>
      </c>
      <c r="Q16" s="40">
        <f t="shared" si="6"/>
        <v>1.294132125975374E-2</v>
      </c>
      <c r="W16" s="46"/>
      <c r="X16" s="46"/>
    </row>
    <row r="17" spans="1:17" ht="14.55" customHeight="1">
      <c r="A17" s="20">
        <v>43496</v>
      </c>
      <c r="B17" s="17">
        <v>7.2012250311672688E-3</v>
      </c>
      <c r="C17" s="21">
        <f t="shared" si="0"/>
        <v>5.1857641949510031E-5</v>
      </c>
      <c r="D17" s="22">
        <f>AVERAGE($C$3:C16)</f>
        <v>5.3698664199483331E-4</v>
      </c>
      <c r="E17" s="23">
        <f t="shared" si="5"/>
        <v>8.1105600080607883E-4</v>
      </c>
      <c r="F17" s="17">
        <f t="shared" si="2"/>
        <v>7.0532350313224015</v>
      </c>
      <c r="G17" s="24">
        <f t="shared" si="3"/>
        <v>5.67995302965338E-4</v>
      </c>
      <c r="H17" s="17">
        <f t="shared" si="4"/>
        <v>7.3820979883065565</v>
      </c>
      <c r="L17" s="48"/>
      <c r="M17" s="48"/>
      <c r="N17" s="37">
        <f t="shared" si="1"/>
        <v>7.2012250311672688E-3</v>
      </c>
      <c r="O17" s="38">
        <f t="shared" si="1"/>
        <v>2.3172972230485093E-2</v>
      </c>
      <c r="P17" s="39">
        <f t="shared" si="1"/>
        <v>2.8479044941958267E-2</v>
      </c>
      <c r="Q17" s="40">
        <f t="shared" si="6"/>
        <v>2.3832652033824057E-2</v>
      </c>
    </row>
    <row r="18" spans="1:17">
      <c r="A18" s="20">
        <v>43497</v>
      </c>
      <c r="B18" s="17">
        <v>4.8066469025798142E-4</v>
      </c>
      <c r="C18" s="21">
        <f t="shared" si="0"/>
        <v>2.3103854446080122E-7</v>
      </c>
      <c r="D18" s="22">
        <f>AVERAGE($C$3:C17)</f>
        <v>5.0464470865847842E-4</v>
      </c>
      <c r="E18" s="23">
        <f t="shared" si="5"/>
        <v>7.0899789526883536E-4</v>
      </c>
      <c r="F18" s="17">
        <f t="shared" si="2"/>
        <v>7.251332133694441</v>
      </c>
      <c r="G18" s="24">
        <f t="shared" si="3"/>
        <v>5.0778952174201518E-4</v>
      </c>
      <c r="H18" s="17">
        <f t="shared" si="4"/>
        <v>7.5849885347239105</v>
      </c>
      <c r="J18" s="90" t="s">
        <v>57</v>
      </c>
      <c r="K18" s="90"/>
      <c r="L18" s="90"/>
      <c r="M18" s="19"/>
      <c r="N18" s="37">
        <f t="shared" si="1"/>
        <v>4.8066469025798142E-4</v>
      </c>
      <c r="O18" s="38">
        <f t="shared" si="1"/>
        <v>2.2464298534752392E-2</v>
      </c>
      <c r="P18" s="39">
        <f t="shared" si="1"/>
        <v>2.6627014388940329E-2</v>
      </c>
      <c r="Q18" s="40">
        <f t="shared" si="6"/>
        <v>2.2534185624113759E-2</v>
      </c>
    </row>
    <row r="19" spans="1:17">
      <c r="A19" s="20">
        <v>43500</v>
      </c>
      <c r="B19" s="17">
        <v>2.8404969722032547E-2</v>
      </c>
      <c r="C19" s="21">
        <f t="shared" si="0"/>
        <v>8.0684230490958575E-4</v>
      </c>
      <c r="D19" s="22">
        <f>AVERAGE($C$3:C18)</f>
        <v>4.7311885427635231E-4</v>
      </c>
      <c r="E19" s="23">
        <f t="shared" si="5"/>
        <v>6.1371923479620059E-4</v>
      </c>
      <c r="F19" s="17">
        <f t="shared" si="2"/>
        <v>6.0812964263462019</v>
      </c>
      <c r="G19" s="24">
        <f t="shared" si="3"/>
        <v>4.5009496472094604E-4</v>
      </c>
      <c r="H19" s="17">
        <f t="shared" si="4"/>
        <v>5.9134473631646784</v>
      </c>
      <c r="J19" s="49" t="s">
        <v>58</v>
      </c>
      <c r="K19" s="50" t="s">
        <v>40</v>
      </c>
      <c r="L19" s="51" t="s">
        <v>42</v>
      </c>
      <c r="M19" s="19"/>
      <c r="N19" s="37">
        <f t="shared" si="1"/>
        <v>2.8404969722032547E-2</v>
      </c>
      <c r="O19" s="38">
        <f t="shared" si="1"/>
        <v>2.1751295462025987E-2</v>
      </c>
      <c r="P19" s="39">
        <f t="shared" si="1"/>
        <v>2.4773357358182209E-2</v>
      </c>
      <c r="Q19" s="40">
        <f t="shared" si="6"/>
        <v>2.1215441657456629E-2</v>
      </c>
    </row>
    <row r="20" spans="1:17">
      <c r="A20" s="20">
        <v>43501</v>
      </c>
      <c r="B20" s="17">
        <v>1.7109446227550507E-2</v>
      </c>
      <c r="C20" s="21">
        <f t="shared" si="0"/>
        <v>2.9273315021344226E-4</v>
      </c>
      <c r="D20" s="22">
        <f>AVERAGE($C$3:C19)</f>
        <v>4.9274964549007199E-4</v>
      </c>
      <c r="E20" s="23">
        <f t="shared" si="5"/>
        <v>6.3968053258008052E-4</v>
      </c>
      <c r="F20" s="17">
        <f t="shared" si="2"/>
        <v>6.8969176956969402</v>
      </c>
      <c r="G20" s="24">
        <f t="shared" si="3"/>
        <v>4.7142449548588238E-4</v>
      </c>
      <c r="H20" s="17">
        <f t="shared" si="4"/>
        <v>7.0387971302935295</v>
      </c>
      <c r="J20" s="52">
        <f>-NORMSINV(1%)*O502*1000000</f>
        <v>54814.304573334673</v>
      </c>
      <c r="K20" s="52">
        <f>-NORMSINV(1%)*P502*1000000</f>
        <v>41609.613336051218</v>
      </c>
      <c r="L20" s="52">
        <f>-NORMSINV(1%)*SQRT(K13/252)*1000000</f>
        <v>1343.8471586369724</v>
      </c>
      <c r="N20" s="37">
        <f t="shared" si="1"/>
        <v>1.7109446227550507E-2</v>
      </c>
      <c r="O20" s="38">
        <f t="shared" si="1"/>
        <v>2.2197964895234699E-2</v>
      </c>
      <c r="P20" s="39">
        <f t="shared" si="1"/>
        <v>2.5291906463927951E-2</v>
      </c>
      <c r="Q20" s="40">
        <f t="shared" si="6"/>
        <v>2.1712312071400466E-2</v>
      </c>
    </row>
    <row r="21" spans="1:17">
      <c r="A21" s="20">
        <v>43502</v>
      </c>
      <c r="B21" s="17">
        <v>3.4454482374712825E-4</v>
      </c>
      <c r="C21" s="21">
        <f t="shared" si="0"/>
        <v>1.1871113557093967E-7</v>
      </c>
      <c r="D21" s="22">
        <f>AVERAGE($C$3:C20)</f>
        <v>4.8163761797470367E-4</v>
      </c>
      <c r="E21" s="23">
        <f t="shared" si="5"/>
        <v>5.9304082089949419E-4</v>
      </c>
      <c r="F21" s="17">
        <f t="shared" si="2"/>
        <v>7.4300471497610703</v>
      </c>
      <c r="G21" s="24">
        <f t="shared" si="3"/>
        <v>4.442158362565689E-4</v>
      </c>
      <c r="H21" s="17">
        <f t="shared" si="4"/>
        <v>7.7189327584404301</v>
      </c>
      <c r="J21" s="53"/>
      <c r="K21" s="53"/>
      <c r="L21" s="53"/>
      <c r="M21" s="19"/>
      <c r="N21" s="37">
        <f t="shared" si="1"/>
        <v>3.4454482374712825E-4</v>
      </c>
      <c r="O21" s="38">
        <f t="shared" si="1"/>
        <v>2.194624382382333E-2</v>
      </c>
      <c r="P21" s="39">
        <f t="shared" si="1"/>
        <v>2.4352429466061372E-2</v>
      </c>
      <c r="Q21" s="40">
        <f t="shared" si="6"/>
        <v>2.1076428451152936E-2</v>
      </c>
    </row>
    <row r="22" spans="1:17">
      <c r="A22" s="20">
        <v>43503</v>
      </c>
      <c r="B22" s="17">
        <v>-1.8939411267638206E-2</v>
      </c>
      <c r="C22" s="21">
        <f t="shared" si="0"/>
        <v>3.5870129916474106E-4</v>
      </c>
      <c r="D22" s="22">
        <f>AVERAGE($C$3:C21)</f>
        <v>4.5629451761474929E-4</v>
      </c>
      <c r="E22" s="23">
        <f t="shared" si="5"/>
        <v>5.1333502787751027E-4</v>
      </c>
      <c r="F22" s="17">
        <f t="shared" si="2"/>
        <v>6.8758153922334966</v>
      </c>
      <c r="G22" s="24">
        <f t="shared" si="3"/>
        <v>3.940418593490518E-4</v>
      </c>
      <c r="H22" s="17">
        <f t="shared" si="4"/>
        <v>6.9287407370056346</v>
      </c>
      <c r="J22" s="90" t="s">
        <v>59</v>
      </c>
      <c r="K22" s="90"/>
      <c r="L22" s="90"/>
      <c r="M22" s="19"/>
      <c r="N22" s="37">
        <f t="shared" si="1"/>
        <v>1.8939411267638206E-2</v>
      </c>
      <c r="O22" s="38">
        <f t="shared" si="1"/>
        <v>2.1361051416415561E-2</v>
      </c>
      <c r="P22" s="39">
        <f t="shared" si="1"/>
        <v>2.2656898019753506E-2</v>
      </c>
      <c r="Q22" s="40">
        <f t="shared" si="6"/>
        <v>1.985048763504443E-2</v>
      </c>
    </row>
    <row r="23" spans="1:17">
      <c r="A23" s="20">
        <v>43504</v>
      </c>
      <c r="B23" s="17">
        <v>1.1700084432959557E-3</v>
      </c>
      <c r="C23" s="21">
        <f t="shared" si="0"/>
        <v>1.3689197573838255E-6</v>
      </c>
      <c r="D23" s="22">
        <f>AVERAGE($C$3:C22)</f>
        <v>4.514148566922489E-4</v>
      </c>
      <c r="E23" s="23">
        <f t="shared" si="5"/>
        <v>4.9254780511750053E-4</v>
      </c>
      <c r="F23" s="17">
        <f t="shared" si="2"/>
        <v>7.6131397731045736</v>
      </c>
      <c r="G23" s="24">
        <f t="shared" si="3"/>
        <v>3.8190357400322771E-4</v>
      </c>
      <c r="H23" s="17">
        <f t="shared" si="4"/>
        <v>7.8667579409179282</v>
      </c>
      <c r="J23" s="49" t="s">
        <v>58</v>
      </c>
      <c r="K23" s="50" t="s">
        <v>40</v>
      </c>
      <c r="L23" s="51" t="s">
        <v>42</v>
      </c>
      <c r="M23" s="46"/>
      <c r="N23" s="37">
        <f t="shared" si="1"/>
        <v>1.1700084432959557E-3</v>
      </c>
      <c r="O23" s="38">
        <f t="shared" si="1"/>
        <v>2.1246525755808852E-2</v>
      </c>
      <c r="P23" s="39">
        <f t="shared" si="1"/>
        <v>2.2193418058458245E-2</v>
      </c>
      <c r="Q23" s="40">
        <f t="shared" si="6"/>
        <v>1.954235333840906E-2</v>
      </c>
    </row>
    <row r="24" spans="1:17">
      <c r="A24" s="20">
        <v>43507</v>
      </c>
      <c r="B24" s="17">
        <v>-5.7509006001055241E-3</v>
      </c>
      <c r="C24" s="21">
        <f t="shared" si="0"/>
        <v>3.3072857712294077E-5</v>
      </c>
      <c r="D24" s="22">
        <f>AVERAGE($C$3:C23)</f>
        <v>4.2998409779058862E-4</v>
      </c>
      <c r="E24" s="23">
        <f t="shared" si="5"/>
        <v>4.2651922914000822E-4</v>
      </c>
      <c r="F24" s="17">
        <f t="shared" si="2"/>
        <v>7.6823118009593401</v>
      </c>
      <c r="G24" s="24">
        <f t="shared" si="3"/>
        <v>3.3922269894320884E-4</v>
      </c>
      <c r="H24" s="17">
        <f t="shared" si="4"/>
        <v>7.8913577329386948</v>
      </c>
      <c r="J24" s="52">
        <f>-NORMSINV(5%)*O502*1000000</f>
        <v>38756.674654020113</v>
      </c>
      <c r="K24" s="52">
        <f>-NORMSINV(5%)*P502*1000000</f>
        <v>29420.244571148203</v>
      </c>
      <c r="L24" s="52">
        <f>-NORMSINV(5%)*SQRT(K13/252)*1000000</f>
        <v>950.17254195648684</v>
      </c>
      <c r="N24" s="37">
        <f t="shared" si="1"/>
        <v>5.7509006001055241E-3</v>
      </c>
      <c r="O24" s="38">
        <f t="shared" si="1"/>
        <v>2.073605791346534E-2</v>
      </c>
      <c r="P24" s="39">
        <f t="shared" si="1"/>
        <v>2.0652341977122308E-2</v>
      </c>
      <c r="Q24" s="40">
        <f t="shared" si="6"/>
        <v>1.8417999319774361E-2</v>
      </c>
    </row>
    <row r="25" spans="1:17">
      <c r="A25" s="20">
        <v>43508</v>
      </c>
      <c r="B25" s="17">
        <v>8.6171682924032211E-3</v>
      </c>
      <c r="C25" s="21">
        <f t="shared" si="0"/>
        <v>7.4255589379599446E-5</v>
      </c>
      <c r="D25" s="22">
        <f>AVERAGE($C$3:C24)</f>
        <v>4.1194267778702978E-4</v>
      </c>
      <c r="E25" s="23">
        <f t="shared" si="5"/>
        <v>3.7362871531053707E-4</v>
      </c>
      <c r="F25" s="17">
        <f t="shared" si="2"/>
        <v>7.6935063380702484</v>
      </c>
      <c r="G25" s="24">
        <f t="shared" si="3"/>
        <v>3.044350252691226E-4</v>
      </c>
      <c r="H25" s="17">
        <f t="shared" si="4"/>
        <v>7.8531401083121279</v>
      </c>
      <c r="N25" s="37">
        <f t="shared" si="1"/>
        <v>8.6171682924032211E-3</v>
      </c>
      <c r="O25" s="38">
        <f t="shared" si="1"/>
        <v>2.0296371049698263E-2</v>
      </c>
      <c r="P25" s="39">
        <f t="shared" si="1"/>
        <v>1.9329477885099148E-2</v>
      </c>
      <c r="Q25" s="40">
        <f t="shared" si="6"/>
        <v>1.7448066519506471E-2</v>
      </c>
    </row>
    <row r="26" spans="1:17">
      <c r="A26" s="20">
        <v>43509</v>
      </c>
      <c r="B26" s="17">
        <v>-4.1547585278749466E-3</v>
      </c>
      <c r="C26" s="21">
        <f t="shared" si="0"/>
        <v>1.7262018424949593E-5</v>
      </c>
      <c r="D26" s="22">
        <f>AVERAGE($C$3:C25)</f>
        <v>3.9726063046496759E-4</v>
      </c>
      <c r="E26" s="23">
        <f t="shared" si="5"/>
        <v>3.3338435265505034E-4</v>
      </c>
      <c r="F26" s="17">
        <f t="shared" si="2"/>
        <v>7.9544363911776719</v>
      </c>
      <c r="G26" s="24">
        <f t="shared" si="3"/>
        <v>2.7745389270013093E-4</v>
      </c>
      <c r="H26" s="17">
        <f t="shared" si="4"/>
        <v>8.1276399819049807</v>
      </c>
      <c r="N26" s="37">
        <f t="shared" si="1"/>
        <v>4.1547585278749466E-3</v>
      </c>
      <c r="O26" s="38">
        <f t="shared" si="1"/>
        <v>1.993139810612812E-2</v>
      </c>
      <c r="P26" s="39">
        <f t="shared" si="1"/>
        <v>1.8258815751714303E-2</v>
      </c>
      <c r="Q26" s="40">
        <f t="shared" si="6"/>
        <v>1.6656947280343146E-2</v>
      </c>
    </row>
    <row r="27" spans="1:17">
      <c r="A27" s="20">
        <v>43510</v>
      </c>
      <c r="B27" s="17">
        <v>3.6432624328881502E-3</v>
      </c>
      <c r="C27" s="21">
        <f t="shared" si="0"/>
        <v>1.3273361154894083E-5</v>
      </c>
      <c r="D27" s="22">
        <f>AVERAGE($C$3:C26)</f>
        <v>3.8142735496330017E-4</v>
      </c>
      <c r="E27" s="23">
        <f t="shared" si="5"/>
        <v>2.9088841444184537E-4</v>
      </c>
      <c r="F27" s="17">
        <f t="shared" si="2"/>
        <v>8.0969403976885008</v>
      </c>
      <c r="G27" s="24">
        <f t="shared" si="3"/>
        <v>2.4856802082694256E-4</v>
      </c>
      <c r="H27" s="17">
        <f t="shared" si="4"/>
        <v>8.2463947127950323</v>
      </c>
      <c r="N27" s="37">
        <f t="shared" si="1"/>
        <v>3.6432624328881502E-3</v>
      </c>
      <c r="O27" s="38">
        <f t="shared" si="1"/>
        <v>1.9530165256937796E-2</v>
      </c>
      <c r="P27" s="39">
        <f t="shared" si="1"/>
        <v>1.7055451165004266E-2</v>
      </c>
      <c r="Q27" s="40">
        <f t="shared" si="6"/>
        <v>1.5766040112436052E-2</v>
      </c>
    </row>
    <row r="28" spans="1:17">
      <c r="A28" s="20">
        <v>43511</v>
      </c>
      <c r="B28" s="17">
        <v>-2.2248527966439724E-3</v>
      </c>
      <c r="C28" s="21">
        <f t="shared" si="0"/>
        <v>4.9499699667345052E-6</v>
      </c>
      <c r="D28" s="22">
        <f>AVERAGE($C$3:C27)</f>
        <v>3.6670119521096391E-4</v>
      </c>
      <c r="E28" s="23">
        <f t="shared" si="5"/>
        <v>2.5356896284324163E-4</v>
      </c>
      <c r="F28" s="17">
        <f t="shared" si="2"/>
        <v>8.2603535310122158</v>
      </c>
      <c r="G28" s="24">
        <f t="shared" si="3"/>
        <v>2.2274685474588991E-4</v>
      </c>
      <c r="H28" s="17">
        <f t="shared" si="4"/>
        <v>8.3872522106458263</v>
      </c>
      <c r="N28" s="37">
        <f t="shared" si="1"/>
        <v>2.2248527966439724E-3</v>
      </c>
      <c r="O28" s="38">
        <f t="shared" si="1"/>
        <v>1.9149443731110414E-2</v>
      </c>
      <c r="P28" s="39">
        <f t="shared" si="1"/>
        <v>1.5923848870271335E-2</v>
      </c>
      <c r="Q28" s="40">
        <f t="shared" si="6"/>
        <v>1.492470618625003E-2</v>
      </c>
    </row>
    <row r="29" spans="1:17">
      <c r="A29" s="20">
        <v>43515</v>
      </c>
      <c r="B29" s="17">
        <v>2.9925743583589792E-3</v>
      </c>
      <c r="C29" s="21">
        <f t="shared" si="0"/>
        <v>8.9555012903076562E-6</v>
      </c>
      <c r="D29" s="22">
        <f>AVERAGE($C$3:C28)</f>
        <v>3.5278768654772429E-4</v>
      </c>
      <c r="E29" s="23">
        <f t="shared" si="5"/>
        <v>2.2014741613209094E-4</v>
      </c>
      <c r="F29" s="17">
        <f t="shared" si="2"/>
        <v>8.3805335969282631</v>
      </c>
      <c r="G29" s="24">
        <f t="shared" si="3"/>
        <v>1.9923941534676673E-4</v>
      </c>
      <c r="H29" s="17">
        <f t="shared" si="4"/>
        <v>8.4760549222533275</v>
      </c>
      <c r="N29" s="37">
        <f t="shared" si="1"/>
        <v>2.9925743583589792E-3</v>
      </c>
      <c r="O29" s="38">
        <f t="shared" si="1"/>
        <v>1.8782643225800897E-2</v>
      </c>
      <c r="P29" s="39">
        <f t="shared" si="1"/>
        <v>1.4837365538804081E-2</v>
      </c>
      <c r="Q29" s="40">
        <f t="shared" si="6"/>
        <v>1.4115219280860172E-2</v>
      </c>
    </row>
    <row r="30" spans="1:17">
      <c r="A30" s="20">
        <v>43516</v>
      </c>
      <c r="B30" s="17">
        <v>6.4354189671576023E-3</v>
      </c>
      <c r="C30" s="21">
        <f t="shared" si="0"/>
        <v>4.1414617282851821E-5</v>
      </c>
      <c r="D30" s="22">
        <f>AVERAGE($C$3:C29)</f>
        <v>3.4005316116781997E-4</v>
      </c>
      <c r="E30" s="23">
        <f t="shared" si="5"/>
        <v>1.917571456815626E-4</v>
      </c>
      <c r="F30" s="17">
        <f t="shared" si="2"/>
        <v>8.343306542501125</v>
      </c>
      <c r="G30" s="24">
        <f t="shared" si="3"/>
        <v>1.7887504012406222E-4</v>
      </c>
      <c r="H30" s="17">
        <f t="shared" si="4"/>
        <v>8.3972948889650461</v>
      </c>
      <c r="N30" s="37">
        <f t="shared" si="1"/>
        <v>6.4354189671576023E-3</v>
      </c>
      <c r="O30" s="38">
        <f t="shared" si="1"/>
        <v>1.844053039280107E-2</v>
      </c>
      <c r="P30" s="39">
        <f t="shared" si="1"/>
        <v>1.384764043732948E-2</v>
      </c>
      <c r="Q30" s="40">
        <f t="shared" si="6"/>
        <v>1.3374417375125625E-2</v>
      </c>
    </row>
    <row r="31" spans="1:17">
      <c r="A31" s="20">
        <v>43517</v>
      </c>
      <c r="B31" s="17">
        <v>-5.63855841755867E-3</v>
      </c>
      <c r="C31" s="21">
        <f t="shared" si="0"/>
        <v>3.1793341028221733E-5</v>
      </c>
      <c r="D31" s="22">
        <f>AVERAGE($C$3:C30)</f>
        <v>3.2938749888621397E-4</v>
      </c>
      <c r="E31" s="23">
        <f t="shared" si="5"/>
        <v>1.7154678372403572E-4</v>
      </c>
      <c r="F31" s="17">
        <f t="shared" si="2"/>
        <v>8.4853211818086152</v>
      </c>
      <c r="G31" s="24">
        <f t="shared" si="3"/>
        <v>1.6382794771154475E-4</v>
      </c>
      <c r="H31" s="17">
        <f t="shared" si="4"/>
        <v>8.5226283507018241</v>
      </c>
      <c r="N31" s="37">
        <f t="shared" si="1"/>
        <v>5.63855841755867E-3</v>
      </c>
      <c r="O31" s="38">
        <f t="shared" si="1"/>
        <v>1.8149035756375984E-2</v>
      </c>
      <c r="P31" s="39">
        <f t="shared" si="1"/>
        <v>1.3097586942793536E-2</v>
      </c>
      <c r="Q31" s="40">
        <f t="shared" si="6"/>
        <v>1.2799529198823868E-2</v>
      </c>
    </row>
    <row r="32" spans="1:17">
      <c r="A32" s="20">
        <v>43518</v>
      </c>
      <c r="B32" s="17">
        <v>1.1165694333612919E-2</v>
      </c>
      <c r="C32" s="21">
        <f t="shared" si="0"/>
        <v>1.2467272995167564E-4</v>
      </c>
      <c r="D32" s="22">
        <f>AVERAGE($C$3:C31)</f>
        <v>3.1912563137386938E-4</v>
      </c>
      <c r="E32" s="23">
        <f t="shared" si="5"/>
        <v>1.5275989958834818E-4</v>
      </c>
      <c r="F32" s="17">
        <f t="shared" si="2"/>
        <v>7.9705079611118448</v>
      </c>
      <c r="G32" s="24">
        <f t="shared" si="3"/>
        <v>1.4970217925703859E-4</v>
      </c>
      <c r="H32" s="17">
        <f t="shared" si="4"/>
        <v>7.9740576653590072</v>
      </c>
      <c r="N32" s="37">
        <f t="shared" si="1"/>
        <v>1.1165694333612919E-2</v>
      </c>
      <c r="O32" s="38">
        <f t="shared" si="1"/>
        <v>1.7864087756554192E-2</v>
      </c>
      <c r="P32" s="39">
        <f t="shared" si="1"/>
        <v>1.2359607582295975E-2</v>
      </c>
      <c r="Q32" s="40">
        <f t="shared" si="6"/>
        <v>1.2235284191919637E-2</v>
      </c>
    </row>
    <row r="33" spans="1:17">
      <c r="A33" s="20">
        <v>43521</v>
      </c>
      <c r="B33" s="17">
        <v>7.2844685055315495E-3</v>
      </c>
      <c r="C33" s="21">
        <f t="shared" si="0"/>
        <v>5.3063481408081046E-5</v>
      </c>
      <c r="D33" s="22">
        <f>AVERAGE($C$3:C32)</f>
        <v>3.1264386799312961E-4</v>
      </c>
      <c r="E33" s="23">
        <f t="shared" si="5"/>
        <v>1.4898417577443047E-4</v>
      </c>
      <c r="F33" s="17">
        <f t="shared" si="2"/>
        <v>8.4555018866898486</v>
      </c>
      <c r="G33" s="24">
        <f t="shared" si="3"/>
        <v>1.4556217481455244E-4</v>
      </c>
      <c r="H33" s="17">
        <f t="shared" si="4"/>
        <v>8.4703655529325204</v>
      </c>
      <c r="N33" s="37">
        <f t="shared" si="1"/>
        <v>7.2844685055315495E-3</v>
      </c>
      <c r="O33" s="38">
        <f t="shared" si="1"/>
        <v>1.7681738262770707E-2</v>
      </c>
      <c r="P33" s="39">
        <f t="shared" si="1"/>
        <v>1.2205907412987797E-2</v>
      </c>
      <c r="Q33" s="40">
        <f t="shared" si="6"/>
        <v>1.2064915035529776E-2</v>
      </c>
    </row>
    <row r="34" spans="1:17">
      <c r="A34" s="20">
        <v>43522</v>
      </c>
      <c r="B34" s="17">
        <v>5.7398900389671326E-4</v>
      </c>
      <c r="C34" s="21">
        <f t="shared" si="0"/>
        <v>3.2946337659434111E-7</v>
      </c>
      <c r="D34" s="22">
        <f>AVERAGE($C$3:C33)</f>
        <v>3.0427030713554739E-4</v>
      </c>
      <c r="E34" s="23">
        <f t="shared" si="5"/>
        <v>1.360896743116105E-4</v>
      </c>
      <c r="F34" s="17">
        <f t="shared" si="2"/>
        <v>8.8997755910383596</v>
      </c>
      <c r="G34" s="24">
        <f t="shared" si="3"/>
        <v>1.3550371103968279E-4</v>
      </c>
      <c r="H34" s="17">
        <f t="shared" si="4"/>
        <v>8.9040801328294101</v>
      </c>
      <c r="N34" s="37">
        <f t="shared" si="1"/>
        <v>5.7398900389671326E-4</v>
      </c>
      <c r="O34" s="38">
        <f t="shared" si="1"/>
        <v>1.7443345640545779E-2</v>
      </c>
      <c r="P34" s="39">
        <f t="shared" si="1"/>
        <v>1.1665747910511804E-2</v>
      </c>
      <c r="Q34" s="40">
        <f t="shared" si="6"/>
        <v>1.1640606128534837E-2</v>
      </c>
    </row>
    <row r="35" spans="1:17">
      <c r="A35" s="20">
        <v>43523</v>
      </c>
      <c r="B35" s="17">
        <v>3.0975351110100746E-3</v>
      </c>
      <c r="C35" s="21">
        <f t="shared" si="0"/>
        <v>9.5947237639401953E-6</v>
      </c>
      <c r="D35" s="22">
        <f>AVERAGE($C$3:C34)</f>
        <v>2.9477215576808013E-4</v>
      </c>
      <c r="E35" s="23">
        <f t="shared" si="5"/>
        <v>1.1783959543073406E-4</v>
      </c>
      <c r="F35" s="17">
        <f t="shared" si="2"/>
        <v>8.9647643189499355</v>
      </c>
      <c r="G35" s="24">
        <f t="shared" si="3"/>
        <v>1.2191715023653791E-4</v>
      </c>
      <c r="H35" s="17">
        <f t="shared" si="4"/>
        <v>8.9334701195699715</v>
      </c>
      <c r="N35" s="37">
        <f t="shared" si="1"/>
        <v>3.0975351110100746E-3</v>
      </c>
      <c r="O35" s="38">
        <f t="shared" si="1"/>
        <v>1.7168929954079263E-2</v>
      </c>
      <c r="P35" s="39">
        <f t="shared" si="1"/>
        <v>1.0855394761625855E-2</v>
      </c>
      <c r="Q35" s="40">
        <f t="shared" si="6"/>
        <v>1.1041609947672391E-2</v>
      </c>
    </row>
    <row r="36" spans="1:17">
      <c r="A36" s="20">
        <v>43524</v>
      </c>
      <c r="B36" s="17">
        <v>-9.8358849063515663E-3</v>
      </c>
      <c r="C36" s="21">
        <f t="shared" si="0"/>
        <v>9.674463189099456E-5</v>
      </c>
      <c r="D36" s="22">
        <f>AVERAGE($C$3:C35)</f>
        <v>2.8613041540431837E-4</v>
      </c>
      <c r="E36" s="23">
        <f t="shared" si="5"/>
        <v>1.0328836990770561E-4</v>
      </c>
      <c r="F36" s="17">
        <f t="shared" si="2"/>
        <v>8.2413398379602558</v>
      </c>
      <c r="G36" s="24">
        <f t="shared" si="3"/>
        <v>1.1076920777492104E-4</v>
      </c>
      <c r="H36" s="17">
        <f t="shared" si="4"/>
        <v>8.2346725112337928</v>
      </c>
      <c r="N36" s="37">
        <f t="shared" si="1"/>
        <v>9.8358849063515663E-3</v>
      </c>
      <c r="O36" s="38">
        <f t="shared" si="1"/>
        <v>1.6915389898087434E-2</v>
      </c>
      <c r="P36" s="39">
        <f t="shared" si="1"/>
        <v>1.016308860079974E-2</v>
      </c>
      <c r="Q36" s="40">
        <f t="shared" si="6"/>
        <v>1.0524695139286508E-2</v>
      </c>
    </row>
    <row r="37" spans="1:17">
      <c r="A37" s="20">
        <v>43525</v>
      </c>
      <c r="B37" s="17">
        <v>1.0511159896850586E-2</v>
      </c>
      <c r="C37" s="21">
        <f t="shared" si="0"/>
        <v>1.1048448237716002E-4</v>
      </c>
      <c r="D37" s="22">
        <f>AVERAGE($C$3:C36)</f>
        <v>2.8056024530098526E-4</v>
      </c>
      <c r="E37" s="23">
        <f t="shared" si="5"/>
        <v>1.0240870322069722E-4</v>
      </c>
      <c r="F37" s="17">
        <f t="shared" si="2"/>
        <v>8.1076805281138391</v>
      </c>
      <c r="G37" s="24">
        <f t="shared" si="3"/>
        <v>1.0874151491521541E-4</v>
      </c>
      <c r="H37" s="17">
        <f t="shared" si="4"/>
        <v>8.1105083771943374</v>
      </c>
      <c r="N37" s="37">
        <f t="shared" si="1"/>
        <v>1.0511159896850586E-2</v>
      </c>
      <c r="O37" s="38">
        <f t="shared" si="1"/>
        <v>1.6749932695416577E-2</v>
      </c>
      <c r="P37" s="39">
        <f t="shared" si="1"/>
        <v>1.011971853465783E-2</v>
      </c>
      <c r="Q37" s="40">
        <f t="shared" si="6"/>
        <v>1.04279199706948E-2</v>
      </c>
    </row>
    <row r="38" spans="1:17">
      <c r="A38" s="20">
        <v>43528</v>
      </c>
      <c r="B38" s="17">
        <v>5.0294613465666771E-3</v>
      </c>
      <c r="C38" s="21">
        <f t="shared" si="0"/>
        <v>2.5295481436608293E-5</v>
      </c>
      <c r="D38" s="22">
        <f>AVERAGE($C$3:C37)</f>
        <v>2.7570093778887599E-4</v>
      </c>
      <c r="E38" s="23">
        <f t="shared" si="5"/>
        <v>1.0349432032172347E-4</v>
      </c>
      <c r="F38" s="17">
        <f t="shared" si="2"/>
        <v>8.9315796235534872</v>
      </c>
      <c r="G38" s="24">
        <f t="shared" si="3"/>
        <v>1.0818369807253166E-4</v>
      </c>
      <c r="H38" s="17">
        <f t="shared" si="4"/>
        <v>8.8978601527997121</v>
      </c>
      <c r="N38" s="37">
        <f t="shared" si="1"/>
        <v>5.0294613465666771E-3</v>
      </c>
      <c r="O38" s="38">
        <f t="shared" si="1"/>
        <v>1.6604244571460515E-2</v>
      </c>
      <c r="P38" s="39">
        <f t="shared" si="1"/>
        <v>1.017321582989978E-2</v>
      </c>
      <c r="Q38" s="40">
        <f t="shared" si="6"/>
        <v>1.0401139268009618E-2</v>
      </c>
    </row>
    <row r="39" spans="1:17">
      <c r="A39" s="20">
        <v>43529</v>
      </c>
      <c r="B39" s="17">
        <v>-1.8197742756456137E-3</v>
      </c>
      <c r="C39" s="21">
        <f t="shared" si="0"/>
        <v>3.3115784143015179E-6</v>
      </c>
      <c r="D39" s="22">
        <f>AVERAGE($C$3:C38)</f>
        <v>2.6874523066797965E-4</v>
      </c>
      <c r="E39" s="23">
        <f t="shared" si="5"/>
        <v>9.2982146186037869E-5</v>
      </c>
      <c r="F39" s="17">
        <f t="shared" si="2"/>
        <v>9.2474878524061843</v>
      </c>
      <c r="G39" s="24">
        <f t="shared" si="3"/>
        <v>1.0006773632025602E-4</v>
      </c>
      <c r="H39" s="17">
        <f t="shared" si="4"/>
        <v>9.1765698701671923</v>
      </c>
      <c r="N39" s="37">
        <f t="shared" ref="N39:P54" si="7">SQRT(C39)</f>
        <v>1.8197742756456137E-3</v>
      </c>
      <c r="O39" s="38">
        <f t="shared" si="7"/>
        <v>1.6393450846846725E-2</v>
      </c>
      <c r="P39" s="39">
        <f t="shared" si="7"/>
        <v>9.6427250394293552E-3</v>
      </c>
      <c r="Q39" s="40">
        <f t="shared" si="6"/>
        <v>1.0003386242680826E-2</v>
      </c>
    </row>
    <row r="40" spans="1:17">
      <c r="A40" s="20">
        <v>43530</v>
      </c>
      <c r="B40" s="17">
        <v>-5.753970704972744E-3</v>
      </c>
      <c r="C40" s="21">
        <f t="shared" si="0"/>
        <v>3.3108178873684536E-5</v>
      </c>
      <c r="D40" s="22">
        <f>AVERAGE($C$3:C39)</f>
        <v>2.6157134817463696E-4</v>
      </c>
      <c r="E40" s="23">
        <f t="shared" si="5"/>
        <v>8.0927841586360286E-5</v>
      </c>
      <c r="F40" s="17">
        <f t="shared" si="2"/>
        <v>9.0128452447611931</v>
      </c>
      <c r="G40" s="24">
        <f t="shared" si="3"/>
        <v>9.0945643220197094E-5</v>
      </c>
      <c r="H40" s="17">
        <f t="shared" si="4"/>
        <v>8.9412049625404695</v>
      </c>
      <c r="N40" s="37">
        <f t="shared" si="7"/>
        <v>5.753970704972744E-3</v>
      </c>
      <c r="O40" s="38">
        <f t="shared" si="7"/>
        <v>1.6173167536838198E-2</v>
      </c>
      <c r="P40" s="39">
        <f t="shared" si="7"/>
        <v>8.9959903060397011E-3</v>
      </c>
      <c r="Q40" s="40">
        <f t="shared" si="6"/>
        <v>9.5365425191836217E-3</v>
      </c>
    </row>
    <row r="41" spans="1:17">
      <c r="A41" s="20">
        <v>43531</v>
      </c>
      <c r="B41" s="17">
        <v>-1.1574628762900829E-2</v>
      </c>
      <c r="C41" s="21">
        <f t="shared" si="0"/>
        <v>1.3397203099897118E-4</v>
      </c>
      <c r="D41" s="22">
        <f>AVERAGE($C$3:C40)</f>
        <v>2.5555915950882242E-4</v>
      </c>
      <c r="E41" s="23">
        <f t="shared" si="5"/>
        <v>7.449950289601325E-5</v>
      </c>
      <c r="F41" s="17">
        <f t="shared" si="2"/>
        <v>7.7064238106648126</v>
      </c>
      <c r="G41" s="24">
        <f t="shared" si="3"/>
        <v>8.5570837170649748E-5</v>
      </c>
      <c r="H41" s="17">
        <f t="shared" si="4"/>
        <v>7.800538810798801</v>
      </c>
      <c r="N41" s="37">
        <f t="shared" si="7"/>
        <v>1.1574628762900829E-2</v>
      </c>
      <c r="O41" s="38">
        <f t="shared" si="7"/>
        <v>1.5986217798742215E-2</v>
      </c>
      <c r="P41" s="39">
        <f t="shared" si="7"/>
        <v>8.6313094543072223E-3</v>
      </c>
      <c r="Q41" s="40">
        <f t="shared" si="6"/>
        <v>9.2504506468955201E-3</v>
      </c>
    </row>
    <row r="42" spans="1:17">
      <c r="A42" s="20">
        <v>43532</v>
      </c>
      <c r="B42" s="17">
        <v>2.3768327664583921E-3</v>
      </c>
      <c r="C42" s="21">
        <f t="shared" si="0"/>
        <v>5.6493339997102537E-6</v>
      </c>
      <c r="D42" s="22">
        <f>AVERAGE($C$3:C41)</f>
        <v>2.5244154082908259E-4</v>
      </c>
      <c r="E42" s="23">
        <f t="shared" si="5"/>
        <v>8.2494322008688743E-5</v>
      </c>
      <c r="F42" s="17">
        <f t="shared" si="2"/>
        <v>9.334299602195788</v>
      </c>
      <c r="G42" s="24">
        <f t="shared" si="3"/>
        <v>8.9859789434416568E-5</v>
      </c>
      <c r="H42" s="17">
        <f t="shared" si="4"/>
        <v>9.2543916775608022</v>
      </c>
      <c r="N42" s="37">
        <f t="shared" si="7"/>
        <v>2.3768327664583921E-3</v>
      </c>
      <c r="O42" s="38">
        <f t="shared" si="7"/>
        <v>1.5888409008742273E-2</v>
      </c>
      <c r="P42" s="39">
        <f t="shared" si="7"/>
        <v>9.0826384937796982E-3</v>
      </c>
      <c r="Q42" s="40">
        <f t="shared" si="6"/>
        <v>9.4794403544943822E-3</v>
      </c>
    </row>
    <row r="43" spans="1:17">
      <c r="A43" s="20">
        <v>43535</v>
      </c>
      <c r="B43" s="17">
        <v>3.4642241895198822E-2</v>
      </c>
      <c r="C43" s="21">
        <f t="shared" si="0"/>
        <v>1.2000849235254685E-3</v>
      </c>
      <c r="D43" s="22">
        <f>AVERAGE($C$3:C42)</f>
        <v>2.4627173565834831E-4</v>
      </c>
      <c r="E43" s="23">
        <f t="shared" si="5"/>
        <v>7.2164144388125407E-5</v>
      </c>
      <c r="F43" s="17">
        <f t="shared" si="2"/>
        <v>-7.0933662670083475</v>
      </c>
      <c r="G43" s="24">
        <f t="shared" si="3"/>
        <v>8.2156104439984212E-5</v>
      </c>
      <c r="H43" s="17">
        <f t="shared" si="4"/>
        <v>-5.2004843437589905</v>
      </c>
      <c r="N43" s="37">
        <f t="shared" si="7"/>
        <v>3.4642241895198822E-2</v>
      </c>
      <c r="O43" s="38">
        <f t="shared" si="7"/>
        <v>1.5693047366854798E-2</v>
      </c>
      <c r="P43" s="39">
        <f t="shared" si="7"/>
        <v>8.4949481686544398E-3</v>
      </c>
      <c r="Q43" s="40">
        <f t="shared" si="6"/>
        <v>9.0640004655772287E-3</v>
      </c>
    </row>
    <row r="44" spans="1:17">
      <c r="A44" s="20">
        <v>43536</v>
      </c>
      <c r="B44" s="17">
        <v>1.1235382407903671E-2</v>
      </c>
      <c r="C44" s="21">
        <f t="shared" si="0"/>
        <v>1.262338178518313E-4</v>
      </c>
      <c r="D44" s="22">
        <f>AVERAGE($C$3:C43)</f>
        <v>2.6953547194779026E-4</v>
      </c>
      <c r="E44" s="23">
        <f t="shared" si="5"/>
        <v>2.2378915328332587E-4</v>
      </c>
      <c r="F44" s="17">
        <f t="shared" si="2"/>
        <v>7.8407314473784826</v>
      </c>
      <c r="G44" s="24">
        <f t="shared" si="3"/>
        <v>1.8226422089236632E-4</v>
      </c>
      <c r="H44" s="17">
        <f t="shared" si="4"/>
        <v>7.9174662269374299</v>
      </c>
      <c r="N44" s="37">
        <f t="shared" si="7"/>
        <v>1.1235382407903671E-2</v>
      </c>
      <c r="O44" s="38">
        <f t="shared" si="7"/>
        <v>1.6417535501645496E-2</v>
      </c>
      <c r="P44" s="39">
        <f t="shared" si="7"/>
        <v>1.4959583994327045E-2</v>
      </c>
      <c r="Q44" s="40">
        <f t="shared" si="6"/>
        <v>1.3500526689443132E-2</v>
      </c>
    </row>
    <row r="45" spans="1:17">
      <c r="A45" s="20">
        <v>43537</v>
      </c>
      <c r="B45" s="17">
        <v>4.4221049174666405E-3</v>
      </c>
      <c r="C45" s="21">
        <f t="shared" si="0"/>
        <v>1.9555011901082643E-5</v>
      </c>
      <c r="D45" s="22">
        <f>AVERAGE($C$3:C44)</f>
        <v>2.6612352780264837E-4</v>
      </c>
      <c r="E45" s="23">
        <f t="shared" si="5"/>
        <v>2.1067490902417876E-4</v>
      </c>
      <c r="F45" s="17">
        <f t="shared" si="2"/>
        <v>8.3723735361791718</v>
      </c>
      <c r="G45" s="24">
        <f t="shared" si="3"/>
        <v>1.7440678734073284E-4</v>
      </c>
      <c r="H45" s="17">
        <f t="shared" si="4"/>
        <v>8.5419971308199543</v>
      </c>
      <c r="N45" s="37">
        <f t="shared" si="7"/>
        <v>4.4221049174666405E-3</v>
      </c>
      <c r="O45" s="38">
        <f t="shared" si="7"/>
        <v>1.6313292978508306E-2</v>
      </c>
      <c r="P45" s="39">
        <f t="shared" si="7"/>
        <v>1.451464463995515E-2</v>
      </c>
      <c r="Q45" s="40">
        <f t="shared" si="6"/>
        <v>1.320631619115387E-2</v>
      </c>
    </row>
    <row r="46" spans="1:17">
      <c r="A46" s="20">
        <v>43538</v>
      </c>
      <c r="B46" s="17">
        <v>1.1116553097963333E-2</v>
      </c>
      <c r="C46" s="21">
        <f t="shared" si="0"/>
        <v>1.2357775277983818E-4</v>
      </c>
      <c r="D46" s="22">
        <f>AVERAGE($C$3:C45)</f>
        <v>2.6038937627005377E-4</v>
      </c>
      <c r="E46" s="23">
        <f t="shared" si="5"/>
        <v>1.8498289533195597E-4</v>
      </c>
      <c r="F46" s="17">
        <f t="shared" si="2"/>
        <v>7.9271975756535733</v>
      </c>
      <c r="G46" s="24">
        <f t="shared" si="3"/>
        <v>1.5793259786708088E-4</v>
      </c>
      <c r="H46" s="17">
        <f t="shared" si="4"/>
        <v>7.9708707368838283</v>
      </c>
      <c r="N46" s="37">
        <f t="shared" si="7"/>
        <v>1.1116553097963333E-2</v>
      </c>
      <c r="O46" s="38">
        <f t="shared" si="7"/>
        <v>1.6136585025030972E-2</v>
      </c>
      <c r="P46" s="39">
        <f t="shared" si="7"/>
        <v>1.3600841714098285E-2</v>
      </c>
      <c r="Q46" s="40">
        <f t="shared" si="6"/>
        <v>1.2567123691087029E-2</v>
      </c>
    </row>
    <row r="47" spans="1:17">
      <c r="A47" s="20">
        <v>43539</v>
      </c>
      <c r="B47" s="17">
        <v>1.3008215464651585E-2</v>
      </c>
      <c r="C47" s="21">
        <f t="shared" si="0"/>
        <v>1.6921366957480064E-4</v>
      </c>
      <c r="D47" s="22">
        <f>AVERAGE($C$3:C46)</f>
        <v>2.5728002119073073E-4</v>
      </c>
      <c r="E47" s="23">
        <f t="shared" si="5"/>
        <v>1.7672827722588932E-4</v>
      </c>
      <c r="F47" s="17">
        <f t="shared" si="2"/>
        <v>7.6834178482509632</v>
      </c>
      <c r="G47" s="24">
        <f t="shared" si="3"/>
        <v>1.5271965964421487E-4</v>
      </c>
      <c r="H47" s="17">
        <f t="shared" si="4"/>
        <v>7.6789047299514106</v>
      </c>
      <c r="N47" s="37">
        <f t="shared" si="7"/>
        <v>1.3008215464651585E-2</v>
      </c>
      <c r="O47" s="38">
        <f t="shared" si="7"/>
        <v>1.6039950785171717E-2</v>
      </c>
      <c r="P47" s="39">
        <f t="shared" si="7"/>
        <v>1.3293918806201928E-2</v>
      </c>
      <c r="Q47" s="40">
        <f t="shared" si="6"/>
        <v>1.2357979593939087E-2</v>
      </c>
    </row>
    <row r="48" spans="1:17">
      <c r="A48" s="20">
        <v>43542</v>
      </c>
      <c r="B48" s="17">
        <v>1.020851731300354E-2</v>
      </c>
      <c r="C48" s="21">
        <f t="shared" si="0"/>
        <v>1.0421382572989302E-4</v>
      </c>
      <c r="D48" s="22">
        <f>AVERAGE($C$3:C47)</f>
        <v>2.5532299115482113E-4</v>
      </c>
      <c r="E48" s="23">
        <f t="shared" si="5"/>
        <v>1.7571809772302412E-4</v>
      </c>
      <c r="F48" s="17">
        <f t="shared" si="2"/>
        <v>8.0535556177917371</v>
      </c>
      <c r="G48" s="24">
        <f t="shared" si="3"/>
        <v>1.5220853144983334E-4</v>
      </c>
      <c r="H48" s="17">
        <f t="shared" si="4"/>
        <v>8.1055811069846762</v>
      </c>
      <c r="N48" s="37">
        <f t="shared" si="7"/>
        <v>1.020851731300354E-2</v>
      </c>
      <c r="O48" s="38">
        <f t="shared" si="7"/>
        <v>1.5978829467605603E-2</v>
      </c>
      <c r="P48" s="39">
        <f t="shared" si="7"/>
        <v>1.3255870311791079E-2</v>
      </c>
      <c r="Q48" s="40">
        <f t="shared" si="6"/>
        <v>1.233728217436212E-2</v>
      </c>
    </row>
    <row r="49" spans="1:19">
      <c r="A49" s="20">
        <v>43543</v>
      </c>
      <c r="B49" s="17">
        <v>-7.9247178509831429E-3</v>
      </c>
      <c r="C49" s="21">
        <f t="shared" si="0"/>
        <v>6.2801153017690882E-5</v>
      </c>
      <c r="D49" s="22">
        <f>AVERAGE($C$3:C48)</f>
        <v>2.520380092977575E-4</v>
      </c>
      <c r="E49" s="23">
        <f t="shared" si="5"/>
        <v>1.6610586601531908E-4</v>
      </c>
      <c r="F49" s="17">
        <f t="shared" si="2"/>
        <v>8.324806145729406</v>
      </c>
      <c r="G49" s="24">
        <f t="shared" si="3"/>
        <v>1.4594061132813384E-4</v>
      </c>
      <c r="H49" s="17">
        <f t="shared" si="4"/>
        <v>8.4019908650737847</v>
      </c>
      <c r="N49" s="37">
        <f t="shared" si="7"/>
        <v>7.9247178509831429E-3</v>
      </c>
      <c r="O49" s="38">
        <f t="shared" si="7"/>
        <v>1.5875705001597802E-2</v>
      </c>
      <c r="P49" s="39">
        <f t="shared" si="7"/>
        <v>1.2888206470076395E-2</v>
      </c>
      <c r="Q49" s="40">
        <f t="shared" si="6"/>
        <v>1.2080588202903609E-2</v>
      </c>
    </row>
    <row r="50" spans="1:19">
      <c r="A50" s="20">
        <v>43544</v>
      </c>
      <c r="B50" s="17">
        <v>8.7385671213269234E-3</v>
      </c>
      <c r="C50" s="21">
        <f t="shared" si="0"/>
        <v>7.6362555333935912E-5</v>
      </c>
      <c r="D50" s="22">
        <f>AVERAGE($C$3:C49)</f>
        <v>2.4801169320669221E-4</v>
      </c>
      <c r="E50" s="23">
        <f t="shared" si="5"/>
        <v>1.5221873997162537E-4</v>
      </c>
      <c r="F50" s="17">
        <f t="shared" si="2"/>
        <v>8.2885286933779643</v>
      </c>
      <c r="G50" s="24">
        <f t="shared" si="3"/>
        <v>1.3670881917407412E-4</v>
      </c>
      <c r="H50" s="17">
        <f t="shared" si="4"/>
        <v>8.339079180541205</v>
      </c>
      <c r="N50" s="37">
        <f t="shared" si="7"/>
        <v>8.7385671213269234E-3</v>
      </c>
      <c r="O50" s="38">
        <f t="shared" si="7"/>
        <v>1.5748387003331237E-2</v>
      </c>
      <c r="P50" s="39">
        <f t="shared" si="7"/>
        <v>1.2337695893951405E-2</v>
      </c>
      <c r="Q50" s="40">
        <f t="shared" si="6"/>
        <v>1.1692254665977564E-2</v>
      </c>
    </row>
    <row r="51" spans="1:19">
      <c r="A51" s="20">
        <v>43545</v>
      </c>
      <c r="B51" s="17">
        <v>3.6830317229032516E-2</v>
      </c>
      <c r="C51" s="21">
        <f t="shared" si="0"/>
        <v>1.3564722671911694E-3</v>
      </c>
      <c r="D51" s="22">
        <f>AVERAGE($C$3:C50)</f>
        <v>2.4443566950100979E-4</v>
      </c>
      <c r="E51" s="23">
        <f t="shared" si="5"/>
        <v>1.4202148597720711E-4</v>
      </c>
      <c r="F51" s="17">
        <f t="shared" si="2"/>
        <v>-0.69164421220236072</v>
      </c>
      <c r="G51" s="24">
        <f t="shared" si="3"/>
        <v>1.2978429530262358E-4</v>
      </c>
      <c r="H51" s="17">
        <f t="shared" si="4"/>
        <v>-1.5021075361728844</v>
      </c>
      <c r="N51" s="37">
        <f t="shared" si="7"/>
        <v>3.6830317229032516E-2</v>
      </c>
      <c r="O51" s="38">
        <f t="shared" si="7"/>
        <v>1.5634438573259028E-2</v>
      </c>
      <c r="P51" s="39">
        <f t="shared" si="7"/>
        <v>1.1917276785289796E-2</v>
      </c>
      <c r="Q51" s="40">
        <f t="shared" si="6"/>
        <v>1.1392291047134618E-2</v>
      </c>
    </row>
    <row r="52" spans="1:19">
      <c r="A52" s="20">
        <v>43546</v>
      </c>
      <c r="B52" s="17">
        <v>-2.07083560526371E-2</v>
      </c>
      <c r="C52" s="21">
        <f t="shared" si="0"/>
        <v>4.2883601040279162E-4</v>
      </c>
      <c r="D52" s="22">
        <f>AVERAGE($C$3:C51)</f>
        <v>2.6713029394366609E-4</v>
      </c>
      <c r="E52" s="23">
        <f t="shared" si="5"/>
        <v>3.0527861707216314E-4</v>
      </c>
      <c r="F52" s="17">
        <f t="shared" si="2"/>
        <v>6.6895492183121679</v>
      </c>
      <c r="G52" s="24">
        <f t="shared" si="3"/>
        <v>2.3824691566582082E-4</v>
      </c>
      <c r="H52" s="17">
        <f t="shared" si="4"/>
        <v>6.5422383774827022</v>
      </c>
      <c r="N52" s="37">
        <f t="shared" si="7"/>
        <v>2.07083560526371E-2</v>
      </c>
      <c r="O52" s="38">
        <f t="shared" si="7"/>
        <v>1.6344121082018027E-2</v>
      </c>
      <c r="P52" s="39">
        <f t="shared" si="7"/>
        <v>1.7472224159281013E-2</v>
      </c>
      <c r="Q52" s="40">
        <f t="shared" si="6"/>
        <v>1.5435249128725485E-2</v>
      </c>
    </row>
    <row r="53" spans="1:19" ht="14.55" customHeight="1">
      <c r="A53" s="20">
        <v>43549</v>
      </c>
      <c r="B53" s="17">
        <v>-1.2091062963008881E-2</v>
      </c>
      <c r="C53" s="21">
        <f t="shared" si="0"/>
        <v>1.4619380357544509E-4</v>
      </c>
      <c r="D53" s="22">
        <f>AVERAGE($C$3:C52)</f>
        <v>2.7036440827284862E-4</v>
      </c>
      <c r="E53" s="23">
        <f t="shared" si="5"/>
        <v>3.2188828612813425E-4</v>
      </c>
      <c r="F53" s="17">
        <f t="shared" si="2"/>
        <v>7.5871304160398942</v>
      </c>
      <c r="G53" s="24">
        <f t="shared" si="3"/>
        <v>2.5084024701637996E-4</v>
      </c>
      <c r="H53" s="17">
        <f t="shared" si="4"/>
        <v>7.7078779121135952</v>
      </c>
      <c r="N53" s="37">
        <f t="shared" si="7"/>
        <v>1.2091062963008881E-2</v>
      </c>
      <c r="O53" s="38">
        <f t="shared" si="7"/>
        <v>1.6442761576841301E-2</v>
      </c>
      <c r="P53" s="39">
        <f t="shared" si="7"/>
        <v>1.7941245389552371E-2</v>
      </c>
      <c r="Q53" s="40">
        <f t="shared" si="6"/>
        <v>1.5837936955815299E-2</v>
      </c>
      <c r="R53" s="46"/>
      <c r="S53" s="46"/>
    </row>
    <row r="54" spans="1:19" ht="14.55" customHeight="1">
      <c r="A54" s="20">
        <v>43550</v>
      </c>
      <c r="B54" s="17">
        <v>-1.033173780888319E-2</v>
      </c>
      <c r="C54" s="21">
        <f t="shared" si="0"/>
        <v>1.0674480615150642E-4</v>
      </c>
      <c r="D54" s="22">
        <f>AVERAGE($C$3:C53)</f>
        <v>2.6792969053368381E-4</v>
      </c>
      <c r="E54" s="23">
        <f t="shared" si="5"/>
        <v>2.9826989202401665E-4</v>
      </c>
      <c r="F54" s="17">
        <f t="shared" si="2"/>
        <v>7.7596318798658412</v>
      </c>
      <c r="G54" s="24">
        <f t="shared" si="3"/>
        <v>2.3664600026065074E-4</v>
      </c>
      <c r="H54" s="17">
        <f t="shared" si="4"/>
        <v>7.897871422018067</v>
      </c>
      <c r="N54" s="37">
        <f t="shared" si="7"/>
        <v>1.033173780888319E-2</v>
      </c>
      <c r="O54" s="38">
        <f t="shared" si="7"/>
        <v>1.6368557985775162E-2</v>
      </c>
      <c r="P54" s="39">
        <f t="shared" si="7"/>
        <v>1.7270491945049413E-2</v>
      </c>
      <c r="Q54" s="40">
        <f t="shared" si="6"/>
        <v>1.538330264477205E-2</v>
      </c>
      <c r="R54" s="46"/>
      <c r="S54" s="46"/>
    </row>
    <row r="55" spans="1:19" ht="14.55" customHeight="1">
      <c r="A55" s="20">
        <v>43551</v>
      </c>
      <c r="B55" s="17">
        <v>8.9941006153821945E-3</v>
      </c>
      <c r="C55" s="21">
        <f t="shared" si="0"/>
        <v>8.089384587961837E-5</v>
      </c>
      <c r="D55" s="22">
        <f>AVERAGE($C$3:C54)</f>
        <v>2.6482998121864194E-4</v>
      </c>
      <c r="E55" s="23">
        <f t="shared" si="5"/>
        <v>2.7252340930447339E-4</v>
      </c>
      <c r="F55" s="17">
        <f t="shared" si="2"/>
        <v>7.9109533914471699</v>
      </c>
      <c r="G55" s="24">
        <f t="shared" si="3"/>
        <v>2.206025404786847E-4</v>
      </c>
      <c r="H55" s="17">
        <f t="shared" si="4"/>
        <v>8.0524529472333821</v>
      </c>
      <c r="N55" s="37">
        <f t="shared" ref="N55:P76" si="8">SQRT(C55)</f>
        <v>8.9941006153821945E-3</v>
      </c>
      <c r="O55" s="38">
        <f t="shared" si="8"/>
        <v>1.6273597672876207E-2</v>
      </c>
      <c r="P55" s="39">
        <f t="shared" si="8"/>
        <v>1.6508283051379795E-2</v>
      </c>
      <c r="Q55" s="40">
        <f t="shared" si="6"/>
        <v>1.4852694721116593E-2</v>
      </c>
      <c r="R55" s="46"/>
      <c r="S55" s="46"/>
    </row>
    <row r="56" spans="1:19">
      <c r="A56" s="20">
        <v>43552</v>
      </c>
      <c r="B56" s="17">
        <v>1.3264711014926434E-3</v>
      </c>
      <c r="C56" s="21">
        <f t="shared" si="0"/>
        <v>1.7595255830951066E-6</v>
      </c>
      <c r="D56" s="22">
        <f>AVERAGE($C$3:C55)</f>
        <v>2.6135948809903771E-4</v>
      </c>
      <c r="E56" s="23">
        <f t="shared" si="5"/>
        <v>2.4676288179552942E-4</v>
      </c>
      <c r="F56" s="17">
        <f t="shared" si="2"/>
        <v>8.2999522446369625</v>
      </c>
      <c r="G56" s="24">
        <f t="shared" si="3"/>
        <v>2.0414590985461741E-4</v>
      </c>
      <c r="H56" s="17">
        <f t="shared" si="4"/>
        <v>8.4880566146559939</v>
      </c>
      <c r="N56" s="37">
        <f t="shared" si="8"/>
        <v>1.3264711014926434E-3</v>
      </c>
      <c r="O56" s="38">
        <f t="shared" si="8"/>
        <v>1.6166616470339047E-2</v>
      </c>
      <c r="P56" s="39">
        <f t="shared" si="8"/>
        <v>1.5708688099123028E-2</v>
      </c>
      <c r="Q56" s="40">
        <f t="shared" si="6"/>
        <v>1.4287963810656066E-2</v>
      </c>
      <c r="R56" s="46"/>
      <c r="S56" s="46"/>
    </row>
    <row r="57" spans="1:19">
      <c r="A57" s="20">
        <v>43553</v>
      </c>
      <c r="B57" s="17">
        <v>6.5175695344805717E-3</v>
      </c>
      <c r="C57" s="21">
        <f t="shared" si="0"/>
        <v>4.2478712636789297E-5</v>
      </c>
      <c r="D57" s="22">
        <f>AVERAGE($C$3:C56)</f>
        <v>2.5655208138577952E-4</v>
      </c>
      <c r="E57" s="23">
        <f t="shared" si="5"/>
        <v>2.1382738069280449E-4</v>
      </c>
      <c r="F57" s="17">
        <f t="shared" si="2"/>
        <v>8.2516825988583662</v>
      </c>
      <c r="G57" s="24">
        <f t="shared" si="3"/>
        <v>1.8255631147288276E-4</v>
      </c>
      <c r="H57" s="17">
        <f t="shared" si="4"/>
        <v>8.3757636046429607</v>
      </c>
      <c r="N57" s="37">
        <f t="shared" si="8"/>
        <v>6.5175695344805717E-3</v>
      </c>
      <c r="O57" s="38">
        <f t="shared" si="8"/>
        <v>1.6017243251751516E-2</v>
      </c>
      <c r="P57" s="39">
        <f t="shared" si="8"/>
        <v>1.4622837641607203E-2</v>
      </c>
      <c r="Q57" s="40">
        <f t="shared" si="6"/>
        <v>1.3511340106476586E-2</v>
      </c>
      <c r="R57" s="46"/>
      <c r="S57" s="46"/>
    </row>
    <row r="58" spans="1:19">
      <c r="A58" s="20">
        <v>43556</v>
      </c>
      <c r="B58" s="17">
        <v>6.7913057282567024E-3</v>
      </c>
      <c r="C58" s="21">
        <f t="shared" si="0"/>
        <v>4.6121833494652299E-5</v>
      </c>
      <c r="D58" s="22">
        <f>AVERAGE($C$3:C57)</f>
        <v>2.5265983831761603E-4</v>
      </c>
      <c r="E58" s="23">
        <f t="shared" si="5"/>
        <v>1.9079318910884886E-4</v>
      </c>
      <c r="F58" s="17">
        <f t="shared" si="2"/>
        <v>8.3225831798280545</v>
      </c>
      <c r="G58" s="24">
        <f t="shared" si="3"/>
        <v>1.6716838745988371E-4</v>
      </c>
      <c r="H58" s="17">
        <f t="shared" si="4"/>
        <v>8.4206084943965678</v>
      </c>
      <c r="N58" s="37">
        <f t="shared" si="8"/>
        <v>6.7913057282567024E-3</v>
      </c>
      <c r="O58" s="38">
        <f t="shared" si="8"/>
        <v>1.5895277233116005E-2</v>
      </c>
      <c r="P58" s="39">
        <f t="shared" si="8"/>
        <v>1.3812790779160049E-2</v>
      </c>
      <c r="Q58" s="40">
        <f t="shared" si="6"/>
        <v>1.2929361448265097E-2</v>
      </c>
      <c r="S58" s="19" t="s">
        <v>60</v>
      </c>
    </row>
    <row r="59" spans="1:19">
      <c r="A59" s="20">
        <v>43557</v>
      </c>
      <c r="B59" s="17">
        <v>1.4536701142787933E-2</v>
      </c>
      <c r="C59" s="21">
        <f t="shared" si="0"/>
        <v>2.1131568011473201E-4</v>
      </c>
      <c r="D59" s="22">
        <f>AVERAGE($C$3:C58)</f>
        <v>2.4897165966006313E-4</v>
      </c>
      <c r="E59" s="23">
        <f t="shared" si="5"/>
        <v>1.713451959628584E-4</v>
      </c>
      <c r="F59" s="17">
        <f t="shared" si="2"/>
        <v>7.4385557341707162</v>
      </c>
      <c r="G59" s="24">
        <f t="shared" si="3"/>
        <v>1.5392929395440018E-4</v>
      </c>
      <c r="H59" s="17">
        <f t="shared" si="4"/>
        <v>7.4062071516430077</v>
      </c>
      <c r="N59" s="37">
        <f t="shared" si="8"/>
        <v>1.4536701142787933E-2</v>
      </c>
      <c r="O59" s="38">
        <f t="shared" si="8"/>
        <v>1.5778835814471964E-2</v>
      </c>
      <c r="P59" s="39">
        <f t="shared" si="8"/>
        <v>1.308988907374155E-2</v>
      </c>
      <c r="Q59" s="40">
        <f t="shared" si="6"/>
        <v>1.2406824491158088E-2</v>
      </c>
    </row>
    <row r="60" spans="1:19">
      <c r="A60" s="20">
        <v>43558</v>
      </c>
      <c r="B60" s="17">
        <v>6.8549728021025658E-3</v>
      </c>
      <c r="C60" s="21">
        <f t="shared" si="0"/>
        <v>4.6990652117565902E-5</v>
      </c>
      <c r="D60" s="22">
        <f>AVERAGE($C$3:C59)</f>
        <v>2.4831102843996959E-4</v>
      </c>
      <c r="E60" s="23">
        <f t="shared" si="5"/>
        <v>1.7671837919272011E-4</v>
      </c>
      <c r="F60" s="17">
        <f t="shared" si="2"/>
        <v>8.3750461814755628</v>
      </c>
      <c r="G60" s="24">
        <f t="shared" si="3"/>
        <v>1.57042912175299E-4</v>
      </c>
      <c r="H60" s="17">
        <f t="shared" si="4"/>
        <v>8.4597697323992289</v>
      </c>
      <c r="N60" s="37">
        <f t="shared" si="8"/>
        <v>6.8549728021025658E-3</v>
      </c>
      <c r="O60" s="38">
        <f t="shared" si="8"/>
        <v>1.5757887816581561E-2</v>
      </c>
      <c r="P60" s="39">
        <f t="shared" si="8"/>
        <v>1.3293546524262068E-2</v>
      </c>
      <c r="Q60" s="40">
        <f t="shared" si="6"/>
        <v>1.2531676351362535E-2</v>
      </c>
    </row>
    <row r="61" spans="1:19">
      <c r="A61" s="20">
        <v>43559</v>
      </c>
      <c r="B61" s="17">
        <v>1.7404470127075911E-3</v>
      </c>
      <c r="C61" s="21">
        <f t="shared" si="0"/>
        <v>3.0291558040427776E-6</v>
      </c>
      <c r="D61" s="22">
        <f>AVERAGE($C$3:C60)</f>
        <v>2.4483998746889366E-4</v>
      </c>
      <c r="E61" s="23">
        <f t="shared" si="5"/>
        <v>1.592792397287159E-4</v>
      </c>
      <c r="F61" s="17">
        <f t="shared" si="2"/>
        <v>8.7258337767260166</v>
      </c>
      <c r="G61" s="24">
        <f t="shared" si="3"/>
        <v>1.4508099107951239E-4</v>
      </c>
      <c r="H61" s="17">
        <f t="shared" si="4"/>
        <v>8.8173393448222903</v>
      </c>
      <c r="N61" s="37">
        <f t="shared" si="8"/>
        <v>1.7404470127075911E-3</v>
      </c>
      <c r="O61" s="38">
        <f t="shared" si="8"/>
        <v>1.5647363594832635E-2</v>
      </c>
      <c r="P61" s="39">
        <f t="shared" si="8"/>
        <v>1.2620587931182758E-2</v>
      </c>
      <c r="Q61" s="40">
        <f t="shared" si="6"/>
        <v>1.2044957080849744E-2</v>
      </c>
    </row>
    <row r="62" spans="1:19">
      <c r="A62" s="20">
        <v>43560</v>
      </c>
      <c r="B62" s="17">
        <v>6.6942488774657249E-3</v>
      </c>
      <c r="C62" s="21">
        <f t="shared" si="0"/>
        <v>4.4812968033451119E-5</v>
      </c>
      <c r="D62" s="22">
        <f>AVERAGE($C$3:C61)</f>
        <v>2.4074149879660804E-4</v>
      </c>
      <c r="E62" s="23">
        <f t="shared" si="5"/>
        <v>1.3827473231723433E-4</v>
      </c>
      <c r="F62" s="17">
        <f t="shared" si="2"/>
        <v>8.5621815813618873</v>
      </c>
      <c r="G62" s="24">
        <f t="shared" si="3"/>
        <v>1.3060156803683588E-4</v>
      </c>
      <c r="H62" s="17">
        <f t="shared" si="4"/>
        <v>8.6002319994330261</v>
      </c>
      <c r="N62" s="37">
        <f t="shared" si="8"/>
        <v>6.6942488774657249E-3</v>
      </c>
      <c r="O62" s="38">
        <f t="shared" si="8"/>
        <v>1.5515846699313836E-2</v>
      </c>
      <c r="P62" s="39">
        <f t="shared" si="8"/>
        <v>1.1759027694381637E-2</v>
      </c>
      <c r="Q62" s="40">
        <f t="shared" si="6"/>
        <v>1.1428104306350896E-2</v>
      </c>
    </row>
    <row r="63" spans="1:19">
      <c r="A63" s="20">
        <v>43563</v>
      </c>
      <c r="B63" s="17">
        <v>1.5736071392893791E-2</v>
      </c>
      <c r="C63" s="21">
        <f t="shared" si="0"/>
        <v>2.4762394288225034E-4</v>
      </c>
      <c r="D63" s="22">
        <f>AVERAGE($C$3:C62)</f>
        <v>2.3747602328388876E-4</v>
      </c>
      <c r="E63" s="23">
        <f t="shared" si="5"/>
        <v>1.2571078181378839E-4</v>
      </c>
      <c r="F63" s="17">
        <f t="shared" si="2"/>
        <v>7.0117358606979332</v>
      </c>
      <c r="G63" s="24">
        <f t="shared" si="3"/>
        <v>1.2157686369758141E-4</v>
      </c>
      <c r="H63" s="17">
        <f t="shared" si="4"/>
        <v>6.9781952358527874</v>
      </c>
      <c r="N63" s="37">
        <f t="shared" si="8"/>
        <v>1.5736071392893791E-2</v>
      </c>
      <c r="O63" s="38">
        <f t="shared" si="8"/>
        <v>1.5410257080395796E-2</v>
      </c>
      <c r="P63" s="39">
        <f t="shared" si="8"/>
        <v>1.1212081957147317E-2</v>
      </c>
      <c r="Q63" s="40">
        <f t="shared" si="6"/>
        <v>1.102618989939777E-2</v>
      </c>
    </row>
    <row r="64" spans="1:19">
      <c r="A64" s="20">
        <v>43564</v>
      </c>
      <c r="B64" s="17">
        <v>-2.9985310975462198E-3</v>
      </c>
      <c r="C64" s="21">
        <f t="shared" si="0"/>
        <v>8.9911887429517377E-6</v>
      </c>
      <c r="D64" s="22">
        <f>AVERAGE($C$3:C63)</f>
        <v>2.3764238262156682E-4</v>
      </c>
      <c r="E64" s="23">
        <f t="shared" si="5"/>
        <v>1.4209941874056379E-4</v>
      </c>
      <c r="F64" s="17">
        <f t="shared" si="2"/>
        <v>8.7957096828830643</v>
      </c>
      <c r="G64" s="24">
        <f t="shared" si="3"/>
        <v>1.3177230195087218E-4</v>
      </c>
      <c r="H64" s="17">
        <f t="shared" si="4"/>
        <v>8.8662023433500412</v>
      </c>
      <c r="N64" s="37">
        <f t="shared" si="8"/>
        <v>2.9985310975462198E-3</v>
      </c>
      <c r="O64" s="38">
        <f t="shared" si="8"/>
        <v>1.541565381751831E-2</v>
      </c>
      <c r="P64" s="39">
        <f t="shared" si="8"/>
        <v>1.1920546075602568E-2</v>
      </c>
      <c r="Q64" s="40">
        <f t="shared" si="6"/>
        <v>1.1479211730379059E-2</v>
      </c>
    </row>
    <row r="65" spans="1:17">
      <c r="A65" s="20">
        <v>43565</v>
      </c>
      <c r="B65" s="17">
        <v>5.6140106171369553E-3</v>
      </c>
      <c r="C65" s="21">
        <f t="shared" si="0"/>
        <v>3.1517115209326457E-5</v>
      </c>
      <c r="D65" s="22">
        <f>AVERAGE($C$3:C64)</f>
        <v>2.3395446013965368E-4</v>
      </c>
      <c r="E65" s="23">
        <f t="shared" si="5"/>
        <v>1.2420584240903425E-4</v>
      </c>
      <c r="F65" s="17">
        <f t="shared" si="2"/>
        <v>8.7398212936567177</v>
      </c>
      <c r="G65" s="24">
        <f t="shared" si="3"/>
        <v>1.1940295058722786E-4</v>
      </c>
      <c r="H65" s="17">
        <f t="shared" si="4"/>
        <v>8.76905072940826</v>
      </c>
      <c r="N65" s="37">
        <f t="shared" si="8"/>
        <v>5.6140106171369553E-3</v>
      </c>
      <c r="O65" s="38">
        <f t="shared" si="8"/>
        <v>1.5295569951448481E-2</v>
      </c>
      <c r="P65" s="39">
        <f t="shared" si="8"/>
        <v>1.114476749012891E-2</v>
      </c>
      <c r="Q65" s="40">
        <f t="shared" si="6"/>
        <v>1.0927165716105337E-2</v>
      </c>
    </row>
    <row r="66" spans="1:17">
      <c r="A66" s="20">
        <v>43566</v>
      </c>
      <c r="B66" s="17">
        <v>-8.3241863176226616E-3</v>
      </c>
      <c r="C66" s="21">
        <f t="shared" si="0"/>
        <v>6.9292077850496327E-5</v>
      </c>
      <c r="D66" s="22">
        <f>AVERAGE($C$3:C65)</f>
        <v>2.3074116895028342E-4</v>
      </c>
      <c r="E66" s="23">
        <f t="shared" si="5"/>
        <v>1.1174581033400746E-4</v>
      </c>
      <c r="F66" s="17">
        <f t="shared" si="2"/>
        <v>8.4791972321964231</v>
      </c>
      <c r="G66" s="24">
        <f t="shared" si="3"/>
        <v>1.1051483214411775E-4</v>
      </c>
      <c r="H66" s="17">
        <f t="shared" si="4"/>
        <v>8.4833673506554579</v>
      </c>
      <c r="N66" s="37">
        <f t="shared" si="8"/>
        <v>8.3241863176226616E-3</v>
      </c>
      <c r="O66" s="38">
        <f t="shared" si="8"/>
        <v>1.5190166850640036E-2</v>
      </c>
      <c r="P66" s="39">
        <f t="shared" si="8"/>
        <v>1.0570989089674033E-2</v>
      </c>
      <c r="Q66" s="40">
        <f t="shared" si="6"/>
        <v>1.0512603490292866E-2</v>
      </c>
    </row>
    <row r="67" spans="1:17">
      <c r="A67" s="20">
        <v>43567</v>
      </c>
      <c r="B67" s="17">
        <v>-4.0212029125541449E-4</v>
      </c>
      <c r="C67" s="21">
        <f t="shared" si="0"/>
        <v>1.6170072863933938E-7</v>
      </c>
      <c r="D67" s="22">
        <f>AVERAGE($C$3:C66)</f>
        <v>2.2821852690184922E-4</v>
      </c>
      <c r="E67" s="23">
        <f t="shared" si="5"/>
        <v>1.0603880707233334E-4</v>
      </c>
      <c r="F67" s="17">
        <f t="shared" si="2"/>
        <v>9.1501805061041619</v>
      </c>
      <c r="G67" s="24">
        <f t="shared" si="3"/>
        <v>1.0606033044975447E-4</v>
      </c>
      <c r="H67" s="17">
        <f t="shared" si="4"/>
        <v>9.1499778597413179</v>
      </c>
      <c r="N67" s="37">
        <f t="shared" si="8"/>
        <v>4.0212029125541449E-4</v>
      </c>
      <c r="O67" s="38">
        <f t="shared" si="8"/>
        <v>1.5106903286307529E-2</v>
      </c>
      <c r="P67" s="39">
        <f t="shared" si="8"/>
        <v>1.0297514606560814E-2</v>
      </c>
      <c r="Q67" s="40">
        <f t="shared" si="6"/>
        <v>1.0298559629858657E-2</v>
      </c>
    </row>
    <row r="68" spans="1:17">
      <c r="A68" s="20">
        <v>43570</v>
      </c>
      <c r="B68" s="17">
        <v>1.810230896808207E-3</v>
      </c>
      <c r="C68" s="21">
        <f t="shared" ref="C68:C131" si="9">B68^2</f>
        <v>3.2769358997590455E-6</v>
      </c>
      <c r="D68" s="22">
        <f>AVERAGE($C$3:C67)</f>
        <v>2.2470996034533829E-4</v>
      </c>
      <c r="E68" s="23">
        <f t="shared" si="5"/>
        <v>9.1805877341719788E-5</v>
      </c>
      <c r="F68" s="17">
        <f t="shared" ref="F68:F131" si="10">-LN(E68)-(C68/E68)</f>
        <v>9.2601400548212158</v>
      </c>
      <c r="G68" s="24">
        <f t="shared" si="3"/>
        <v>9.594647659184366E-5</v>
      </c>
      <c r="H68" s="17">
        <f t="shared" ref="H68:H131" si="11">-LN(G68)-(C68/G68)</f>
        <v>9.2175662665720086</v>
      </c>
      <c r="N68" s="37">
        <f t="shared" si="8"/>
        <v>1.810230896808207E-3</v>
      </c>
      <c r="O68" s="38">
        <f t="shared" si="8"/>
        <v>1.4990328893834795E-2</v>
      </c>
      <c r="P68" s="39">
        <f t="shared" si="8"/>
        <v>9.5815383598731041E-3</v>
      </c>
      <c r="Q68" s="40">
        <f t="shared" si="6"/>
        <v>9.7952272353347501E-3</v>
      </c>
    </row>
    <row r="69" spans="1:17">
      <c r="A69" s="20">
        <v>43571</v>
      </c>
      <c r="B69" s="17">
        <v>1.0040793858934194E-4</v>
      </c>
      <c r="C69" s="21">
        <f t="shared" si="9"/>
        <v>1.0081754131761062E-8</v>
      </c>
      <c r="D69" s="22">
        <f>AVERAGE($C$3:C68)</f>
        <v>2.2135491452040525E-4</v>
      </c>
      <c r="E69" s="23">
        <f t="shared" ref="E69:E132" si="12">$K$1*E68+(1-$K$1)*C68</f>
        <v>7.9905040171323545E-5</v>
      </c>
      <c r="F69" s="17">
        <f t="shared" si="10"/>
        <v>9.4345454544966074</v>
      </c>
      <c r="G69" s="24">
        <f t="shared" ref="G69:G132" si="13">$K$9*G68+$K$8*C68+$K$7</f>
        <v>8.7309467680781716E-5</v>
      </c>
      <c r="H69" s="17">
        <f t="shared" si="11"/>
        <v>9.3459361795595122</v>
      </c>
      <c r="N69" s="37">
        <f t="shared" si="8"/>
        <v>1.0040793858934194E-4</v>
      </c>
      <c r="O69" s="38">
        <f t="shared" si="8"/>
        <v>1.4878001025689078E-2</v>
      </c>
      <c r="P69" s="39">
        <f t="shared" si="8"/>
        <v>8.9389619179926893E-3</v>
      </c>
      <c r="Q69" s="40">
        <f t="shared" si="6"/>
        <v>9.3439535358852098E-3</v>
      </c>
    </row>
    <row r="70" spans="1:17">
      <c r="A70" s="20">
        <v>43572</v>
      </c>
      <c r="B70" s="17">
        <v>1.947304792702198E-2</v>
      </c>
      <c r="C70" s="21">
        <f t="shared" si="9"/>
        <v>3.7919959556809504E-4</v>
      </c>
      <c r="D70" s="22">
        <f>AVERAGE($C$3:C69)</f>
        <v>2.180512603000131E-4</v>
      </c>
      <c r="E70" s="23">
        <f t="shared" si="12"/>
        <v>6.9164858764298256E-5</v>
      </c>
      <c r="F70" s="17">
        <f t="shared" si="10"/>
        <v>4.0964705495836311</v>
      </c>
      <c r="G70" s="24">
        <f t="shared" si="13"/>
        <v>7.9403181331867001E-5</v>
      </c>
      <c r="H70" s="17">
        <f t="shared" si="11"/>
        <v>4.6653499227447019</v>
      </c>
      <c r="N70" s="37">
        <f t="shared" si="8"/>
        <v>1.947304792702198E-2</v>
      </c>
      <c r="O70" s="38">
        <f t="shared" si="8"/>
        <v>1.4766558850998871E-2</v>
      </c>
      <c r="P70" s="39">
        <f t="shared" si="8"/>
        <v>8.3165412741294242E-3</v>
      </c>
      <c r="Q70" s="40">
        <f t="shared" si="6"/>
        <v>8.9108462747298587E-3</v>
      </c>
    </row>
    <row r="71" spans="1:17">
      <c r="A71" s="20">
        <v>43573</v>
      </c>
      <c r="B71" s="17">
        <v>3.5937365610152483E-3</v>
      </c>
      <c r="C71" s="21">
        <f t="shared" si="9"/>
        <v>1.2914942469977703E-5</v>
      </c>
      <c r="D71" s="22">
        <f>AVERAGE($C$3:C70)</f>
        <v>2.2042108875983785E-4</v>
      </c>
      <c r="E71" s="23">
        <f t="shared" si="12"/>
        <v>1.1084244871139567E-4</v>
      </c>
      <c r="F71" s="17">
        <f t="shared" si="10"/>
        <v>8.9908845319451007</v>
      </c>
      <c r="G71" s="24">
        <f t="shared" si="13"/>
        <v>1.0637003195708818E-4</v>
      </c>
      <c r="H71" s="17">
        <f t="shared" si="11"/>
        <v>9.0271714398636806</v>
      </c>
      <c r="N71" s="37">
        <f t="shared" si="8"/>
        <v>3.5937365610152483E-3</v>
      </c>
      <c r="O71" s="38">
        <f t="shared" si="8"/>
        <v>1.484658508748183E-2</v>
      </c>
      <c r="P71" s="39">
        <f t="shared" si="8"/>
        <v>1.0528174044505328E-2</v>
      </c>
      <c r="Q71" s="40">
        <f t="shared" si="6"/>
        <v>1.0313584825708672E-2</v>
      </c>
    </row>
    <row r="72" spans="1:17">
      <c r="A72" s="20">
        <v>43577</v>
      </c>
      <c r="B72" s="17">
        <v>3.2865602988749743E-3</v>
      </c>
      <c r="C72" s="21">
        <f t="shared" si="9"/>
        <v>1.080147859814116E-5</v>
      </c>
      <c r="D72" s="22">
        <f>AVERAGE($C$3:C71)</f>
        <v>2.1741375330636161E-4</v>
      </c>
      <c r="E72" s="23">
        <f t="shared" si="12"/>
        <v>9.7678173986094434E-5</v>
      </c>
      <c r="F72" s="17">
        <f t="shared" si="10"/>
        <v>9.1232501072362258</v>
      </c>
      <c r="G72" s="24">
        <f t="shared" si="13"/>
        <v>9.7360878384651978E-5</v>
      </c>
      <c r="H72" s="17">
        <f t="shared" si="11"/>
        <v>9.126143388573551</v>
      </c>
      <c r="N72" s="37">
        <f t="shared" si="8"/>
        <v>3.2865602988749743E-3</v>
      </c>
      <c r="O72" s="38">
        <f t="shared" si="8"/>
        <v>1.474495687706009E-2</v>
      </c>
      <c r="P72" s="39">
        <f t="shared" si="8"/>
        <v>9.8832269014777971E-3</v>
      </c>
      <c r="Q72" s="40">
        <f t="shared" ref="Q72:Q135" si="14">SQRT(G72)</f>
        <v>9.8671616174385215E-3</v>
      </c>
    </row>
    <row r="73" spans="1:17">
      <c r="A73" s="20">
        <v>43578</v>
      </c>
      <c r="B73" s="17">
        <v>1.442329678684473E-2</v>
      </c>
      <c r="C73" s="21">
        <f t="shared" si="9"/>
        <v>2.0803149020140552E-4</v>
      </c>
      <c r="D73" s="22">
        <f>AVERAGE($C$3:C72)</f>
        <v>2.1446214938195847E-4</v>
      </c>
      <c r="E73" s="23">
        <f t="shared" si="12"/>
        <v>8.5999446229115996E-5</v>
      </c>
      <c r="F73" s="17">
        <f t="shared" si="10"/>
        <v>6.94218330830412</v>
      </c>
      <c r="G73" s="24">
        <f t="shared" si="13"/>
        <v>8.9229755639762563E-5</v>
      </c>
      <c r="H73" s="17">
        <f t="shared" si="11"/>
        <v>6.9928821173925577</v>
      </c>
      <c r="N73" s="37">
        <f t="shared" si="8"/>
        <v>1.442329678684473E-2</v>
      </c>
      <c r="O73" s="38">
        <f t="shared" si="8"/>
        <v>1.4644526260072685E-2</v>
      </c>
      <c r="P73" s="39">
        <f t="shared" si="8"/>
        <v>9.273588638122568E-3</v>
      </c>
      <c r="Q73" s="40">
        <f t="shared" si="14"/>
        <v>9.4461503079171123E-3</v>
      </c>
    </row>
    <row r="74" spans="1:17">
      <c r="A74" s="20">
        <v>43579</v>
      </c>
      <c r="B74" s="17">
        <v>-1.5422791475430131E-3</v>
      </c>
      <c r="C74" s="21">
        <f t="shared" si="9"/>
        <v>2.3786249689460032E-6</v>
      </c>
      <c r="D74" s="22">
        <f>AVERAGE($C$3:C73)</f>
        <v>2.1437157671744364E-4</v>
      </c>
      <c r="E74" s="23">
        <f t="shared" si="12"/>
        <v>1.0240406443904865E-4</v>
      </c>
      <c r="F74" s="17">
        <f t="shared" si="10"/>
        <v>9.1633563168510097</v>
      </c>
      <c r="G74" s="24">
        <f t="shared" si="13"/>
        <v>9.9713442630958632E-5</v>
      </c>
      <c r="H74" s="17">
        <f t="shared" si="11"/>
        <v>9.1893554524601768</v>
      </c>
      <c r="N74" s="37">
        <f t="shared" si="8"/>
        <v>1.5422791475430131E-3</v>
      </c>
      <c r="O74" s="38">
        <f t="shared" si="8"/>
        <v>1.4641433560872502E-2</v>
      </c>
      <c r="P74" s="39">
        <f t="shared" si="8"/>
        <v>1.0119489336871137E-2</v>
      </c>
      <c r="Q74" s="40">
        <f t="shared" si="14"/>
        <v>9.9856618524241363E-3</v>
      </c>
    </row>
    <row r="75" spans="1:17">
      <c r="A75" s="20">
        <v>43580</v>
      </c>
      <c r="B75" s="17">
        <v>-9.0751340612769127E-3</v>
      </c>
      <c r="C75" s="21">
        <f t="shared" si="9"/>
        <v>8.2358058230148391E-5</v>
      </c>
      <c r="D75" s="22">
        <f>AVERAGE($C$3:C74)</f>
        <v>2.1142723016538115E-4</v>
      </c>
      <c r="E75" s="23">
        <f t="shared" si="12"/>
        <v>8.8957767119302321E-5</v>
      </c>
      <c r="F75" s="17">
        <f t="shared" si="10"/>
        <v>8.4015380648449884</v>
      </c>
      <c r="G75" s="24">
        <f t="shared" si="13"/>
        <v>9.0549820253443797E-5</v>
      </c>
      <c r="H75" s="17">
        <f t="shared" si="11"/>
        <v>8.4000772640947599</v>
      </c>
      <c r="N75" s="37">
        <f t="shared" si="8"/>
        <v>9.0751340612769127E-3</v>
      </c>
      <c r="O75" s="38">
        <f t="shared" si="8"/>
        <v>1.4540537478559077E-2</v>
      </c>
      <c r="P75" s="39">
        <f t="shared" si="8"/>
        <v>9.4317425282554393E-3</v>
      </c>
      <c r="Q75" s="40">
        <f t="shared" si="14"/>
        <v>9.5157669293359538E-3</v>
      </c>
    </row>
    <row r="76" spans="1:17">
      <c r="A76" s="20">
        <v>43581</v>
      </c>
      <c r="B76" s="17">
        <v>-4.7739464789628983E-3</v>
      </c>
      <c r="C76" s="21">
        <f t="shared" si="9"/>
        <v>2.2790564984002254E-5</v>
      </c>
      <c r="D76" s="22">
        <f>AVERAGE($C$3:C75)</f>
        <v>2.096591593169533E-4</v>
      </c>
      <c r="E76" s="23">
        <f t="shared" si="12"/>
        <v>8.8070576336462904E-5</v>
      </c>
      <c r="F76" s="17">
        <f t="shared" si="10"/>
        <v>9.0785959075603682</v>
      </c>
      <c r="G76" s="24">
        <f t="shared" si="13"/>
        <v>8.962965332018985E-5</v>
      </c>
      <c r="H76" s="17">
        <f t="shared" si="11"/>
        <v>9.0655495091288429</v>
      </c>
      <c r="N76" s="37">
        <f t="shared" si="8"/>
        <v>4.7739464789628983E-3</v>
      </c>
      <c r="O76" s="38">
        <f t="shared" si="8"/>
        <v>1.44796118496648E-2</v>
      </c>
      <c r="P76" s="39">
        <f t="shared" si="8"/>
        <v>9.3845924970913305E-3</v>
      </c>
      <c r="Q76" s="40">
        <f t="shared" si="14"/>
        <v>9.4672938752417453E-3</v>
      </c>
    </row>
    <row r="77" spans="1:17">
      <c r="A77" s="20">
        <v>43584</v>
      </c>
      <c r="B77" s="17">
        <v>1.5173644060268998E-3</v>
      </c>
      <c r="C77" s="21">
        <f t="shared" si="9"/>
        <v>2.3023947406773665E-6</v>
      </c>
      <c r="D77" s="22">
        <f>AVERAGE($C$3:C76)</f>
        <v>2.0713390804218368E-4</v>
      </c>
      <c r="E77" s="23">
        <f t="shared" si="12"/>
        <v>7.9295064363391629E-5</v>
      </c>
      <c r="F77" s="17">
        <f t="shared" si="10"/>
        <v>9.4132988825319526</v>
      </c>
      <c r="G77" s="24">
        <f t="shared" si="13"/>
        <v>8.348733020599156E-5</v>
      </c>
      <c r="H77" s="17">
        <f t="shared" si="11"/>
        <v>9.3632378974838666</v>
      </c>
      <c r="N77" s="37">
        <f t="shared" ref="N77:P140" si="15">SQRT(C77)</f>
        <v>1.5173644060268998E-3</v>
      </c>
      <c r="O77" s="38">
        <f t="shared" si="15"/>
        <v>1.4392147443734158E-2</v>
      </c>
      <c r="P77" s="39">
        <f t="shared" si="15"/>
        <v>8.904777614482667E-3</v>
      </c>
      <c r="Q77" s="40">
        <f t="shared" si="14"/>
        <v>9.1371401546650015E-3</v>
      </c>
    </row>
    <row r="78" spans="1:17">
      <c r="A78" s="20">
        <v>43585</v>
      </c>
      <c r="B78" s="17">
        <v>-1.9256157800555229E-2</v>
      </c>
      <c r="C78" s="21">
        <f t="shared" si="9"/>
        <v>3.70799613239884E-4</v>
      </c>
      <c r="D78" s="22">
        <f>AVERAGE($C$3:C77)</f>
        <v>2.044028211981636E-4</v>
      </c>
      <c r="E78" s="23">
        <f t="shared" si="12"/>
        <v>6.89450340843699E-5</v>
      </c>
      <c r="F78" s="17">
        <f t="shared" si="10"/>
        <v>4.2040092323055163</v>
      </c>
      <c r="G78" s="24">
        <f t="shared" si="13"/>
        <v>7.6238952669908195E-5</v>
      </c>
      <c r="H78" s="17">
        <f t="shared" si="11"/>
        <v>4.617987628234979</v>
      </c>
      <c r="N78" s="37">
        <f t="shared" si="15"/>
        <v>1.9256157800555229E-2</v>
      </c>
      <c r="O78" s="38">
        <f t="shared" si="15"/>
        <v>1.4296951465195775E-2</v>
      </c>
      <c r="P78" s="39">
        <f t="shared" si="15"/>
        <v>8.3033146444278436E-3</v>
      </c>
      <c r="Q78" s="40">
        <f t="shared" si="14"/>
        <v>8.7314920070918119E-3</v>
      </c>
    </row>
    <row r="79" spans="1:17">
      <c r="A79" s="20">
        <v>43586</v>
      </c>
      <c r="B79" s="17">
        <v>4.9085594713687897E-2</v>
      </c>
      <c r="C79" s="21">
        <f t="shared" si="9"/>
        <v>2.4093956083964252E-3</v>
      </c>
      <c r="D79" s="22">
        <f>AVERAGE($C$3:C78)</f>
        <v>2.0659225267239678E-4</v>
      </c>
      <c r="E79" s="23">
        <f t="shared" si="12"/>
        <v>1.0952297545762544E-4</v>
      </c>
      <c r="F79" s="17">
        <f t="shared" si="10"/>
        <v>-12.879620789654526</v>
      </c>
      <c r="G79" s="24">
        <f t="shared" si="13"/>
        <v>1.0282884335840365E-4</v>
      </c>
      <c r="H79" s="17">
        <f t="shared" si="11"/>
        <v>-14.248681559041739</v>
      </c>
      <c r="N79" s="37">
        <f t="shared" si="15"/>
        <v>4.9085594713687897E-2</v>
      </c>
      <c r="O79" s="38">
        <f t="shared" si="15"/>
        <v>1.4373317385781084E-2</v>
      </c>
      <c r="P79" s="39">
        <f t="shared" si="15"/>
        <v>1.0465322520478069E-2</v>
      </c>
      <c r="Q79" s="40">
        <f t="shared" si="14"/>
        <v>1.0140455776660319E-2</v>
      </c>
    </row>
    <row r="80" spans="1:17">
      <c r="A80" s="20">
        <v>43587</v>
      </c>
      <c r="B80" s="17">
        <v>-6.5077445469796658E-3</v>
      </c>
      <c r="C80" s="21">
        <f t="shared" si="9"/>
        <v>4.2350739088743575E-5</v>
      </c>
      <c r="D80" s="22">
        <f>AVERAGE($C$3:C79)</f>
        <v>2.3520008846102052E-4</v>
      </c>
      <c r="E80" s="23">
        <f t="shared" si="12"/>
        <v>4.1869203668715648E-4</v>
      </c>
      <c r="F80" s="17">
        <f t="shared" si="10"/>
        <v>7.677224809730153</v>
      </c>
      <c r="G80" s="24">
        <f t="shared" si="13"/>
        <v>3.0871871359022649E-4</v>
      </c>
      <c r="H80" s="17">
        <f t="shared" si="11"/>
        <v>7.945897720921085</v>
      </c>
      <c r="N80" s="37">
        <f t="shared" si="15"/>
        <v>6.5077445469796658E-3</v>
      </c>
      <c r="O80" s="38">
        <f t="shared" si="15"/>
        <v>1.5336234494197737E-2</v>
      </c>
      <c r="P80" s="39">
        <f t="shared" si="15"/>
        <v>2.0461965611523164E-2</v>
      </c>
      <c r="Q80" s="40">
        <f t="shared" si="14"/>
        <v>1.7570393097202649E-2</v>
      </c>
    </row>
    <row r="81" spans="1:17">
      <c r="A81" s="20">
        <v>43588</v>
      </c>
      <c r="B81" s="17">
        <v>1.2431299313902855E-2</v>
      </c>
      <c r="C81" s="21">
        <f t="shared" si="9"/>
        <v>1.5453720263184159E-4</v>
      </c>
      <c r="D81" s="22">
        <f>AVERAGE($C$3:C80)</f>
        <v>2.3272766090496569E-4</v>
      </c>
      <c r="E81" s="23">
        <f t="shared" si="12"/>
        <v>3.6810093698276639E-4</v>
      </c>
      <c r="F81" s="17">
        <f t="shared" si="10"/>
        <v>7.4873304727366099</v>
      </c>
      <c r="G81" s="24">
        <f t="shared" si="13"/>
        <v>2.7837474459124431E-4</v>
      </c>
      <c r="H81" s="17">
        <f t="shared" si="11"/>
        <v>7.6314014628822537</v>
      </c>
      <c r="N81" s="37">
        <f t="shared" si="15"/>
        <v>1.2431299313902855E-2</v>
      </c>
      <c r="O81" s="38">
        <f t="shared" si="15"/>
        <v>1.5255414150555391E-2</v>
      </c>
      <c r="P81" s="39">
        <f t="shared" si="15"/>
        <v>1.9185956764851901E-2</v>
      </c>
      <c r="Q81" s="40">
        <f t="shared" si="14"/>
        <v>1.6684566059422833E-2</v>
      </c>
    </row>
    <row r="82" spans="1:17">
      <c r="A82" s="20">
        <v>43591</v>
      </c>
      <c r="B82" s="17">
        <v>-1.5442758798599243E-2</v>
      </c>
      <c r="C82" s="21">
        <f t="shared" si="9"/>
        <v>2.3847879931171434E-4</v>
      </c>
      <c r="D82" s="22">
        <f>AVERAGE($C$3:C81)</f>
        <v>2.3173790826859703E-4</v>
      </c>
      <c r="E82" s="23">
        <f t="shared" si="12"/>
        <v>3.3939182574055897E-4</v>
      </c>
      <c r="F82" s="17">
        <f t="shared" si="10"/>
        <v>7.2856901659158897</v>
      </c>
      <c r="G82" s="24">
        <f t="shared" si="13"/>
        <v>2.6166560880000364E-4</v>
      </c>
      <c r="H82" s="17">
        <f t="shared" si="11"/>
        <v>7.3370555406862632</v>
      </c>
      <c r="N82" s="37">
        <f t="shared" si="15"/>
        <v>1.5442758798599243E-2</v>
      </c>
      <c r="O82" s="38">
        <f t="shared" si="15"/>
        <v>1.522294019789203E-2</v>
      </c>
      <c r="P82" s="39">
        <f t="shared" si="15"/>
        <v>1.8422590093158969E-2</v>
      </c>
      <c r="Q82" s="40">
        <f t="shared" si="14"/>
        <v>1.6176081379617364E-2</v>
      </c>
    </row>
    <row r="83" spans="1:17">
      <c r="A83" s="20">
        <v>43592</v>
      </c>
      <c r="B83" s="17">
        <v>-2.695699967443943E-2</v>
      </c>
      <c r="C83" s="21">
        <f t="shared" si="9"/>
        <v>7.2667983144772755E-4</v>
      </c>
      <c r="D83" s="22">
        <f>AVERAGE($C$3:C82)</f>
        <v>2.3182216940663601E-4</v>
      </c>
      <c r="E83" s="23">
        <f t="shared" si="12"/>
        <v>3.2582621119303938E-4</v>
      </c>
      <c r="F83" s="17">
        <f t="shared" si="10"/>
        <v>5.7988782319724308</v>
      </c>
      <c r="G83" s="24">
        <f t="shared" si="13"/>
        <v>2.544483382835649E-4</v>
      </c>
      <c r="H83" s="17">
        <f t="shared" si="11"/>
        <v>5.4205095044884715</v>
      </c>
      <c r="N83" s="37">
        <f t="shared" si="15"/>
        <v>2.695699967443943E-2</v>
      </c>
      <c r="O83" s="38">
        <f t="shared" si="15"/>
        <v>1.5225707517440233E-2</v>
      </c>
      <c r="P83" s="39">
        <f t="shared" si="15"/>
        <v>1.8050656807801744E-2</v>
      </c>
      <c r="Q83" s="40">
        <f t="shared" si="14"/>
        <v>1.5951436872067824E-2</v>
      </c>
    </row>
    <row r="84" spans="1:17">
      <c r="A84" s="20">
        <v>43593</v>
      </c>
      <c r="B84" s="17">
        <v>1.9714722293429077E-4</v>
      </c>
      <c r="C84" s="21">
        <f t="shared" si="9"/>
        <v>3.8867027510702943E-8</v>
      </c>
      <c r="D84" s="22">
        <f>AVERAGE($C$3:C83)</f>
        <v>2.3793152325899517E-4</v>
      </c>
      <c r="E84" s="23">
        <f t="shared" si="12"/>
        <v>3.7971247241013991E-4</v>
      </c>
      <c r="F84" s="17">
        <f t="shared" si="10"/>
        <v>7.8759938840998567</v>
      </c>
      <c r="G84" s="24">
        <f t="shared" si="13"/>
        <v>2.9177886939980873E-4</v>
      </c>
      <c r="H84" s="17">
        <f t="shared" si="11"/>
        <v>8.1393811320299871</v>
      </c>
      <c r="N84" s="37">
        <f t="shared" si="15"/>
        <v>1.9714722293429077E-4</v>
      </c>
      <c r="O84" s="38">
        <f t="shared" si="15"/>
        <v>1.5425029116957775E-2</v>
      </c>
      <c r="P84" s="39">
        <f t="shared" si="15"/>
        <v>1.9486212366956794E-2</v>
      </c>
      <c r="Q84" s="40">
        <f t="shared" si="14"/>
        <v>1.7081535920396875E-2</v>
      </c>
    </row>
    <row r="85" spans="1:17">
      <c r="A85" s="20">
        <v>43594</v>
      </c>
      <c r="B85" s="17">
        <v>-1.074417307972908E-2</v>
      </c>
      <c r="C85" s="21">
        <f t="shared" si="9"/>
        <v>1.1543725516717507E-4</v>
      </c>
      <c r="D85" s="22">
        <f>AVERAGE($C$3:C84)</f>
        <v>2.3503039330495266E-4</v>
      </c>
      <c r="E85" s="23">
        <f t="shared" si="12"/>
        <v>3.2867341465163034E-4</v>
      </c>
      <c r="F85" s="17">
        <f t="shared" si="10"/>
        <v>7.6692242008217013</v>
      </c>
      <c r="G85" s="24">
        <f t="shared" si="13"/>
        <v>2.5965469689969139E-4</v>
      </c>
      <c r="H85" s="17">
        <f t="shared" si="11"/>
        <v>7.8115780139506157</v>
      </c>
      <c r="N85" s="37">
        <f t="shared" si="15"/>
        <v>1.074417307972908E-2</v>
      </c>
      <c r="O85" s="38">
        <f t="shared" si="15"/>
        <v>1.5330701005007979E-2</v>
      </c>
      <c r="P85" s="39">
        <f t="shared" si="15"/>
        <v>1.8129352295424964E-2</v>
      </c>
      <c r="Q85" s="40">
        <f t="shared" si="14"/>
        <v>1.6113804544541657E-2</v>
      </c>
    </row>
    <row r="86" spans="1:17">
      <c r="A86" s="20">
        <v>43595</v>
      </c>
      <c r="B86" s="17">
        <v>-1.3800361193716526E-2</v>
      </c>
      <c r="C86" s="21">
        <f t="shared" si="9"/>
        <v>1.9044996907703702E-4</v>
      </c>
      <c r="D86" s="22">
        <f>AVERAGE($C$3:C85)</f>
        <v>2.3358951212256978E-4</v>
      </c>
      <c r="E86" s="23">
        <f t="shared" si="12"/>
        <v>3.0000833889751838E-4</v>
      </c>
      <c r="F86" s="17">
        <f t="shared" si="10"/>
        <v>7.4768847026528791</v>
      </c>
      <c r="G86" s="24">
        <f t="shared" si="13"/>
        <v>2.4166369187880894E-4</v>
      </c>
      <c r="H86" s="17">
        <f t="shared" si="11"/>
        <v>7.5398849629335558</v>
      </c>
      <c r="N86" s="37">
        <f t="shared" si="15"/>
        <v>1.3800361193716526E-2</v>
      </c>
      <c r="O86" s="38">
        <f t="shared" si="15"/>
        <v>1.5283635435411622E-2</v>
      </c>
      <c r="P86" s="39">
        <f t="shared" si="15"/>
        <v>1.7320748797252341E-2</v>
      </c>
      <c r="Q86" s="40">
        <f t="shared" si="14"/>
        <v>1.5545536075633061E-2</v>
      </c>
    </row>
    <row r="87" spans="1:17">
      <c r="A87" s="20">
        <v>43598</v>
      </c>
      <c r="B87" s="17">
        <v>-5.8119442313909531E-2</v>
      </c>
      <c r="C87" s="21">
        <f t="shared" si="9"/>
        <v>3.3778695748798576E-3</v>
      </c>
      <c r="D87" s="22">
        <f>AVERAGE($C$3:C86)</f>
        <v>2.3307594613393247E-4</v>
      </c>
      <c r="E87" s="23">
        <f t="shared" si="12"/>
        <v>2.8528054142642367E-4</v>
      </c>
      <c r="F87" s="17">
        <f t="shared" si="10"/>
        <v>-3.6784811567790392</v>
      </c>
      <c r="G87" s="24">
        <f t="shared" si="13"/>
        <v>2.3251728156408361E-4</v>
      </c>
      <c r="H87" s="17">
        <f t="shared" si="11"/>
        <v>-6.1608454724605579</v>
      </c>
      <c r="N87" s="37">
        <f t="shared" si="15"/>
        <v>5.8119442313909531E-2</v>
      </c>
      <c r="O87" s="38">
        <f t="shared" si="15"/>
        <v>1.5266825018121237E-2</v>
      </c>
      <c r="P87" s="39">
        <f t="shared" si="15"/>
        <v>1.6890249892361677E-2</v>
      </c>
      <c r="Q87" s="40">
        <f t="shared" si="14"/>
        <v>1.5248517356257414E-2</v>
      </c>
    </row>
    <row r="88" spans="1:17">
      <c r="A88" s="20">
        <v>43599</v>
      </c>
      <c r="B88" s="17">
        <v>1.5830295160412788E-2</v>
      </c>
      <c r="C88" s="21">
        <f t="shared" si="9"/>
        <v>2.5059824486578855E-4</v>
      </c>
      <c r="D88" s="22">
        <f>AVERAGE($C$3:C87)</f>
        <v>2.700735182368257E-4</v>
      </c>
      <c r="E88" s="23">
        <f t="shared" si="12"/>
        <v>7.0101349748137912E-4</v>
      </c>
      <c r="F88" s="17">
        <f t="shared" si="10"/>
        <v>6.9055035024008093</v>
      </c>
      <c r="G88" s="24">
        <f t="shared" si="13"/>
        <v>5.097210931304223E-4</v>
      </c>
      <c r="H88" s="17">
        <f t="shared" si="11"/>
        <v>7.0900088853585341</v>
      </c>
      <c r="N88" s="37">
        <f t="shared" si="15"/>
        <v>1.5830295160412788E-2</v>
      </c>
      <c r="O88" s="38">
        <f t="shared" si="15"/>
        <v>1.6433913661597035E-2</v>
      </c>
      <c r="P88" s="39">
        <f t="shared" si="15"/>
        <v>2.6476659484938412E-2</v>
      </c>
      <c r="Q88" s="40">
        <f t="shared" si="14"/>
        <v>2.2577003634902979E-2</v>
      </c>
    </row>
    <row r="89" spans="1:17">
      <c r="A89" s="20">
        <v>43600</v>
      </c>
      <c r="B89" s="17">
        <v>1.1979192495346069E-2</v>
      </c>
      <c r="C89" s="21">
        <f t="shared" si="9"/>
        <v>1.4350105284055559E-4</v>
      </c>
      <c r="D89" s="22">
        <f>AVERAGE($C$3:C88)</f>
        <v>2.6984706156972066E-4</v>
      </c>
      <c r="E89" s="23">
        <f t="shared" si="12"/>
        <v>6.4046472672763368E-4</v>
      </c>
      <c r="F89" s="17">
        <f t="shared" si="10"/>
        <v>7.1292588107959247</v>
      </c>
      <c r="G89" s="24">
        <f t="shared" si="13"/>
        <v>4.7420502515932471E-4</v>
      </c>
      <c r="H89" s="17">
        <f t="shared" si="11"/>
        <v>7.3512568434431067</v>
      </c>
      <c r="N89" s="37">
        <f t="shared" si="15"/>
        <v>1.1979192495346069E-2</v>
      </c>
      <c r="O89" s="38">
        <f t="shared" si="15"/>
        <v>1.6427022297717888E-2</v>
      </c>
      <c r="P89" s="39">
        <f t="shared" si="15"/>
        <v>2.5307404582999689E-2</v>
      </c>
      <c r="Q89" s="40">
        <f t="shared" si="14"/>
        <v>2.1776249106752171E-2</v>
      </c>
    </row>
    <row r="90" spans="1:17">
      <c r="A90" s="20">
        <v>43601</v>
      </c>
      <c r="B90" s="17">
        <v>-4.3997294269502163E-3</v>
      </c>
      <c r="C90" s="21">
        <f t="shared" si="9"/>
        <v>1.9357619030371679E-5</v>
      </c>
      <c r="D90" s="22">
        <f>AVERAGE($C$3:C89)</f>
        <v>2.6839480859582217E-4</v>
      </c>
      <c r="E90" s="23">
        <f t="shared" si="12"/>
        <v>5.7365850871350101E-4</v>
      </c>
      <c r="F90" s="17">
        <f t="shared" si="10"/>
        <v>7.42973212078273</v>
      </c>
      <c r="G90" s="24">
        <f t="shared" si="13"/>
        <v>4.3331106553519053E-4</v>
      </c>
      <c r="H90" s="17">
        <f t="shared" si="11"/>
        <v>7.6993809675391987</v>
      </c>
      <c r="N90" s="37">
        <f t="shared" si="15"/>
        <v>4.3997294269502163E-3</v>
      </c>
      <c r="O90" s="38">
        <f t="shared" si="15"/>
        <v>1.6382759492705196E-2</v>
      </c>
      <c r="P90" s="39">
        <f t="shared" si="15"/>
        <v>2.3951169255664765E-2</v>
      </c>
      <c r="Q90" s="40">
        <f t="shared" si="14"/>
        <v>2.0816125132579081E-2</v>
      </c>
    </row>
    <row r="91" spans="1:17">
      <c r="A91" s="20">
        <v>43602</v>
      </c>
      <c r="B91" s="17">
        <v>-5.6818276643753052E-3</v>
      </c>
      <c r="C91" s="21">
        <f t="shared" si="9"/>
        <v>3.2283165607660536E-5</v>
      </c>
      <c r="D91" s="22">
        <f>AVERAGE($C$3:C90)</f>
        <v>2.6556484053257847E-4</v>
      </c>
      <c r="E91" s="23">
        <f t="shared" si="12"/>
        <v>4.9914451900484255E-4</v>
      </c>
      <c r="F91" s="17">
        <f t="shared" si="10"/>
        <v>7.5379378958108383</v>
      </c>
      <c r="G91" s="24">
        <f t="shared" si="13"/>
        <v>3.8615065370383632E-4</v>
      </c>
      <c r="H91" s="17">
        <f t="shared" si="11"/>
        <v>7.7756804556211252</v>
      </c>
      <c r="N91" s="37">
        <f t="shared" si="15"/>
        <v>5.6818276643753052E-3</v>
      </c>
      <c r="O91" s="38">
        <f t="shared" si="15"/>
        <v>1.6296160300284801E-2</v>
      </c>
      <c r="P91" s="39">
        <f t="shared" si="15"/>
        <v>2.2341542449097883E-2</v>
      </c>
      <c r="Q91" s="40">
        <f t="shared" si="14"/>
        <v>1.9650716366174447E-2</v>
      </c>
    </row>
    <row r="92" spans="1:17">
      <c r="A92" s="20">
        <v>43605</v>
      </c>
      <c r="B92" s="17">
        <v>-3.12698595225811E-2</v>
      </c>
      <c r="C92" s="21">
        <f t="shared" si="9"/>
        <v>9.7780411456195593E-4</v>
      </c>
      <c r="D92" s="22">
        <f>AVERAGE($C$3:C91)</f>
        <v>2.6294369811769171E-4</v>
      </c>
      <c r="E92" s="23">
        <f t="shared" si="12"/>
        <v>4.3638491906572885E-4</v>
      </c>
      <c r="F92" s="17">
        <f t="shared" si="10"/>
        <v>5.4962940512715797</v>
      </c>
      <c r="G92" s="24">
        <f t="shared" si="13"/>
        <v>3.4573344446731628E-4</v>
      </c>
      <c r="H92" s="17">
        <f t="shared" si="11"/>
        <v>5.1416401954364321</v>
      </c>
      <c r="N92" s="37">
        <f t="shared" si="15"/>
        <v>3.12698595225811E-2</v>
      </c>
      <c r="O92" s="38">
        <f t="shared" si="15"/>
        <v>1.621553878592049E-2</v>
      </c>
      <c r="P92" s="39">
        <f t="shared" si="15"/>
        <v>2.0889828124370215E-2</v>
      </c>
      <c r="Q92" s="40">
        <f t="shared" si="14"/>
        <v>1.8593908800123665E-2</v>
      </c>
    </row>
    <row r="93" spans="1:17">
      <c r="A93" s="20">
        <v>43606</v>
      </c>
      <c r="B93" s="17">
        <v>1.9170952960848808E-2</v>
      </c>
      <c r="C93" s="21">
        <f t="shared" si="9"/>
        <v>3.6752543742707769E-4</v>
      </c>
      <c r="D93" s="22">
        <f>AVERAGE($C$3:C92)</f>
        <v>2.7088659163373909E-4</v>
      </c>
      <c r="E93" s="23">
        <f t="shared" si="12"/>
        <v>5.091672384019626E-4</v>
      </c>
      <c r="F93" s="17">
        <f t="shared" si="10"/>
        <v>6.8609172901713587</v>
      </c>
      <c r="G93" s="24">
        <f t="shared" si="13"/>
        <v>3.9472583110277776E-4</v>
      </c>
      <c r="H93" s="17">
        <f t="shared" si="11"/>
        <v>6.9062287187146252</v>
      </c>
      <c r="N93" s="37">
        <f t="shared" si="15"/>
        <v>1.9170952960848808E-2</v>
      </c>
      <c r="O93" s="38">
        <f t="shared" si="15"/>
        <v>1.6458632738892351E-2</v>
      </c>
      <c r="P93" s="39">
        <f t="shared" si="15"/>
        <v>2.2564734396884945E-2</v>
      </c>
      <c r="Q93" s="40">
        <f t="shared" si="14"/>
        <v>1.9867708249890769E-2</v>
      </c>
    </row>
    <row r="94" spans="1:17">
      <c r="A94" s="20">
        <v>43607</v>
      </c>
      <c r="B94" s="17">
        <v>-2.0471636205911636E-2</v>
      </c>
      <c r="C94" s="21">
        <f t="shared" si="9"/>
        <v>4.1908788894719218E-4</v>
      </c>
      <c r="D94" s="22">
        <f>AVERAGE($C$3:C93)</f>
        <v>2.7194855697212743E-4</v>
      </c>
      <c r="E94" s="23">
        <f t="shared" si="12"/>
        <v>4.9012650457562533E-4</v>
      </c>
      <c r="F94" s="17">
        <f t="shared" si="10"/>
        <v>6.7657863747971412</v>
      </c>
      <c r="G94" s="24">
        <f t="shared" si="13"/>
        <v>3.8329626599183623E-4</v>
      </c>
      <c r="H94" s="17">
        <f t="shared" si="11"/>
        <v>6.7733238467178296</v>
      </c>
      <c r="N94" s="37">
        <f t="shared" si="15"/>
        <v>2.0471636205911636E-2</v>
      </c>
      <c r="O94" s="38">
        <f t="shared" si="15"/>
        <v>1.6490862832857698E-2</v>
      </c>
      <c r="P94" s="39">
        <f t="shared" si="15"/>
        <v>2.2138800883869599E-2</v>
      </c>
      <c r="Q94" s="40">
        <f t="shared" si="14"/>
        <v>1.95779535700705E-2</v>
      </c>
    </row>
    <row r="95" spans="1:17">
      <c r="A95" s="20">
        <v>43608</v>
      </c>
      <c r="B95" s="17">
        <v>-1.7069675028324127E-2</v>
      </c>
      <c r="C95" s="21">
        <f t="shared" si="9"/>
        <v>2.9137380557259229E-4</v>
      </c>
      <c r="D95" s="22">
        <f>AVERAGE($C$3:C94)</f>
        <v>2.7354789753707381E-4</v>
      </c>
      <c r="E95" s="23">
        <f t="shared" si="12"/>
        <v>4.8057687048270439E-4</v>
      </c>
      <c r="F95" s="17">
        <f t="shared" si="10"/>
        <v>7.0342232601978942</v>
      </c>
      <c r="G95" s="24">
        <f t="shared" si="13"/>
        <v>3.7783531398042784E-4</v>
      </c>
      <c r="H95" s="17">
        <f t="shared" si="11"/>
        <v>7.1098859815198381</v>
      </c>
      <c r="N95" s="37">
        <f t="shared" si="15"/>
        <v>1.7069675028324127E-2</v>
      </c>
      <c r="O95" s="38">
        <f t="shared" si="15"/>
        <v>1.6539283465043877E-2</v>
      </c>
      <c r="P95" s="39">
        <f t="shared" si="15"/>
        <v>2.1922063554389772E-2</v>
      </c>
      <c r="Q95" s="40">
        <f t="shared" si="14"/>
        <v>1.9437986366401944E-2</v>
      </c>
    </row>
    <row r="96" spans="1:17">
      <c r="A96" s="20">
        <v>43609</v>
      </c>
      <c r="B96" s="17">
        <v>-3.8406013045459986E-3</v>
      </c>
      <c r="C96" s="21">
        <f t="shared" si="9"/>
        <v>1.4750218380480426E-5</v>
      </c>
      <c r="D96" s="22">
        <f>AVERAGE($C$3:C95)</f>
        <v>2.7373957396756326E-4</v>
      </c>
      <c r="E96" s="23">
        <f t="shared" si="12"/>
        <v>4.5514253419719328E-4</v>
      </c>
      <c r="F96" s="17">
        <f t="shared" si="10"/>
        <v>7.6624920158889305</v>
      </c>
      <c r="G96" s="24">
        <f t="shared" si="13"/>
        <v>3.6159112103060939E-4</v>
      </c>
      <c r="H96" s="17">
        <f t="shared" si="11"/>
        <v>7.8842039496405398</v>
      </c>
      <c r="N96" s="37">
        <f t="shared" si="15"/>
        <v>3.8406013045459986E-3</v>
      </c>
      <c r="O96" s="38">
        <f t="shared" si="15"/>
        <v>1.6545077031176473E-2</v>
      </c>
      <c r="P96" s="39">
        <f t="shared" si="15"/>
        <v>2.1334069799201306E-2</v>
      </c>
      <c r="Q96" s="40">
        <f t="shared" si="14"/>
        <v>1.9015549453818299E-2</v>
      </c>
    </row>
    <row r="97" spans="1:17">
      <c r="A97" s="20">
        <v>43613</v>
      </c>
      <c r="B97" s="17">
        <v>-4.1348016820847988E-3</v>
      </c>
      <c r="C97" s="21">
        <f t="shared" si="9"/>
        <v>1.7096584950171282E-5</v>
      </c>
      <c r="D97" s="22">
        <f>AVERAGE($C$3:C96)</f>
        <v>2.7098436805706236E-4</v>
      </c>
      <c r="E97" s="23">
        <f t="shared" si="12"/>
        <v>3.9594113456152248E-4</v>
      </c>
      <c r="F97" s="17">
        <f t="shared" si="10"/>
        <v>7.7910653948842015</v>
      </c>
      <c r="G97" s="24">
        <f t="shared" si="13"/>
        <v>3.2251395719532573E-4</v>
      </c>
      <c r="H97" s="17">
        <f t="shared" si="11"/>
        <v>7.9863537722172406</v>
      </c>
      <c r="N97" s="37">
        <f t="shared" si="15"/>
        <v>4.1348016820847988E-3</v>
      </c>
      <c r="O97" s="38">
        <f t="shared" si="15"/>
        <v>1.6461602839853182E-2</v>
      </c>
      <c r="P97" s="39">
        <f t="shared" si="15"/>
        <v>1.9898269637371048E-2</v>
      </c>
      <c r="Q97" s="40">
        <f t="shared" si="14"/>
        <v>1.7958673592315379E-2</v>
      </c>
    </row>
    <row r="98" spans="1:17">
      <c r="A98" s="20">
        <v>43614</v>
      </c>
      <c r="B98" s="17">
        <v>-4.7690672799944878E-3</v>
      </c>
      <c r="C98" s="21">
        <f t="shared" si="9"/>
        <v>2.2744002721114022E-5</v>
      </c>
      <c r="D98" s="22">
        <f>AVERAGE($C$3:C97)</f>
        <v>2.6831186507698983E-4</v>
      </c>
      <c r="E98" s="23">
        <f t="shared" si="12"/>
        <v>3.4501352575494265E-4</v>
      </c>
      <c r="F98" s="17">
        <f t="shared" si="10"/>
        <v>7.9060048755263033</v>
      </c>
      <c r="G98" s="24">
        <f t="shared" si="13"/>
        <v>2.8827568078392733E-4</v>
      </c>
      <c r="H98" s="17">
        <f t="shared" si="11"/>
        <v>8.0726966009598531</v>
      </c>
      <c r="N98" s="37">
        <f t="shared" si="15"/>
        <v>4.7690672799944878E-3</v>
      </c>
      <c r="O98" s="38">
        <f t="shared" si="15"/>
        <v>1.6380227870117982E-2</v>
      </c>
      <c r="P98" s="39">
        <f t="shared" si="15"/>
        <v>1.8574539718521767E-2</v>
      </c>
      <c r="Q98" s="40">
        <f t="shared" si="14"/>
        <v>1.6978683128674243E-2</v>
      </c>
    </row>
    <row r="99" spans="1:17">
      <c r="A99" s="20">
        <v>43615</v>
      </c>
      <c r="B99" s="17">
        <v>5.1865945570170879E-3</v>
      </c>
      <c r="C99" s="21">
        <f t="shared" si="9"/>
        <v>2.6900763098879283E-5</v>
      </c>
      <c r="D99" s="22">
        <f>AVERAGE($C$3:C98)</f>
        <v>2.6575386651078281E-4</v>
      </c>
      <c r="E99" s="23">
        <f t="shared" si="12"/>
        <v>3.0169122847974877E-4</v>
      </c>
      <c r="F99" s="17">
        <f t="shared" si="10"/>
        <v>8.0169399455174233</v>
      </c>
      <c r="G99" s="24">
        <f t="shared" si="13"/>
        <v>2.5859853700511325E-4</v>
      </c>
      <c r="H99" s="17">
        <f t="shared" si="11"/>
        <v>8.1562085545492486</v>
      </c>
      <c r="N99" s="37">
        <f t="shared" si="15"/>
        <v>5.1865945570170879E-3</v>
      </c>
      <c r="O99" s="38">
        <f t="shared" si="15"/>
        <v>1.6301958977705189E-2</v>
      </c>
      <c r="P99" s="39">
        <f t="shared" si="15"/>
        <v>1.7369261022845757E-2</v>
      </c>
      <c r="Q99" s="40">
        <f t="shared" si="14"/>
        <v>1.6080999253936717E-2</v>
      </c>
    </row>
    <row r="100" spans="1:17">
      <c r="A100" s="20">
        <v>43616</v>
      </c>
      <c r="B100" s="17">
        <v>-1.8115511164069176E-2</v>
      </c>
      <c r="C100" s="21">
        <f t="shared" si="9"/>
        <v>3.2817174473551494E-4</v>
      </c>
      <c r="D100" s="22">
        <f>AVERAGE($C$3:C99)</f>
        <v>2.6329146338282503E-4</v>
      </c>
      <c r="E100" s="23">
        <f t="shared" si="12"/>
        <v>2.647514827738873E-4</v>
      </c>
      <c r="F100" s="17">
        <f t="shared" si="10"/>
        <v>6.997172582781225</v>
      </c>
      <c r="G100" s="24">
        <f t="shared" si="13"/>
        <v>2.3280882557877769E-4</v>
      </c>
      <c r="H100" s="17">
        <f t="shared" si="11"/>
        <v>6.9556739286901399</v>
      </c>
      <c r="N100" s="37">
        <f t="shared" si="15"/>
        <v>1.8115511164069176E-2</v>
      </c>
      <c r="O100" s="38">
        <f t="shared" si="15"/>
        <v>1.6226258452977538E-2</v>
      </c>
      <c r="P100" s="39">
        <f t="shared" si="15"/>
        <v>1.6271185659744877E-2</v>
      </c>
      <c r="Q100" s="40">
        <f t="shared" si="14"/>
        <v>1.5258074111065842E-2</v>
      </c>
    </row>
    <row r="101" spans="1:17">
      <c r="A101" s="20">
        <v>43619</v>
      </c>
      <c r="B101" s="17">
        <v>-1.0110265575349331E-2</v>
      </c>
      <c r="C101" s="21">
        <f t="shared" si="9"/>
        <v>1.0221747000409374E-4</v>
      </c>
      <c r="D101" s="22">
        <f>AVERAGE($C$3:C100)</f>
        <v>2.6395350707009738E-4</v>
      </c>
      <c r="E101" s="23">
        <f t="shared" si="12"/>
        <v>2.7327699091411528E-4</v>
      </c>
      <c r="F101" s="17">
        <f t="shared" si="10"/>
        <v>7.8309812028729811</v>
      </c>
      <c r="G101" s="24">
        <f t="shared" si="13"/>
        <v>2.3703710484336844E-4</v>
      </c>
      <c r="H101" s="17">
        <f t="shared" si="11"/>
        <v>7.916064040339875</v>
      </c>
      <c r="N101" s="37">
        <f t="shared" si="15"/>
        <v>1.0110265575349331E-2</v>
      </c>
      <c r="O101" s="38">
        <f t="shared" si="15"/>
        <v>1.6246646025260027E-2</v>
      </c>
      <c r="P101" s="39">
        <f t="shared" si="15"/>
        <v>1.6531091643146718E-2</v>
      </c>
      <c r="Q101" s="40">
        <f t="shared" si="14"/>
        <v>1.5396009380465071E-2</v>
      </c>
    </row>
    <row r="102" spans="1:17">
      <c r="A102" s="20">
        <v>43620</v>
      </c>
      <c r="B102" s="17">
        <v>3.6583937704563141E-2</v>
      </c>
      <c r="C102" s="21">
        <f t="shared" si="9"/>
        <v>1.3383844979713566E-3</v>
      </c>
      <c r="D102" s="22">
        <f>AVERAGE($C$3:C101)</f>
        <v>2.6231980972599633E-4</v>
      </c>
      <c r="E102" s="23">
        <f t="shared" si="12"/>
        <v>2.5028166902685663E-4</v>
      </c>
      <c r="F102" s="17">
        <f t="shared" si="10"/>
        <v>2.9454105215500013</v>
      </c>
      <c r="G102" s="24">
        <f t="shared" si="13"/>
        <v>2.2054213043740377E-4</v>
      </c>
      <c r="H102" s="17">
        <f t="shared" si="11"/>
        <v>2.3508103636235465</v>
      </c>
      <c r="N102" s="37">
        <f t="shared" si="15"/>
        <v>3.6583937704563141E-2</v>
      </c>
      <c r="O102" s="38">
        <f t="shared" si="15"/>
        <v>1.6196289998823693E-2</v>
      </c>
      <c r="P102" s="39">
        <f t="shared" si="15"/>
        <v>1.5820292950095981E-2</v>
      </c>
      <c r="Q102" s="40">
        <f t="shared" si="14"/>
        <v>1.4850660942779745E-2</v>
      </c>
    </row>
    <row r="103" spans="1:17">
      <c r="A103" s="20">
        <v>43621</v>
      </c>
      <c r="B103" s="17">
        <v>1.6143364831805229E-2</v>
      </c>
      <c r="C103" s="21">
        <f t="shared" si="9"/>
        <v>2.6060822809276588E-4</v>
      </c>
      <c r="D103" s="22">
        <f>AVERAGE($C$3:C102)</f>
        <v>2.7308045660844992E-4</v>
      </c>
      <c r="E103" s="23">
        <f t="shared" si="12"/>
        <v>3.9655399964548874E-4</v>
      </c>
      <c r="F103" s="17">
        <f t="shared" si="10"/>
        <v>7.1755161399514478</v>
      </c>
      <c r="G103" s="24">
        <f t="shared" si="13"/>
        <v>3.166351998821776E-4</v>
      </c>
      <c r="H103" s="17">
        <f t="shared" si="11"/>
        <v>7.2347050979007097</v>
      </c>
      <c r="N103" s="37">
        <f t="shared" si="15"/>
        <v>1.6143364831805229E-2</v>
      </c>
      <c r="O103" s="38">
        <f t="shared" si="15"/>
        <v>1.6525146190229299E-2</v>
      </c>
      <c r="P103" s="39">
        <f t="shared" si="15"/>
        <v>1.9913663641969268E-2</v>
      </c>
      <c r="Q103" s="40">
        <f t="shared" si="14"/>
        <v>1.7794246257770447E-2</v>
      </c>
    </row>
    <row r="104" spans="1:17">
      <c r="A104" s="20">
        <v>43622</v>
      </c>
      <c r="B104" s="17">
        <v>1.4681757427752018E-2</v>
      </c>
      <c r="C104" s="21">
        <f t="shared" si="9"/>
        <v>2.1555400116735155E-4</v>
      </c>
      <c r="D104" s="22">
        <f>AVERAGE($C$3:C103)</f>
        <v>2.7295696919740357E-4</v>
      </c>
      <c r="E104" s="23">
        <f t="shared" si="12"/>
        <v>3.7827897607804317E-4</v>
      </c>
      <c r="F104" s="17">
        <f t="shared" si="10"/>
        <v>7.3100504736335488</v>
      </c>
      <c r="G104" s="24">
        <f t="shared" si="13"/>
        <v>3.0488702924921812E-4</v>
      </c>
      <c r="H104" s="17">
        <f t="shared" si="11"/>
        <v>7.3885729472843966</v>
      </c>
      <c r="N104" s="37">
        <f t="shared" si="15"/>
        <v>1.4681757427752018E-2</v>
      </c>
      <c r="O104" s="38">
        <f t="shared" si="15"/>
        <v>1.6521409419217346E-2</v>
      </c>
      <c r="P104" s="39">
        <f t="shared" si="15"/>
        <v>1.944939526252791E-2</v>
      </c>
      <c r="Q104" s="40">
        <f t="shared" si="14"/>
        <v>1.7461014553834441E-2</v>
      </c>
    </row>
    <row r="105" spans="1:17">
      <c r="A105" s="20">
        <v>43623</v>
      </c>
      <c r="B105" s="17">
        <v>2.6616957038640976E-2</v>
      </c>
      <c r="C105" s="21">
        <f t="shared" si="9"/>
        <v>7.0846240199685939E-4</v>
      </c>
      <c r="D105" s="22">
        <f>AVERAGE($C$3:C104)</f>
        <v>2.7239419500103048E-4</v>
      </c>
      <c r="E105" s="23">
        <f t="shared" si="12"/>
        <v>3.5640405700156736E-4</v>
      </c>
      <c r="F105" s="17">
        <f t="shared" si="10"/>
        <v>5.9516386961496019</v>
      </c>
      <c r="G105" s="24">
        <f t="shared" si="13"/>
        <v>2.9049823992060431E-4</v>
      </c>
      <c r="H105" s="17">
        <f t="shared" si="11"/>
        <v>5.7051292385905459</v>
      </c>
      <c r="N105" s="37">
        <f t="shared" si="15"/>
        <v>2.6616957038640976E-2</v>
      </c>
      <c r="O105" s="38">
        <f t="shared" si="15"/>
        <v>1.6504368967065371E-2</v>
      </c>
      <c r="P105" s="39">
        <f t="shared" si="15"/>
        <v>1.8878666716735253E-2</v>
      </c>
      <c r="Q105" s="40">
        <f t="shared" si="14"/>
        <v>1.7044008915762875E-2</v>
      </c>
    </row>
    <row r="106" spans="1:17">
      <c r="A106" s="20">
        <v>43626</v>
      </c>
      <c r="B106" s="17">
        <v>1.2779426760971546E-2</v>
      </c>
      <c r="C106" s="21">
        <f t="shared" si="9"/>
        <v>1.633137483390357E-4</v>
      </c>
      <c r="D106" s="22">
        <f>AVERAGE($C$3:C105)</f>
        <v>2.7662786691361136E-4</v>
      </c>
      <c r="E106" s="23">
        <f t="shared" si="12"/>
        <v>4.0373082912856684E-4</v>
      </c>
      <c r="F106" s="17">
        <f t="shared" si="10"/>
        <v>7.4102507036139045</v>
      </c>
      <c r="G106" s="24">
        <f t="shared" si="13"/>
        <v>3.2192805462443055E-4</v>
      </c>
      <c r="H106" s="17">
        <f t="shared" si="11"/>
        <v>7.5338835691442334</v>
      </c>
      <c r="N106" s="37">
        <f t="shared" si="15"/>
        <v>1.2779426760971546E-2</v>
      </c>
      <c r="O106" s="38">
        <f t="shared" si="15"/>
        <v>1.6632133564687707E-2</v>
      </c>
      <c r="P106" s="39">
        <f t="shared" si="15"/>
        <v>2.0093054250874029E-2</v>
      </c>
      <c r="Q106" s="40">
        <f t="shared" si="14"/>
        <v>1.7942353653421016E-2</v>
      </c>
    </row>
    <row r="107" spans="1:17">
      <c r="A107" s="20">
        <v>43627</v>
      </c>
      <c r="B107" s="17">
        <v>1.157958060503006E-2</v>
      </c>
      <c r="C107" s="21">
        <f t="shared" si="9"/>
        <v>1.3408668698838833E-4</v>
      </c>
      <c r="D107" s="22">
        <f>AVERAGE($C$3:C106)</f>
        <v>2.7553830808116348E-4</v>
      </c>
      <c r="E107" s="23">
        <f t="shared" si="12"/>
        <v>3.7141185541380743E-4</v>
      </c>
      <c r="F107" s="17">
        <f t="shared" si="10"/>
        <v>7.5371801223334192</v>
      </c>
      <c r="G107" s="24">
        <f t="shared" si="13"/>
        <v>3.0084528391917956E-4</v>
      </c>
      <c r="H107" s="17">
        <f t="shared" si="11"/>
        <v>7.6632146185982419</v>
      </c>
      <c r="N107" s="37">
        <f t="shared" si="15"/>
        <v>1.157958060503006E-2</v>
      </c>
      <c r="O107" s="38">
        <f t="shared" si="15"/>
        <v>1.6599346616091956E-2</v>
      </c>
      <c r="P107" s="39">
        <f t="shared" si="15"/>
        <v>1.9272048552600927E-2</v>
      </c>
      <c r="Q107" s="40">
        <f t="shared" si="14"/>
        <v>1.7344892156458614E-2</v>
      </c>
    </row>
    <row r="108" spans="1:17">
      <c r="A108" s="20">
        <v>43628</v>
      </c>
      <c r="B108" s="17">
        <v>-3.1825632322579622E-3</v>
      </c>
      <c r="C108" s="21">
        <f t="shared" si="9"/>
        <v>1.0128708727320248E-5</v>
      </c>
      <c r="D108" s="22">
        <f>AVERAGE($C$3:C107)</f>
        <v>2.7419114978504181E-4</v>
      </c>
      <c r="E108" s="23">
        <f t="shared" si="12"/>
        <v>3.3950852369127218E-4</v>
      </c>
      <c r="F108" s="17">
        <f t="shared" si="10"/>
        <v>7.9581780600950598</v>
      </c>
      <c r="G108" s="24">
        <f t="shared" si="13"/>
        <v>2.7964412157455913E-4</v>
      </c>
      <c r="H108" s="17">
        <f t="shared" si="11"/>
        <v>8.1457727624194192</v>
      </c>
      <c r="N108" s="37">
        <f t="shared" si="15"/>
        <v>3.1825632322579622E-3</v>
      </c>
      <c r="O108" s="38">
        <f t="shared" si="15"/>
        <v>1.6558718241006513E-2</v>
      </c>
      <c r="P108" s="39">
        <f t="shared" si="15"/>
        <v>1.8425757072404708E-2</v>
      </c>
      <c r="Q108" s="40">
        <f t="shared" si="14"/>
        <v>1.6722563247736848E-2</v>
      </c>
    </row>
    <row r="109" spans="1:17">
      <c r="A109" s="20">
        <v>43629</v>
      </c>
      <c r="B109" s="17">
        <v>-2.0602783479262143E-4</v>
      </c>
      <c r="C109" s="21">
        <f t="shared" si="9"/>
        <v>4.2447468709335711E-8</v>
      </c>
      <c r="D109" s="22">
        <f>AVERAGE($C$3:C108)</f>
        <v>2.7169999468072372E-4</v>
      </c>
      <c r="E109" s="23">
        <f t="shared" si="12"/>
        <v>2.9523039858038848E-4</v>
      </c>
      <c r="F109" s="17">
        <f t="shared" si="10"/>
        <v>8.1276107168862968</v>
      </c>
      <c r="G109" s="24">
        <f t="shared" si="13"/>
        <v>2.4986039077605553E-4</v>
      </c>
      <c r="H109" s="17">
        <f t="shared" si="11"/>
        <v>8.2944383482370174</v>
      </c>
      <c r="N109" s="37">
        <f t="shared" si="15"/>
        <v>2.0602783479262143E-4</v>
      </c>
      <c r="O109" s="38">
        <f t="shared" si="15"/>
        <v>1.6483324745958376E-2</v>
      </c>
      <c r="P109" s="39">
        <f t="shared" si="15"/>
        <v>1.7182269890220807E-2</v>
      </c>
      <c r="Q109" s="40">
        <f t="shared" si="14"/>
        <v>1.5806972853018238E-2</v>
      </c>
    </row>
    <row r="110" spans="1:17">
      <c r="A110" s="20">
        <v>43630</v>
      </c>
      <c r="B110" s="17">
        <v>-7.2623663581907749E-3</v>
      </c>
      <c r="C110" s="21">
        <f t="shared" si="9"/>
        <v>5.2741965120581139E-5</v>
      </c>
      <c r="D110" s="22">
        <f>AVERAGE($C$3:C109)</f>
        <v>2.6916113909930301E-4</v>
      </c>
      <c r="E110" s="23">
        <f t="shared" si="12"/>
        <v>2.5554864384997553E-4</v>
      </c>
      <c r="F110" s="17">
        <f t="shared" si="10"/>
        <v>8.0657105950002563</v>
      </c>
      <c r="G110" s="24">
        <f t="shared" si="13"/>
        <v>2.227020001773736E-4</v>
      </c>
      <c r="H110" s="17">
        <f t="shared" si="11"/>
        <v>8.1728484700417638</v>
      </c>
      <c r="N110" s="37">
        <f t="shared" si="15"/>
        <v>7.2623663581907749E-3</v>
      </c>
      <c r="O110" s="38">
        <f t="shared" si="15"/>
        <v>1.6406131143548226E-2</v>
      </c>
      <c r="P110" s="39">
        <f t="shared" si="15"/>
        <v>1.5985888897711492E-2</v>
      </c>
      <c r="Q110" s="40">
        <f t="shared" si="14"/>
        <v>1.4923203415398907E-2</v>
      </c>
    </row>
    <row r="111" spans="1:17">
      <c r="A111" s="20">
        <v>43633</v>
      </c>
      <c r="B111" s="17">
        <v>5.9665553271770477E-3</v>
      </c>
      <c r="C111" s="21">
        <f t="shared" si="9"/>
        <v>3.5599782472264807E-5</v>
      </c>
      <c r="D111" s="22">
        <f>AVERAGE($C$3:C110)</f>
        <v>2.6715725785875932E-4</v>
      </c>
      <c r="E111" s="23">
        <f t="shared" si="12"/>
        <v>2.2828559042004481E-4</v>
      </c>
      <c r="F111" s="17">
        <f t="shared" si="10"/>
        <v>8.228969060381262</v>
      </c>
      <c r="G111" s="24">
        <f t="shared" si="13"/>
        <v>2.0347714855559754E-4</v>
      </c>
      <c r="H111" s="17">
        <f t="shared" si="11"/>
        <v>8.3249996991829178</v>
      </c>
      <c r="N111" s="37">
        <f t="shared" si="15"/>
        <v>5.9665553271770477E-3</v>
      </c>
      <c r="O111" s="38">
        <f t="shared" si="15"/>
        <v>1.6344945942362712E-2</v>
      </c>
      <c r="P111" s="39">
        <f t="shared" si="15"/>
        <v>1.5109122754814219E-2</v>
      </c>
      <c r="Q111" s="40">
        <f t="shared" si="14"/>
        <v>1.4264541652489138E-2</v>
      </c>
    </row>
    <row r="112" spans="1:17">
      <c r="A112" s="20">
        <v>43634</v>
      </c>
      <c r="B112" s="17">
        <v>2.3518476635217667E-2</v>
      </c>
      <c r="C112" s="21">
        <f t="shared" si="9"/>
        <v>5.531187432412793E-4</v>
      </c>
      <c r="D112" s="22">
        <f>AVERAGE($C$3:C111)</f>
        <v>2.6503287735062635E-4</v>
      </c>
      <c r="E112" s="23">
        <f t="shared" si="12"/>
        <v>2.023830732535413E-4</v>
      </c>
      <c r="F112" s="17">
        <f t="shared" si="10"/>
        <v>5.772319575736276</v>
      </c>
      <c r="G112" s="24">
        <f t="shared" si="13"/>
        <v>1.8499539420170383E-4</v>
      </c>
      <c r="H112" s="17">
        <f t="shared" si="11"/>
        <v>5.6052741475496095</v>
      </c>
      <c r="N112" s="37">
        <f t="shared" si="15"/>
        <v>2.3518476635217667E-2</v>
      </c>
      <c r="O112" s="38">
        <f t="shared" si="15"/>
        <v>1.6279830384577917E-2</v>
      </c>
      <c r="P112" s="39">
        <f t="shared" si="15"/>
        <v>1.4226140490433142E-2</v>
      </c>
      <c r="Q112" s="40">
        <f t="shared" si="14"/>
        <v>1.3601301195168933E-2</v>
      </c>
    </row>
    <row r="113" spans="1:17">
      <c r="A113" s="20">
        <v>43635</v>
      </c>
      <c r="B113" s="17">
        <v>-2.9226597398519516E-3</v>
      </c>
      <c r="C113" s="21">
        <f t="shared" si="9"/>
        <v>8.5419399549514774E-6</v>
      </c>
      <c r="D113" s="22">
        <f>AVERAGE($C$3:C112)</f>
        <v>2.6765183976781409E-4</v>
      </c>
      <c r="E113" s="23">
        <f t="shared" si="12"/>
        <v>2.4953203979924876E-4</v>
      </c>
      <c r="F113" s="17">
        <f t="shared" si="10"/>
        <v>8.2616913986203979</v>
      </c>
      <c r="G113" s="24">
        <f t="shared" si="13"/>
        <v>2.1501966580219958E-4</v>
      </c>
      <c r="H113" s="17">
        <f t="shared" si="11"/>
        <v>8.4050547456140112</v>
      </c>
      <c r="N113" s="37">
        <f t="shared" si="15"/>
        <v>2.9226597398519516E-3</v>
      </c>
      <c r="O113" s="38">
        <f t="shared" si="15"/>
        <v>1.6360068452418348E-2</v>
      </c>
      <c r="P113" s="39">
        <f t="shared" si="15"/>
        <v>1.5796583168497191E-2</v>
      </c>
      <c r="Q113" s="40">
        <f t="shared" si="14"/>
        <v>1.4663548881570232E-2</v>
      </c>
    </row>
    <row r="114" spans="1:17">
      <c r="A114" s="20">
        <v>43636</v>
      </c>
      <c r="B114" s="17">
        <v>8.0356374382972717E-3</v>
      </c>
      <c r="C114" s="21">
        <f t="shared" si="9"/>
        <v>6.457146903976474E-5</v>
      </c>
      <c r="D114" s="22">
        <f>AVERAGE($C$3:C113)</f>
        <v>2.6531751634607657E-4</v>
      </c>
      <c r="E114" s="23">
        <f t="shared" si="12"/>
        <v>2.1713603583477399E-4</v>
      </c>
      <c r="F114" s="17">
        <f t="shared" si="10"/>
        <v>8.1376085583647768</v>
      </c>
      <c r="G114" s="24">
        <f t="shared" si="13"/>
        <v>1.9274902517614842E-4</v>
      </c>
      <c r="H114" s="17">
        <f t="shared" si="11"/>
        <v>8.2191187723317416</v>
      </c>
      <c r="N114" s="37">
        <f t="shared" si="15"/>
        <v>8.0356374382972717E-3</v>
      </c>
      <c r="O114" s="38">
        <f t="shared" si="15"/>
        <v>1.6288570113612691E-2</v>
      </c>
      <c r="P114" s="39">
        <f t="shared" si="15"/>
        <v>1.4735536496333412E-2</v>
      </c>
      <c r="Q114" s="40">
        <f t="shared" si="14"/>
        <v>1.3883408269446966E-2</v>
      </c>
    </row>
    <row r="115" spans="1:17">
      <c r="A115" s="20">
        <v>43637</v>
      </c>
      <c r="B115" s="17">
        <v>-3.4092445857822895E-3</v>
      </c>
      <c r="C115" s="21">
        <f t="shared" si="9"/>
        <v>1.1622948645685855E-5</v>
      </c>
      <c r="D115" s="22">
        <f>AVERAGE($C$3:C114)</f>
        <v>2.6352514092369879E-4</v>
      </c>
      <c r="E115" s="23">
        <f t="shared" si="12"/>
        <v>1.9662696797712005E-4</v>
      </c>
      <c r="F115" s="17">
        <f t="shared" si="10"/>
        <v>8.4750905168271977</v>
      </c>
      <c r="G115" s="24">
        <f t="shared" si="13"/>
        <v>1.7813097258773672E-4</v>
      </c>
      <c r="H115" s="17">
        <f t="shared" si="11"/>
        <v>8.5677420235016033</v>
      </c>
      <c r="N115" s="37">
        <f t="shared" si="15"/>
        <v>3.4092445857822895E-3</v>
      </c>
      <c r="O115" s="38">
        <f t="shared" si="15"/>
        <v>1.6233457454396423E-2</v>
      </c>
      <c r="P115" s="39">
        <f t="shared" si="15"/>
        <v>1.4022373835307632E-2</v>
      </c>
      <c r="Q115" s="40">
        <f t="shared" si="14"/>
        <v>1.3346571566800844E-2</v>
      </c>
    </row>
    <row r="116" spans="1:17">
      <c r="A116" s="20">
        <v>43640</v>
      </c>
      <c r="B116" s="17">
        <v>-1.0061220964416862E-3</v>
      </c>
      <c r="C116" s="21">
        <f t="shared" si="9"/>
        <v>1.0122816729482136E-6</v>
      </c>
      <c r="D116" s="22">
        <f>AVERAGE($C$3:C115)</f>
        <v>2.6129591798318544E-4</v>
      </c>
      <c r="E116" s="23">
        <f t="shared" si="12"/>
        <v>1.7175710424588292E-4</v>
      </c>
      <c r="F116" s="17">
        <f t="shared" si="10"/>
        <v>8.6635355823101818</v>
      </c>
      <c r="G116" s="24">
        <f t="shared" si="13"/>
        <v>1.6050573247024106E-4</v>
      </c>
      <c r="H116" s="17">
        <f t="shared" si="11"/>
        <v>8.7308740740413686</v>
      </c>
      <c r="N116" s="37">
        <f t="shared" si="15"/>
        <v>1.0061220964416862E-3</v>
      </c>
      <c r="O116" s="38">
        <f t="shared" si="15"/>
        <v>1.6164650258610157E-2</v>
      </c>
      <c r="P116" s="39">
        <f t="shared" si="15"/>
        <v>1.3105613463164665E-2</v>
      </c>
      <c r="Q116" s="40">
        <f t="shared" si="14"/>
        <v>1.266908569985384E-2</v>
      </c>
    </row>
    <row r="117" spans="1:17">
      <c r="A117" s="20">
        <v>43641</v>
      </c>
      <c r="B117" s="17">
        <v>-1.5157591551542282E-2</v>
      </c>
      <c r="C117" s="21">
        <f t="shared" si="9"/>
        <v>2.2975258164338597E-4</v>
      </c>
      <c r="D117" s="22">
        <f>AVERAGE($C$3:C116)</f>
        <v>2.5901272819099034E-4</v>
      </c>
      <c r="E117" s="23">
        <f t="shared" si="12"/>
        <v>1.488040868706456E-4</v>
      </c>
      <c r="F117" s="17">
        <f t="shared" si="10"/>
        <v>7.2688862100603604</v>
      </c>
      <c r="G117" s="24">
        <f t="shared" si="13"/>
        <v>1.4401866308196826E-4</v>
      </c>
      <c r="H117" s="17">
        <f t="shared" si="11"/>
        <v>7.2502703809429558</v>
      </c>
      <c r="N117" s="37">
        <f t="shared" si="15"/>
        <v>1.5157591551542282E-2</v>
      </c>
      <c r="O117" s="38">
        <f t="shared" si="15"/>
        <v>1.6093872380225659E-2</v>
      </c>
      <c r="P117" s="39">
        <f t="shared" si="15"/>
        <v>1.2198528061641109E-2</v>
      </c>
      <c r="Q117" s="40">
        <f t="shared" si="14"/>
        <v>1.2000777603220896E-2</v>
      </c>
    </row>
    <row r="118" spans="1:17">
      <c r="A118" s="20">
        <v>43642</v>
      </c>
      <c r="B118" s="17">
        <v>2.1629061549901962E-2</v>
      </c>
      <c r="C118" s="21">
        <f t="shared" si="9"/>
        <v>4.6781630352944747E-4</v>
      </c>
      <c r="D118" s="22">
        <f>AVERAGE($C$3:C117)</f>
        <v>2.5875829213405468E-4</v>
      </c>
      <c r="E118" s="23">
        <f t="shared" si="12"/>
        <v>1.5968589387960693E-4</v>
      </c>
      <c r="F118" s="17">
        <f t="shared" si="10"/>
        <v>5.8126986491347932</v>
      </c>
      <c r="G118" s="24">
        <f t="shared" si="13"/>
        <v>1.4995630761186455E-4</v>
      </c>
      <c r="H118" s="17">
        <f t="shared" si="11"/>
        <v>5.6854825223763257</v>
      </c>
      <c r="N118" s="37">
        <f t="shared" si="15"/>
        <v>2.1629061549901962E-2</v>
      </c>
      <c r="O118" s="38">
        <f t="shared" si="15"/>
        <v>1.6085965688576322E-2</v>
      </c>
      <c r="P118" s="39">
        <f t="shared" si="15"/>
        <v>1.2636688406366873E-2</v>
      </c>
      <c r="Q118" s="40">
        <f t="shared" si="14"/>
        <v>1.2245664849728027E-2</v>
      </c>
    </row>
    <row r="119" spans="1:17">
      <c r="A119" s="20">
        <v>43643</v>
      </c>
      <c r="B119" s="17">
        <v>-3.0028808396309614E-4</v>
      </c>
      <c r="C119" s="21">
        <f t="shared" si="9"/>
        <v>9.0172933370227478E-8</v>
      </c>
      <c r="D119" s="22">
        <f>AVERAGE($C$3:C118)</f>
        <v>2.6056051637022182E-4</v>
      </c>
      <c r="E119" s="23">
        <f t="shared" si="12"/>
        <v>2.0110748745976197E-4</v>
      </c>
      <c r="F119" s="17">
        <f t="shared" si="10"/>
        <v>8.5112226475779771</v>
      </c>
      <c r="G119" s="24">
        <f t="shared" si="13"/>
        <v>1.764967672415819E-4</v>
      </c>
      <c r="H119" s="17">
        <f t="shared" si="11"/>
        <v>8.6416970935060728</v>
      </c>
      <c r="N119" s="37">
        <f t="shared" si="15"/>
        <v>3.0028808396309614E-4</v>
      </c>
      <c r="O119" s="38">
        <f t="shared" si="15"/>
        <v>1.6141887013921941E-2</v>
      </c>
      <c r="P119" s="39">
        <f t="shared" si="15"/>
        <v>1.418123716252436E-2</v>
      </c>
      <c r="Q119" s="40">
        <f t="shared" si="14"/>
        <v>1.3285208588561262E-2</v>
      </c>
    </row>
    <row r="120" spans="1:17">
      <c r="A120" s="20">
        <v>43644</v>
      </c>
      <c r="B120" s="17">
        <v>-9.1118821874260902E-3</v>
      </c>
      <c r="C120" s="21">
        <f t="shared" si="9"/>
        <v>8.3026396997532871E-5</v>
      </c>
      <c r="D120" s="22">
        <f>AVERAGE($C$3:C119)</f>
        <v>2.5833427411862481E-4</v>
      </c>
      <c r="E120" s="23">
        <f t="shared" si="12"/>
        <v>1.7408497606808017E-4</v>
      </c>
      <c r="F120" s="17">
        <f t="shared" si="10"/>
        <v>8.1790367262076931</v>
      </c>
      <c r="G120" s="24">
        <f t="shared" si="13"/>
        <v>1.5803295012087687E-4</v>
      </c>
      <c r="H120" s="17">
        <f t="shared" si="11"/>
        <v>8.2273330404590208</v>
      </c>
      <c r="N120" s="37">
        <f t="shared" si="15"/>
        <v>9.1118821874260902E-3</v>
      </c>
      <c r="O120" s="38">
        <f t="shared" si="15"/>
        <v>1.6072780534762018E-2</v>
      </c>
      <c r="P120" s="39">
        <f t="shared" si="15"/>
        <v>1.3194126574657383E-2</v>
      </c>
      <c r="Q120" s="40">
        <f t="shared" si="14"/>
        <v>1.2571115707083316E-2</v>
      </c>
    </row>
    <row r="121" spans="1:17">
      <c r="A121" s="20">
        <v>43647</v>
      </c>
      <c r="B121" s="17">
        <v>1.8340768292546272E-2</v>
      </c>
      <c r="C121" s="21">
        <f t="shared" si="9"/>
        <v>3.363837815608707E-4</v>
      </c>
      <c r="D121" s="22">
        <f>AVERAGE($C$3:C120)</f>
        <v>2.568486141430223E-4</v>
      </c>
      <c r="E121" s="23">
        <f t="shared" si="12"/>
        <v>1.6184408280949889E-4</v>
      </c>
      <c r="F121" s="17">
        <f t="shared" si="10"/>
        <v>6.6504336402529809</v>
      </c>
      <c r="G121" s="24">
        <f t="shared" si="13"/>
        <v>1.491788708346797E-4</v>
      </c>
      <c r="H121" s="17">
        <f t="shared" si="11"/>
        <v>6.5554621791548167</v>
      </c>
      <c r="N121" s="37">
        <f t="shared" si="15"/>
        <v>1.8340768292546272E-2</v>
      </c>
      <c r="O121" s="38">
        <f t="shared" si="15"/>
        <v>1.6026497251209394E-2</v>
      </c>
      <c r="P121" s="39">
        <f t="shared" si="15"/>
        <v>1.27217955811866E-2</v>
      </c>
      <c r="Q121" s="40">
        <f t="shared" si="14"/>
        <v>1.2213880253002306E-2</v>
      </c>
    </row>
    <row r="122" spans="1:17">
      <c r="A122" s="20">
        <v>43648</v>
      </c>
      <c r="B122" s="17">
        <v>5.854590330272913E-3</v>
      </c>
      <c r="C122" s="21">
        <f t="shared" si="9"/>
        <v>3.4276227935325096E-5</v>
      </c>
      <c r="D122" s="22">
        <f>AVERAGE($C$3:C121)</f>
        <v>2.5751697689443281E-4</v>
      </c>
      <c r="E122" s="23">
        <f t="shared" si="12"/>
        <v>1.8530724074155064E-4</v>
      </c>
      <c r="F122" s="17">
        <f t="shared" si="10"/>
        <v>8.4085256323497379</v>
      </c>
      <c r="G122" s="24">
        <f t="shared" si="13"/>
        <v>1.6404851105681544E-4</v>
      </c>
      <c r="H122" s="17">
        <f t="shared" si="11"/>
        <v>8.5064087890505764</v>
      </c>
      <c r="N122" s="37">
        <f t="shared" si="15"/>
        <v>5.854590330272913E-3</v>
      </c>
      <c r="O122" s="38">
        <f t="shared" si="15"/>
        <v>1.6047335507629695E-2</v>
      </c>
      <c r="P122" s="39">
        <f t="shared" si="15"/>
        <v>1.3612760217588152E-2</v>
      </c>
      <c r="Q122" s="40">
        <f t="shared" si="14"/>
        <v>1.2808142373381685E-2</v>
      </c>
    </row>
    <row r="123" spans="1:17">
      <c r="A123" s="20">
        <v>43649</v>
      </c>
      <c r="B123" s="17">
        <v>8.2869231700897217E-3</v>
      </c>
      <c r="C123" s="21">
        <f t="shared" si="9"/>
        <v>6.8673095626969882E-5</v>
      </c>
      <c r="D123" s="22">
        <f>AVERAGE($C$3:C122)</f>
        <v>2.5565663731977361E-4</v>
      </c>
      <c r="E123" s="23">
        <f t="shared" si="12"/>
        <v>1.6500432666835703E-4</v>
      </c>
      <c r="F123" s="17">
        <f t="shared" si="10"/>
        <v>8.2933491960398058</v>
      </c>
      <c r="G123" s="24">
        <f t="shared" si="13"/>
        <v>1.5011882844181984E-4</v>
      </c>
      <c r="H123" s="17">
        <f t="shared" si="11"/>
        <v>8.3466251440280832</v>
      </c>
      <c r="N123" s="37">
        <f t="shared" si="15"/>
        <v>8.2869231700897217E-3</v>
      </c>
      <c r="O123" s="38">
        <f t="shared" si="15"/>
        <v>1.5989266315868705E-2</v>
      </c>
      <c r="P123" s="39">
        <f t="shared" si="15"/>
        <v>1.2845400992898472E-2</v>
      </c>
      <c r="Q123" s="40">
        <f t="shared" si="14"/>
        <v>1.2252298904361575E-2</v>
      </c>
    </row>
    <row r="124" spans="1:17">
      <c r="A124" s="20">
        <v>43651</v>
      </c>
      <c r="B124" s="17">
        <v>-8.80621955730021E-4</v>
      </c>
      <c r="C124" s="21">
        <f t="shared" si="9"/>
        <v>7.7549502891376707E-7</v>
      </c>
      <c r="D124" s="22">
        <f>AVERAGE($C$3:C123)</f>
        <v>2.5411131879338677E-4</v>
      </c>
      <c r="E124" s="23">
        <f t="shared" si="12"/>
        <v>1.5205463726312499E-4</v>
      </c>
      <c r="F124" s="17">
        <f t="shared" si="10"/>
        <v>8.786170538311243</v>
      </c>
      <c r="G124" s="24">
        <f t="shared" si="13"/>
        <v>1.4091763024041574E-4</v>
      </c>
      <c r="H124" s="17">
        <f t="shared" si="11"/>
        <v>8.8618318413730393</v>
      </c>
      <c r="N124" s="37">
        <f t="shared" si="15"/>
        <v>8.80621955730021E-4</v>
      </c>
      <c r="O124" s="38">
        <f t="shared" si="15"/>
        <v>1.5940869449104299E-2</v>
      </c>
      <c r="P124" s="39">
        <f t="shared" si="15"/>
        <v>1.2331043640467946E-2</v>
      </c>
      <c r="Q124" s="40">
        <f t="shared" si="14"/>
        <v>1.1870873187782596E-2</v>
      </c>
    </row>
    <row r="125" spans="1:17">
      <c r="A125" s="20">
        <v>43654</v>
      </c>
      <c r="B125" s="17">
        <v>-2.0613972097635269E-2</v>
      </c>
      <c r="C125" s="21">
        <f t="shared" si="9"/>
        <v>4.2493584564208542E-4</v>
      </c>
      <c r="D125" s="22">
        <f>AVERAGE($C$3:C124)</f>
        <v>2.5203479564777639E-4</v>
      </c>
      <c r="E125" s="23">
        <f t="shared" si="12"/>
        <v>1.317183674548289E-4</v>
      </c>
      <c r="F125" s="17">
        <f t="shared" si="10"/>
        <v>5.7087504133082883</v>
      </c>
      <c r="G125" s="24">
        <f t="shared" si="13"/>
        <v>1.2672968141065318E-4</v>
      </c>
      <c r="H125" s="17">
        <f t="shared" si="11"/>
        <v>5.6203656673384295</v>
      </c>
      <c r="N125" s="37">
        <f t="shared" si="15"/>
        <v>2.0613972097635269E-2</v>
      </c>
      <c r="O125" s="38">
        <f t="shared" si="15"/>
        <v>1.5875603788447743E-2</v>
      </c>
      <c r="P125" s="39">
        <f t="shared" si="15"/>
        <v>1.147686226521992E-2</v>
      </c>
      <c r="Q125" s="40">
        <f t="shared" si="14"/>
        <v>1.1257427832797916E-2</v>
      </c>
    </row>
    <row r="126" spans="1:17">
      <c r="A126" s="20">
        <v>43655</v>
      </c>
      <c r="B126" s="17">
        <v>6.0993959195911884E-3</v>
      </c>
      <c r="C126" s="21">
        <f t="shared" si="9"/>
        <v>3.7202630583925639E-5</v>
      </c>
      <c r="D126" s="22">
        <f>AVERAGE($C$3:C125)</f>
        <v>2.5344049524122603E-4</v>
      </c>
      <c r="E126" s="23">
        <f t="shared" si="12"/>
        <v>1.7113523392338906E-4</v>
      </c>
      <c r="F126" s="17">
        <f t="shared" si="10"/>
        <v>8.4556691481257626</v>
      </c>
      <c r="G126" s="24">
        <f t="shared" si="13"/>
        <v>1.5218375237923003E-4</v>
      </c>
      <c r="H126" s="17">
        <f t="shared" si="11"/>
        <v>8.5459632467885491</v>
      </c>
      <c r="N126" s="37">
        <f t="shared" si="15"/>
        <v>6.0993959195911884E-3</v>
      </c>
      <c r="O126" s="38">
        <f t="shared" si="15"/>
        <v>1.5919814547953316E-2</v>
      </c>
      <c r="P126" s="39">
        <f t="shared" si="15"/>
        <v>1.3081866607001811E-2</v>
      </c>
      <c r="Q126" s="40">
        <f t="shared" si="14"/>
        <v>1.2336277898103222E-2</v>
      </c>
    </row>
    <row r="127" spans="1:17">
      <c r="A127" s="20">
        <v>43656</v>
      </c>
      <c r="B127" s="17">
        <v>9.8886415362358093E-3</v>
      </c>
      <c r="C127" s="21">
        <f t="shared" si="9"/>
        <v>9.7785231432168107E-5</v>
      </c>
      <c r="D127" s="22">
        <f>AVERAGE($C$3:C126)</f>
        <v>2.5169664149398975E-4</v>
      </c>
      <c r="E127" s="23">
        <f t="shared" si="12"/>
        <v>1.5313083809318271E-4</v>
      </c>
      <c r="F127" s="17">
        <f t="shared" si="10"/>
        <v>8.145644767751671</v>
      </c>
      <c r="G127" s="24">
        <f t="shared" si="13"/>
        <v>1.3992141839886169E-4</v>
      </c>
      <c r="H127" s="17">
        <f t="shared" si="11"/>
        <v>8.1755713841710467</v>
      </c>
      <c r="N127" s="37">
        <f t="shared" si="15"/>
        <v>9.8886415362358093E-3</v>
      </c>
      <c r="O127" s="38">
        <f t="shared" si="15"/>
        <v>1.5864950094279837E-2</v>
      </c>
      <c r="P127" s="39">
        <f t="shared" si="15"/>
        <v>1.237460456310353E-2</v>
      </c>
      <c r="Q127" s="40">
        <f t="shared" si="14"/>
        <v>1.1828838421369264E-2</v>
      </c>
    </row>
    <row r="128" spans="1:17">
      <c r="A128" s="20">
        <v>43657</v>
      </c>
      <c r="B128" s="17">
        <v>-7.2823683731257915E-3</v>
      </c>
      <c r="C128" s="21">
        <f t="shared" si="9"/>
        <v>5.3032889121902788E-5</v>
      </c>
      <c r="D128" s="22">
        <f>AVERAGE($C$3:C127)</f>
        <v>2.5046535021349515E-4</v>
      </c>
      <c r="E128" s="23">
        <f t="shared" si="12"/>
        <v>1.4569079597541554E-4</v>
      </c>
      <c r="F128" s="17">
        <f t="shared" si="10"/>
        <v>8.4700141380886187</v>
      </c>
      <c r="G128" s="24">
        <f t="shared" si="13"/>
        <v>1.3453362609874991E-4</v>
      </c>
      <c r="H128" s="17">
        <f t="shared" si="11"/>
        <v>8.5194983613284521</v>
      </c>
      <c r="N128" s="37">
        <f t="shared" si="15"/>
        <v>7.2823683731257915E-3</v>
      </c>
      <c r="O128" s="38">
        <f t="shared" si="15"/>
        <v>1.5826097125112532E-2</v>
      </c>
      <c r="P128" s="39">
        <f t="shared" si="15"/>
        <v>1.2070244238432606E-2</v>
      </c>
      <c r="Q128" s="40">
        <f t="shared" si="14"/>
        <v>1.1598863138202378E-2</v>
      </c>
    </row>
    <row r="129" spans="1:17">
      <c r="A129" s="20">
        <v>43658</v>
      </c>
      <c r="B129" s="17">
        <v>7.6827909797430038E-3</v>
      </c>
      <c r="C129" s="21">
        <f t="shared" si="9"/>
        <v>5.9025277238420465E-5</v>
      </c>
      <c r="D129" s="22">
        <f>AVERAGE($C$3:C128)</f>
        <v>2.4889842591911741E-4</v>
      </c>
      <c r="E129" s="23">
        <f t="shared" si="12"/>
        <v>1.3323490704177988E-4</v>
      </c>
      <c r="F129" s="17">
        <f t="shared" si="10"/>
        <v>8.4803801564073193</v>
      </c>
      <c r="G129" s="24">
        <f t="shared" si="13"/>
        <v>1.2577881324662434E-4</v>
      </c>
      <c r="H129" s="17">
        <f t="shared" si="11"/>
        <v>8.5117072678635211</v>
      </c>
      <c r="N129" s="37">
        <f t="shared" si="15"/>
        <v>7.6827909797430038E-3</v>
      </c>
      <c r="O129" s="38">
        <f t="shared" si="15"/>
        <v>1.5776515011849651E-2</v>
      </c>
      <c r="P129" s="39">
        <f t="shared" si="15"/>
        <v>1.1542742613511741E-2</v>
      </c>
      <c r="Q129" s="40">
        <f t="shared" si="14"/>
        <v>1.1215115391587567E-2</v>
      </c>
    </row>
    <row r="130" spans="1:17">
      <c r="A130" s="20">
        <v>43661</v>
      </c>
      <c r="B130" s="17">
        <v>9.3950005248188972E-3</v>
      </c>
      <c r="C130" s="21">
        <f t="shared" si="9"/>
        <v>8.8266034861347355E-5</v>
      </c>
      <c r="D130" s="22">
        <f>AVERAGE($C$3:C129)</f>
        <v>2.4740336175627732E-4</v>
      </c>
      <c r="E130" s="23">
        <f t="shared" si="12"/>
        <v>1.2325899739708862E-4</v>
      </c>
      <c r="F130" s="17">
        <f t="shared" si="10"/>
        <v>8.2851205817594522</v>
      </c>
      <c r="G130" s="24">
        <f t="shared" si="13"/>
        <v>1.1859735850112046E-4</v>
      </c>
      <c r="H130" s="17">
        <f t="shared" si="11"/>
        <v>8.2955267588585198</v>
      </c>
      <c r="N130" s="37">
        <f t="shared" si="15"/>
        <v>9.3950005248188972E-3</v>
      </c>
      <c r="O130" s="38">
        <f t="shared" si="15"/>
        <v>1.5729061057681647E-2</v>
      </c>
      <c r="P130" s="39">
        <f t="shared" si="15"/>
        <v>1.1102206870577067E-2</v>
      </c>
      <c r="Q130" s="40">
        <f t="shared" si="14"/>
        <v>1.0890241434473364E-2</v>
      </c>
    </row>
    <row r="131" spans="1:17">
      <c r="A131" s="20">
        <v>43662</v>
      </c>
      <c r="B131" s="17">
        <v>-3.4599029459059238E-3</v>
      </c>
      <c r="C131" s="21">
        <f t="shared" si="9"/>
        <v>1.197092839508849E-5</v>
      </c>
      <c r="D131" s="22">
        <f>AVERAGE($C$3:C130)</f>
        <v>2.4616010138991067E-4</v>
      </c>
      <c r="E131" s="23">
        <f t="shared" si="12"/>
        <v>1.1855493630176136E-4</v>
      </c>
      <c r="F131" s="17">
        <f t="shared" si="10"/>
        <v>8.939160425693105</v>
      </c>
      <c r="G131" s="24">
        <f t="shared" si="13"/>
        <v>1.1488356545040102E-4</v>
      </c>
      <c r="H131" s="17">
        <f t="shared" si="11"/>
        <v>8.9673908869580536</v>
      </c>
      <c r="N131" s="37">
        <f t="shared" si="15"/>
        <v>3.4599029459059238E-3</v>
      </c>
      <c r="O131" s="38">
        <f t="shared" si="15"/>
        <v>1.568949015710551E-2</v>
      </c>
      <c r="P131" s="39">
        <f t="shared" si="15"/>
        <v>1.0888293544066553E-2</v>
      </c>
      <c r="Q131" s="40">
        <f t="shared" si="14"/>
        <v>1.0718375131072854E-2</v>
      </c>
    </row>
    <row r="132" spans="1:17">
      <c r="A132" s="20">
        <v>43663</v>
      </c>
      <c r="B132" s="17">
        <v>-5.6234421208500862E-3</v>
      </c>
      <c r="C132" s="21">
        <f t="shared" ref="C132:C195" si="16">B132^2</f>
        <v>3.1623101286550916E-5</v>
      </c>
      <c r="D132" s="22">
        <f>AVERAGE($C$3:C131)</f>
        <v>2.4434468144421439E-4</v>
      </c>
      <c r="E132" s="23">
        <f t="shared" si="12"/>
        <v>1.0422697865982884E-4</v>
      </c>
      <c r="F132" s="17">
        <f t="shared" ref="F132:F195" si="17">-LN(E132)-(C132/E132)</f>
        <v>8.8655334481803081</v>
      </c>
      <c r="G132" s="24">
        <f t="shared" si="13"/>
        <v>1.0478145252228001E-4</v>
      </c>
      <c r="H132" s="17">
        <f t="shared" ref="H132:H195" si="18">-LN(G132)-(C132/G132)</f>
        <v>8.8618332192206744</v>
      </c>
      <c r="N132" s="37">
        <f t="shared" si="15"/>
        <v>5.6234421208500862E-3</v>
      </c>
      <c r="O132" s="38">
        <f t="shared" si="15"/>
        <v>1.5631528442356952E-2</v>
      </c>
      <c r="P132" s="39">
        <f t="shared" si="15"/>
        <v>1.0209161506207492E-2</v>
      </c>
      <c r="Q132" s="40">
        <f t="shared" si="14"/>
        <v>1.0236281186167172E-2</v>
      </c>
    </row>
    <row r="133" spans="1:17">
      <c r="A133" s="20">
        <v>43664</v>
      </c>
      <c r="B133" s="17">
        <v>1.1359712108969688E-2</v>
      </c>
      <c r="C133" s="21">
        <f t="shared" si="16"/>
        <v>1.2904305919867257E-4</v>
      </c>
      <c r="D133" s="22">
        <f>AVERAGE($C$3:C132)</f>
        <v>2.4270836159684774E-4</v>
      </c>
      <c r="E133" s="23">
        <f t="shared" ref="E133:E196" si="19">$K$1*E132+(1-$K$1)*C132</f>
        <v>9.4466928347635025E-5</v>
      </c>
      <c r="F133" s="17">
        <f t="shared" si="17"/>
        <v>7.9012476751310503</v>
      </c>
      <c r="G133" s="24">
        <f t="shared" ref="G133:G196" si="20">$K$9*G132+$K$8*C132+$K$7</f>
        <v>9.7634811961073525E-5</v>
      </c>
      <c r="H133" s="17">
        <f t="shared" si="18"/>
        <v>7.9125853770991279</v>
      </c>
      <c r="N133" s="37">
        <f t="shared" si="15"/>
        <v>1.1359712108969688E-2</v>
      </c>
      <c r="O133" s="38">
        <f t="shared" si="15"/>
        <v>1.5579100153630432E-2</v>
      </c>
      <c r="P133" s="39">
        <f t="shared" si="15"/>
        <v>9.7194098765117955E-3</v>
      </c>
      <c r="Q133" s="40">
        <f t="shared" si="14"/>
        <v>9.881032939985249E-3</v>
      </c>
    </row>
    <row r="134" spans="1:17">
      <c r="A134" s="20">
        <v>43665</v>
      </c>
      <c r="B134" s="17">
        <v>-1.4927585609257221E-2</v>
      </c>
      <c r="C134" s="21">
        <f t="shared" si="16"/>
        <v>2.2283281212170328E-4</v>
      </c>
      <c r="D134" s="22">
        <f>AVERAGE($C$3:C133)</f>
        <v>2.4184068753273956E-4</v>
      </c>
      <c r="E134" s="23">
        <f t="shared" si="19"/>
        <v>9.9114955270110763E-5</v>
      </c>
      <c r="F134" s="17">
        <f t="shared" si="17"/>
        <v>6.9710042908213357</v>
      </c>
      <c r="G134" s="24">
        <f t="shared" si="20"/>
        <v>1.0005359203731328E-4</v>
      </c>
      <c r="H134" s="17">
        <f t="shared" si="18"/>
        <v>6.9826700407214837</v>
      </c>
      <c r="N134" s="37">
        <f t="shared" si="15"/>
        <v>1.4927585609257221E-2</v>
      </c>
      <c r="O134" s="38">
        <f t="shared" si="15"/>
        <v>1.5551227846467286E-2</v>
      </c>
      <c r="P134" s="39">
        <f t="shared" si="15"/>
        <v>9.9556494147850921E-3</v>
      </c>
      <c r="Q134" s="40">
        <f t="shared" si="14"/>
        <v>1.0002679242948525E-2</v>
      </c>
    </row>
    <row r="135" spans="1:17">
      <c r="A135" s="20">
        <v>43668</v>
      </c>
      <c r="B135" s="17">
        <v>2.2854065522551537E-2</v>
      </c>
      <c r="C135" s="21">
        <f t="shared" si="16"/>
        <v>5.2230831090907884E-4</v>
      </c>
      <c r="D135" s="22">
        <f>AVERAGE($C$3:C134)</f>
        <v>2.4169668847659533E-4</v>
      </c>
      <c r="E135" s="23">
        <f t="shared" si="19"/>
        <v>1.1574619524067404E-4</v>
      </c>
      <c r="F135" s="17">
        <f t="shared" si="17"/>
        <v>4.5515795912858268</v>
      </c>
      <c r="G135" s="24">
        <f t="shared" si="20"/>
        <v>1.1057982394320687E-4</v>
      </c>
      <c r="H135" s="17">
        <f t="shared" si="18"/>
        <v>4.3864129662519007</v>
      </c>
      <c r="N135" s="37">
        <f t="shared" si="15"/>
        <v>2.2854065522551537E-2</v>
      </c>
      <c r="O135" s="38">
        <f t="shared" si="15"/>
        <v>1.5546597327923411E-2</v>
      </c>
      <c r="P135" s="39">
        <f t="shared" si="15"/>
        <v>1.0758540572060601E-2</v>
      </c>
      <c r="Q135" s="40">
        <f t="shared" si="14"/>
        <v>1.0515694173149334E-2</v>
      </c>
    </row>
    <row r="136" spans="1:17">
      <c r="A136" s="20">
        <v>43669</v>
      </c>
      <c r="B136" s="17">
        <v>7.8177545219659805E-3</v>
      </c>
      <c r="C136" s="21">
        <f t="shared" si="16"/>
        <v>6.1117285765719537E-5</v>
      </c>
      <c r="D136" s="22">
        <f>AVERAGE($C$3:C135)</f>
        <v>2.4380655029939598E-4</v>
      </c>
      <c r="E136" s="23">
        <f t="shared" si="19"/>
        <v>1.7039984250464299E-4</v>
      </c>
      <c r="F136" s="17">
        <f t="shared" si="17"/>
        <v>8.3186930189263038</v>
      </c>
      <c r="G136" s="24">
        <f t="shared" si="20"/>
        <v>1.4666154285876838E-4</v>
      </c>
      <c r="H136" s="17">
        <f t="shared" si="18"/>
        <v>8.4106597305479269</v>
      </c>
      <c r="N136" s="37">
        <f t="shared" si="15"/>
        <v>7.8177545219659805E-3</v>
      </c>
      <c r="O136" s="38">
        <f t="shared" si="15"/>
        <v>1.5614305949974081E-2</v>
      </c>
      <c r="P136" s="39">
        <f t="shared" si="15"/>
        <v>1.3053729065084927E-2</v>
      </c>
      <c r="Q136" s="40">
        <f t="shared" ref="Q136:Q199" si="21">SQRT(G136)</f>
        <v>1.2110389872286043E-2</v>
      </c>
    </row>
    <row r="137" spans="1:17">
      <c r="A137" s="20">
        <v>43670</v>
      </c>
      <c r="B137" s="17">
        <v>-8.1401155330240726E-4</v>
      </c>
      <c r="C137" s="21">
        <f t="shared" si="16"/>
        <v>6.6261480890979782E-7</v>
      </c>
      <c r="D137" s="22">
        <f>AVERAGE($C$3:C136)</f>
        <v>2.4244319757899538E-4</v>
      </c>
      <c r="E137" s="23">
        <f t="shared" si="19"/>
        <v>1.5570912224829436E-4</v>
      </c>
      <c r="F137" s="17">
        <f t="shared" si="17"/>
        <v>8.7632654266479513</v>
      </c>
      <c r="G137" s="24">
        <f t="shared" si="20"/>
        <v>1.3719365034434953E-4</v>
      </c>
      <c r="H137" s="17">
        <f t="shared" si="18"/>
        <v>8.8892873465081532</v>
      </c>
      <c r="N137" s="37">
        <f t="shared" si="15"/>
        <v>8.1401155330240726E-4</v>
      </c>
      <c r="O137" s="38">
        <f t="shared" si="15"/>
        <v>1.557058757976061E-2</v>
      </c>
      <c r="P137" s="39">
        <f t="shared" si="15"/>
        <v>1.2478346134335846E-2</v>
      </c>
      <c r="Q137" s="40">
        <f t="shared" si="21"/>
        <v>1.1712969322266217E-2</v>
      </c>
    </row>
    <row r="138" spans="1:17">
      <c r="A138" s="20">
        <v>43671</v>
      </c>
      <c r="B138" s="17">
        <v>-7.9071931540966034E-3</v>
      </c>
      <c r="C138" s="21">
        <f t="shared" si="16"/>
        <v>6.2523703576192191E-5</v>
      </c>
      <c r="D138" s="22">
        <f>AVERAGE($C$3:C137)</f>
        <v>2.4065223029921698E-4</v>
      </c>
      <c r="E138" s="23">
        <f t="shared" si="19"/>
        <v>1.3486641014962502E-4</v>
      </c>
      <c r="F138" s="17">
        <f t="shared" si="17"/>
        <v>8.4476285241267579</v>
      </c>
      <c r="G138" s="24">
        <f t="shared" si="20"/>
        <v>1.2343672374838917E-4</v>
      </c>
      <c r="H138" s="17">
        <f t="shared" si="18"/>
        <v>8.4932575632741685</v>
      </c>
      <c r="N138" s="37">
        <f t="shared" si="15"/>
        <v>7.9071931540966034E-3</v>
      </c>
      <c r="O138" s="38">
        <f t="shared" si="15"/>
        <v>1.5512969744675484E-2</v>
      </c>
      <c r="P138" s="39">
        <f t="shared" si="15"/>
        <v>1.1613199823891132E-2</v>
      </c>
      <c r="Q138" s="40">
        <f t="shared" si="21"/>
        <v>1.1110208087537748E-2</v>
      </c>
    </row>
    <row r="139" spans="1:17">
      <c r="A139" s="20">
        <v>43672</v>
      </c>
      <c r="B139" s="17">
        <v>3.4779305569827557E-3</v>
      </c>
      <c r="C139" s="21">
        <f t="shared" si="16"/>
        <v>1.2096000959194381E-5</v>
      </c>
      <c r="D139" s="22">
        <f>AVERAGE($C$3:C138)</f>
        <v>2.3934246172037122E-4</v>
      </c>
      <c r="E139" s="23">
        <f t="shared" si="19"/>
        <v>1.2514146870818007E-4</v>
      </c>
      <c r="F139" s="17">
        <f t="shared" si="17"/>
        <v>8.8894070966232537</v>
      </c>
      <c r="G139" s="24">
        <f t="shared" si="20"/>
        <v>1.1684580284053698E-4</v>
      </c>
      <c r="H139" s="17">
        <f t="shared" si="18"/>
        <v>8.9511343603193119</v>
      </c>
      <c r="N139" s="37">
        <f t="shared" si="15"/>
        <v>3.4779305569827557E-3</v>
      </c>
      <c r="O139" s="38">
        <f t="shared" si="15"/>
        <v>1.5470696872486747E-2</v>
      </c>
      <c r="P139" s="39">
        <f t="shared" si="15"/>
        <v>1.118666477142227E-2</v>
      </c>
      <c r="Q139" s="40">
        <f t="shared" si="21"/>
        <v>1.0809523710161192E-2</v>
      </c>
    </row>
    <row r="140" spans="1:17">
      <c r="A140" s="20">
        <v>43675</v>
      </c>
      <c r="B140" s="17">
        <v>9.3385344371199608E-3</v>
      </c>
      <c r="C140" s="21">
        <f t="shared" si="16"/>
        <v>8.7208225433275423E-5</v>
      </c>
      <c r="D140" s="22">
        <f>AVERAGE($C$3:C139)</f>
        <v>2.3768372843014366E-4</v>
      </c>
      <c r="E140" s="23">
        <f t="shared" si="19"/>
        <v>1.0994490493345161E-4</v>
      </c>
      <c r="F140" s="17">
        <f t="shared" si="17"/>
        <v>8.3223318473112347</v>
      </c>
      <c r="G140" s="24">
        <f t="shared" si="20"/>
        <v>1.0652244641349574E-4</v>
      </c>
      <c r="H140" s="17">
        <f t="shared" si="18"/>
        <v>8.3284708032237127</v>
      </c>
      <c r="N140" s="37">
        <f t="shared" si="15"/>
        <v>9.3385344371199608E-3</v>
      </c>
      <c r="O140" s="38">
        <f t="shared" si="15"/>
        <v>1.54169947924407E-2</v>
      </c>
      <c r="P140" s="39">
        <f t="shared" si="15"/>
        <v>1.0485461598492058E-2</v>
      </c>
      <c r="Q140" s="40">
        <f t="shared" si="21"/>
        <v>1.0320971195265285E-2</v>
      </c>
    </row>
    <row r="141" spans="1:17">
      <c r="A141" s="20">
        <v>43676</v>
      </c>
      <c r="B141" s="17">
        <v>-4.292225930839777E-3</v>
      </c>
      <c r="C141" s="21">
        <f t="shared" si="16"/>
        <v>1.842320344137339E-5</v>
      </c>
      <c r="D141" s="22">
        <f>AVERAGE($C$3:C140)</f>
        <v>2.3659332623451415E-4</v>
      </c>
      <c r="E141" s="23">
        <f t="shared" si="19"/>
        <v>1.0688844095545998E-4</v>
      </c>
      <c r="F141" s="17">
        <f t="shared" si="17"/>
        <v>8.9713657008385539</v>
      </c>
      <c r="G141" s="24">
        <f t="shared" si="20"/>
        <v>1.0414431786985938E-4</v>
      </c>
      <c r="H141" s="17">
        <f t="shared" si="18"/>
        <v>8.9928322421145701</v>
      </c>
      <c r="N141" s="37">
        <f t="shared" ref="N141:P204" si="22">SQRT(C141)</f>
        <v>4.292225930839777E-3</v>
      </c>
      <c r="O141" s="38">
        <f t="shared" si="22"/>
        <v>1.5381590497556297E-2</v>
      </c>
      <c r="P141" s="39">
        <f t="shared" si="22"/>
        <v>1.0338686616561118E-2</v>
      </c>
      <c r="Q141" s="40">
        <f t="shared" si="21"/>
        <v>1.0205112339894127E-2</v>
      </c>
    </row>
    <row r="142" spans="1:17">
      <c r="A142" s="20">
        <v>43677</v>
      </c>
      <c r="B142" s="17">
        <v>2.0404227077960968E-2</v>
      </c>
      <c r="C142" s="21">
        <f t="shared" si="16"/>
        <v>4.1633248264899558E-4</v>
      </c>
      <c r="D142" s="22">
        <f>AVERAGE($C$3:C141)</f>
        <v>2.3502375700578651E-4</v>
      </c>
      <c r="E142" s="23">
        <f t="shared" si="19"/>
        <v>9.4996167426065169E-5</v>
      </c>
      <c r="F142" s="17">
        <f t="shared" si="17"/>
        <v>4.8790500165928519</v>
      </c>
      <c r="G142" s="24">
        <f t="shared" si="20"/>
        <v>9.58917884772803E-5</v>
      </c>
      <c r="H142" s="17">
        <f t="shared" si="18"/>
        <v>4.910599543059095</v>
      </c>
      <c r="N142" s="37">
        <f t="shared" si="22"/>
        <v>2.0404227077960968E-2</v>
      </c>
      <c r="O142" s="38">
        <f t="shared" si="22"/>
        <v>1.5330484565263635E-2</v>
      </c>
      <c r="P142" s="39">
        <f t="shared" si="22"/>
        <v>9.7465977359315059E-3</v>
      </c>
      <c r="Q142" s="40">
        <f t="shared" si="21"/>
        <v>9.7924352679647723E-3</v>
      </c>
    </row>
    <row r="143" spans="1:17">
      <c r="A143" s="20">
        <v>43678</v>
      </c>
      <c r="B143" s="17">
        <v>-2.1639132872223854E-2</v>
      </c>
      <c r="C143" s="21">
        <f t="shared" si="16"/>
        <v>4.6825207146175898E-4</v>
      </c>
      <c r="D143" s="22">
        <f>AVERAGE($C$3:C142)</f>
        <v>2.3631881933180944E-4</v>
      </c>
      <c r="E143" s="23">
        <f t="shared" si="19"/>
        <v>1.3819301471820549E-4</v>
      </c>
      <c r="F143" s="17">
        <f t="shared" si="17"/>
        <v>5.4984674391440738</v>
      </c>
      <c r="G143" s="24">
        <f t="shared" si="20"/>
        <v>1.242287866357099E-4</v>
      </c>
      <c r="H143" s="17">
        <f t="shared" si="18"/>
        <v>5.2241137644261588</v>
      </c>
      <c r="N143" s="37">
        <f t="shared" si="22"/>
        <v>2.1639132872223854E-2</v>
      </c>
      <c r="O143" s="38">
        <f t="shared" si="22"/>
        <v>1.5372664678962117E-2</v>
      </c>
      <c r="P143" s="39">
        <f t="shared" si="22"/>
        <v>1.1755552505867408E-2</v>
      </c>
      <c r="Q143" s="40">
        <f t="shared" si="21"/>
        <v>1.1145796814750837E-2</v>
      </c>
    </row>
    <row r="144" spans="1:17">
      <c r="A144" s="20">
        <v>43679</v>
      </c>
      <c r="B144" s="17">
        <v>-2.115812711417675E-2</v>
      </c>
      <c r="C144" s="21">
        <f t="shared" si="16"/>
        <v>4.4766634297966137E-4</v>
      </c>
      <c r="D144" s="22">
        <f>AVERAGE($C$3:C143)</f>
        <v>2.3796373601358216E-4</v>
      </c>
      <c r="E144" s="23">
        <f t="shared" si="19"/>
        <v>1.8256244946960565E-4</v>
      </c>
      <c r="F144" s="17">
        <f t="shared" si="17"/>
        <v>6.1562910823355175</v>
      </c>
      <c r="G144" s="24">
        <f t="shared" si="20"/>
        <v>1.5385580495420442E-4</v>
      </c>
      <c r="H144" s="17">
        <f t="shared" si="18"/>
        <v>5.8698460249521816</v>
      </c>
      <c r="N144" s="37">
        <f t="shared" si="22"/>
        <v>2.115812711417675E-2</v>
      </c>
      <c r="O144" s="38">
        <f t="shared" si="22"/>
        <v>1.5426073253215874E-2</v>
      </c>
      <c r="P144" s="39">
        <f t="shared" si="22"/>
        <v>1.3511567246977888E-2</v>
      </c>
      <c r="Q144" s="40">
        <f t="shared" si="21"/>
        <v>1.240386250142287E-2</v>
      </c>
    </row>
    <row r="145" spans="1:17">
      <c r="A145" s="20">
        <v>43682</v>
      </c>
      <c r="B145" s="17">
        <v>-5.2347846329212189E-2</v>
      </c>
      <c r="C145" s="21">
        <f t="shared" si="16"/>
        <v>2.740297015306814E-3</v>
      </c>
      <c r="D145" s="22">
        <f>AVERAGE($C$3:C144)</f>
        <v>2.3944051493587847E-4</v>
      </c>
      <c r="E145" s="23">
        <f t="shared" si="19"/>
        <v>2.1820004118270229E-4</v>
      </c>
      <c r="F145" s="17">
        <f t="shared" si="17"/>
        <v>-4.1285474333565304</v>
      </c>
      <c r="G145" s="24">
        <f t="shared" si="20"/>
        <v>1.7813097338139472E-4</v>
      </c>
      <c r="H145" s="17">
        <f t="shared" si="18"/>
        <v>-6.7506162361855502</v>
      </c>
      <c r="N145" s="37">
        <f t="shared" si="22"/>
        <v>5.2347846329212189E-2</v>
      </c>
      <c r="O145" s="38">
        <f t="shared" si="22"/>
        <v>1.5473865546006223E-2</v>
      </c>
      <c r="P145" s="39">
        <f t="shared" si="22"/>
        <v>1.4771595756136244E-2</v>
      </c>
      <c r="Q145" s="40">
        <f t="shared" si="21"/>
        <v>1.3346571596533498E-2</v>
      </c>
    </row>
    <row r="146" spans="1:17">
      <c r="A146" s="20">
        <v>43683</v>
      </c>
      <c r="B146" s="17">
        <v>1.8930401653051376E-2</v>
      </c>
      <c r="C146" s="21">
        <f t="shared" si="16"/>
        <v>3.5836010674585028E-4</v>
      </c>
      <c r="D146" s="22">
        <f>AVERAGE($C$3:C145)</f>
        <v>2.569290219314794E-4</v>
      </c>
      <c r="E146" s="23">
        <f t="shared" si="19"/>
        <v>5.5724244842393059E-4</v>
      </c>
      <c r="F146" s="17">
        <f t="shared" si="17"/>
        <v>6.8494146449120361</v>
      </c>
      <c r="G146" s="24">
        <f t="shared" si="20"/>
        <v>4.0471583620718183E-4</v>
      </c>
      <c r="H146" s="17">
        <f t="shared" si="18"/>
        <v>6.926864332376848</v>
      </c>
      <c r="N146" s="37">
        <f t="shared" si="22"/>
        <v>1.8930401653051376E-2</v>
      </c>
      <c r="O146" s="38">
        <f t="shared" si="22"/>
        <v>1.6029005643878207E-2</v>
      </c>
      <c r="P146" s="39">
        <f t="shared" si="22"/>
        <v>2.3605983318301538E-2</v>
      </c>
      <c r="Q146" s="40">
        <f t="shared" si="21"/>
        <v>2.0117550452457722E-2</v>
      </c>
    </row>
    <row r="147" spans="1:17">
      <c r="A147" s="20">
        <v>43684</v>
      </c>
      <c r="B147" s="17">
        <v>1.0355295613408089E-2</v>
      </c>
      <c r="C147" s="21">
        <f t="shared" si="16"/>
        <v>1.072321472410688E-4</v>
      </c>
      <c r="D147" s="22">
        <f>AVERAGE($C$3:C146)</f>
        <v>2.5763340446491252E-4</v>
      </c>
      <c r="E147" s="23">
        <f t="shared" si="19"/>
        <v>5.3050693881739528E-4</v>
      </c>
      <c r="F147" s="17">
        <f t="shared" si="17"/>
        <v>7.3395460505045298</v>
      </c>
      <c r="G147" s="24">
        <f t="shared" si="20"/>
        <v>3.91282626933501E-4</v>
      </c>
      <c r="H147" s="17">
        <f t="shared" si="18"/>
        <v>7.5720275060580802</v>
      </c>
      <c r="N147" s="37">
        <f t="shared" si="22"/>
        <v>1.0355295613408089E-2</v>
      </c>
      <c r="O147" s="38">
        <f t="shared" si="22"/>
        <v>1.6050962727042654E-2</v>
      </c>
      <c r="P147" s="39">
        <f t="shared" si="22"/>
        <v>2.3032736242517851E-2</v>
      </c>
      <c r="Q147" s="40">
        <f t="shared" si="21"/>
        <v>1.9780865171511102E-2</v>
      </c>
    </row>
    <row r="148" spans="1:17">
      <c r="A148" s="20">
        <v>43685</v>
      </c>
      <c r="B148" s="17">
        <v>2.2055866196751595E-2</v>
      </c>
      <c r="C148" s="21">
        <f t="shared" si="16"/>
        <v>4.8646123368900965E-4</v>
      </c>
      <c r="D148" s="22">
        <f>AVERAGE($C$3:C147)</f>
        <v>2.565961544150929E-4</v>
      </c>
      <c r="E148" s="23">
        <f t="shared" si="19"/>
        <v>4.7360662700031886E-4</v>
      </c>
      <c r="F148" s="17">
        <f t="shared" si="17"/>
        <v>6.627991533150932</v>
      </c>
      <c r="G148" s="24">
        <f t="shared" si="20"/>
        <v>3.5696527166697217E-4</v>
      </c>
      <c r="H148" s="17">
        <f t="shared" si="18"/>
        <v>6.5751029824449914</v>
      </c>
      <c r="N148" s="37">
        <f t="shared" si="22"/>
        <v>2.2055866196751595E-2</v>
      </c>
      <c r="O148" s="38">
        <f t="shared" si="22"/>
        <v>1.6018618992132028E-2</v>
      </c>
      <c r="P148" s="39">
        <f t="shared" si="22"/>
        <v>2.1762505071804553E-2</v>
      </c>
      <c r="Q148" s="40">
        <f t="shared" si="21"/>
        <v>1.8893524596193589E-2</v>
      </c>
    </row>
    <row r="149" spans="1:17">
      <c r="A149" s="20">
        <v>43686</v>
      </c>
      <c r="B149" s="17">
        <v>-8.2091493532061577E-3</v>
      </c>
      <c r="C149" s="21">
        <f t="shared" si="16"/>
        <v>6.7390133103245077E-5</v>
      </c>
      <c r="D149" s="22">
        <f>AVERAGE($C$3:C148)</f>
        <v>2.5817057276628411E-4</v>
      </c>
      <c r="E149" s="23">
        <f t="shared" si="19"/>
        <v>4.753346560335349E-4</v>
      </c>
      <c r="F149" s="17">
        <f t="shared" si="17"/>
        <v>7.5097173839253166</v>
      </c>
      <c r="G149" s="24">
        <f t="shared" si="20"/>
        <v>3.6065312329121887E-4</v>
      </c>
      <c r="H149" s="17">
        <f t="shared" si="18"/>
        <v>7.7407381243831903</v>
      </c>
      <c r="N149" s="37">
        <f t="shared" si="22"/>
        <v>8.2091493532061577E-3</v>
      </c>
      <c r="O149" s="38">
        <f t="shared" si="22"/>
        <v>1.6067687225182228E-2</v>
      </c>
      <c r="P149" s="39">
        <f t="shared" si="22"/>
        <v>2.1802170901851377E-2</v>
      </c>
      <c r="Q149" s="40">
        <f t="shared" si="21"/>
        <v>1.899086947170189E-2</v>
      </c>
    </row>
    <row r="150" spans="1:17">
      <c r="A150" s="20">
        <v>43689</v>
      </c>
      <c r="B150" s="17">
        <v>-2.5374882388859987E-3</v>
      </c>
      <c r="C150" s="21">
        <f t="shared" si="16"/>
        <v>6.4388465624847673E-6</v>
      </c>
      <c r="D150" s="22">
        <f>AVERAGE($C$3:C149)</f>
        <v>2.5687274664612736E-4</v>
      </c>
      <c r="E150" s="23">
        <f t="shared" si="19"/>
        <v>4.2049517345448255E-4</v>
      </c>
      <c r="F150" s="17">
        <f t="shared" si="17"/>
        <v>7.7587650229129634</v>
      </c>
      <c r="G150" s="24">
        <f t="shared" si="20"/>
        <v>3.2639822241970824E-4</v>
      </c>
      <c r="H150" s="17">
        <f t="shared" si="18"/>
        <v>8.0076654151328448</v>
      </c>
      <c r="N150" s="37">
        <f t="shared" si="22"/>
        <v>2.5374882388859987E-3</v>
      </c>
      <c r="O150" s="38">
        <f t="shared" si="22"/>
        <v>1.6027250127396381E-2</v>
      </c>
      <c r="P150" s="39">
        <f t="shared" si="22"/>
        <v>2.0505978968449239E-2</v>
      </c>
      <c r="Q150" s="40">
        <f t="shared" si="21"/>
        <v>1.8066494469589509E-2</v>
      </c>
    </row>
    <row r="151" spans="1:17">
      <c r="A151" s="20">
        <v>43690</v>
      </c>
      <c r="B151" s="17">
        <v>4.2348392307758331E-2</v>
      </c>
      <c r="C151" s="21">
        <f t="shared" si="16"/>
        <v>1.793386331051805E-3</v>
      </c>
      <c r="D151" s="22">
        <f>AVERAGE($C$3:C150)</f>
        <v>2.5518062569961623E-4</v>
      </c>
      <c r="E151" s="23">
        <f t="shared" si="19"/>
        <v>3.6483408855441572E-4</v>
      </c>
      <c r="F151" s="17">
        <f t="shared" si="17"/>
        <v>3.0004462460942349</v>
      </c>
      <c r="G151" s="24">
        <f t="shared" si="20"/>
        <v>2.9074599135465599E-4</v>
      </c>
      <c r="H151" s="17">
        <f t="shared" si="18"/>
        <v>1.9748367971750618</v>
      </c>
      <c r="N151" s="37">
        <f t="shared" si="22"/>
        <v>4.2348392307758331E-2</v>
      </c>
      <c r="O151" s="38">
        <f t="shared" si="22"/>
        <v>1.59743740315424E-2</v>
      </c>
      <c r="P151" s="39">
        <f t="shared" si="22"/>
        <v>1.9100630580020539E-2</v>
      </c>
      <c r="Q151" s="40">
        <f t="shared" si="21"/>
        <v>1.705127535859579E-2</v>
      </c>
    </row>
    <row r="152" spans="1:17">
      <c r="A152" s="20">
        <v>43691</v>
      </c>
      <c r="B152" s="17">
        <v>-2.9765043407678604E-2</v>
      </c>
      <c r="C152" s="21">
        <f t="shared" si="16"/>
        <v>8.8595780906099153E-4</v>
      </c>
      <c r="D152" s="22">
        <f>AVERAGE($C$3:C151)</f>
        <v>2.6550415392345646E-4</v>
      </c>
      <c r="E152" s="23">
        <f t="shared" si="19"/>
        <v>5.5687261686452325E-4</v>
      </c>
      <c r="F152" s="17">
        <f t="shared" si="17"/>
        <v>5.9022216701761065</v>
      </c>
      <c r="G152" s="24">
        <f t="shared" si="20"/>
        <v>4.1924467482861501E-4</v>
      </c>
      <c r="H152" s="17">
        <f t="shared" si="18"/>
        <v>5.6638320967135591</v>
      </c>
      <c r="N152" s="37">
        <f t="shared" si="22"/>
        <v>2.9765043407678604E-2</v>
      </c>
      <c r="O152" s="38">
        <f t="shared" si="22"/>
        <v>1.629429820285171E-2</v>
      </c>
      <c r="P152" s="39">
        <f t="shared" si="22"/>
        <v>2.3598148589762783E-2</v>
      </c>
      <c r="Q152" s="40">
        <f t="shared" si="21"/>
        <v>2.0475465191995394E-2</v>
      </c>
    </row>
    <row r="153" spans="1:17">
      <c r="A153" s="20">
        <v>43692</v>
      </c>
      <c r="B153" s="17">
        <v>-4.9814772792160511E-3</v>
      </c>
      <c r="C153" s="21">
        <f t="shared" si="16"/>
        <v>2.4815115883345751E-5</v>
      </c>
      <c r="D153" s="22">
        <f>AVERAGE($C$3:C152)</f>
        <v>2.6964051162437337E-4</v>
      </c>
      <c r="E153" s="23">
        <f t="shared" si="19"/>
        <v>6.0111113619761946E-4</v>
      </c>
      <c r="F153" s="17">
        <f t="shared" si="17"/>
        <v>7.3754486452699339</v>
      </c>
      <c r="G153" s="24">
        <f t="shared" si="20"/>
        <v>4.5130923973164729E-4</v>
      </c>
      <c r="H153" s="17">
        <f t="shared" si="18"/>
        <v>7.6483730495441797</v>
      </c>
      <c r="N153" s="37">
        <f t="shared" si="22"/>
        <v>4.9814772792160511E-3</v>
      </c>
      <c r="O153" s="38">
        <f t="shared" si="22"/>
        <v>1.6420734198700538E-2</v>
      </c>
      <c r="P153" s="39">
        <f t="shared" si="22"/>
        <v>2.451756790951377E-2</v>
      </c>
      <c r="Q153" s="40">
        <f t="shared" si="21"/>
        <v>2.1244040099087726E-2</v>
      </c>
    </row>
    <row r="154" spans="1:17">
      <c r="A154" s="20">
        <v>43693</v>
      </c>
      <c r="B154" s="17">
        <v>2.3594697937369347E-2</v>
      </c>
      <c r="C154" s="21">
        <f t="shared" si="16"/>
        <v>5.567097707557013E-4</v>
      </c>
      <c r="D154" s="22">
        <f>AVERAGE($C$3:C153)</f>
        <v>2.6801915138767782E-4</v>
      </c>
      <c r="E154" s="23">
        <f t="shared" si="19"/>
        <v>5.2364036801720614E-4</v>
      </c>
      <c r="F154" s="17">
        <f t="shared" si="17"/>
        <v>6.4915525395078078</v>
      </c>
      <c r="G154" s="24">
        <f t="shared" si="20"/>
        <v>4.0250528422501434E-4</v>
      </c>
      <c r="H154" s="17">
        <f t="shared" si="18"/>
        <v>6.4346906256459073</v>
      </c>
      <c r="N154" s="37">
        <f t="shared" si="22"/>
        <v>2.3594697937369347E-2</v>
      </c>
      <c r="O154" s="38">
        <f t="shared" si="22"/>
        <v>1.6371290461893277E-2</v>
      </c>
      <c r="P154" s="39">
        <f t="shared" si="22"/>
        <v>2.2883189638186502E-2</v>
      </c>
      <c r="Q154" s="40">
        <f t="shared" si="21"/>
        <v>2.0062534342027039E-2</v>
      </c>
    </row>
    <row r="155" spans="1:17">
      <c r="A155" s="20">
        <v>43696</v>
      </c>
      <c r="B155" s="17">
        <v>1.8644098192453384E-2</v>
      </c>
      <c r="C155" s="21">
        <f t="shared" si="16"/>
        <v>3.4760239740984356E-4</v>
      </c>
      <c r="D155" s="22">
        <f>AVERAGE($C$3:C154)</f>
        <v>2.6991843177825688E-4</v>
      </c>
      <c r="E155" s="23">
        <f t="shared" si="19"/>
        <v>5.280858473249091E-4</v>
      </c>
      <c r="F155" s="17">
        <f t="shared" si="17"/>
        <v>6.8880208454725622</v>
      </c>
      <c r="G155" s="24">
        <f t="shared" si="20"/>
        <v>4.070857686729576E-4</v>
      </c>
      <c r="H155" s="17">
        <f t="shared" si="18"/>
        <v>6.9526066577989276</v>
      </c>
      <c r="N155" s="37">
        <f t="shared" si="22"/>
        <v>1.8644098192453384E-2</v>
      </c>
      <c r="O155" s="38">
        <f t="shared" si="22"/>
        <v>1.6429194495721843E-2</v>
      </c>
      <c r="P155" s="39">
        <f t="shared" si="22"/>
        <v>2.2980118522864697E-2</v>
      </c>
      <c r="Q155" s="40">
        <f t="shared" si="21"/>
        <v>2.0176366587494329E-2</v>
      </c>
    </row>
    <row r="156" spans="1:17">
      <c r="A156" s="20">
        <v>43697</v>
      </c>
      <c r="B156" s="17">
        <v>4.7513698518741876E-5</v>
      </c>
      <c r="C156" s="21">
        <f t="shared" si="16"/>
        <v>2.2575515469298939E-9</v>
      </c>
      <c r="D156" s="22">
        <f>AVERAGE($C$3:C155)</f>
        <v>2.7042617011571827E-4</v>
      </c>
      <c r="E156" s="23">
        <f t="shared" si="19"/>
        <v>5.0382367820365375E-4</v>
      </c>
      <c r="F156" s="17">
        <f t="shared" si="17"/>
        <v>7.5932797151003664</v>
      </c>
      <c r="G156" s="24">
        <f t="shared" si="20"/>
        <v>3.9240903815247486E-4</v>
      </c>
      <c r="H156" s="17">
        <f t="shared" si="18"/>
        <v>7.8432000444730186</v>
      </c>
      <c r="N156" s="37">
        <f t="shared" si="22"/>
        <v>4.7513698518741876E-5</v>
      </c>
      <c r="O156" s="38">
        <f t="shared" si="22"/>
        <v>1.6444639555664279E-2</v>
      </c>
      <c r="P156" s="39">
        <f t="shared" si="22"/>
        <v>2.244601697860121E-2</v>
      </c>
      <c r="Q156" s="40">
        <f t="shared" si="21"/>
        <v>1.9809316953203482E-2</v>
      </c>
    </row>
    <row r="157" spans="1:17">
      <c r="A157" s="20">
        <v>43698</v>
      </c>
      <c r="B157" s="17">
        <v>1.0838557034730911E-2</v>
      </c>
      <c r="C157" s="21">
        <f t="shared" si="16"/>
        <v>1.1747431859511492E-4</v>
      </c>
      <c r="D157" s="22">
        <f>AVERAGE($C$3:C156)</f>
        <v>2.6867017068348339E-4</v>
      </c>
      <c r="E157" s="23">
        <f t="shared" si="19"/>
        <v>4.3609558169106506E-4</v>
      </c>
      <c r="F157" s="17">
        <f t="shared" si="17"/>
        <v>7.4682716580602433</v>
      </c>
      <c r="G157" s="24">
        <f t="shared" si="20"/>
        <v>3.4836142316384061E-4</v>
      </c>
      <c r="H157" s="17">
        <f t="shared" si="18"/>
        <v>7.6250503907975871</v>
      </c>
      <c r="N157" s="37">
        <f t="shared" si="22"/>
        <v>1.0838557034730911E-2</v>
      </c>
      <c r="O157" s="38">
        <f t="shared" si="22"/>
        <v>1.6391161358594558E-2</v>
      </c>
      <c r="P157" s="39">
        <f t="shared" si="22"/>
        <v>2.0882901658798882E-2</v>
      </c>
      <c r="Q157" s="40">
        <f t="shared" si="21"/>
        <v>1.8664442749887836E-2</v>
      </c>
    </row>
    <row r="158" spans="1:17">
      <c r="A158" s="20">
        <v>43699</v>
      </c>
      <c r="B158" s="17">
        <v>-8.4646668983623385E-4</v>
      </c>
      <c r="C158" s="21">
        <f t="shared" si="16"/>
        <v>7.1650585700231093E-7</v>
      </c>
      <c r="D158" s="22">
        <f>AVERAGE($C$3:C157)</f>
        <v>2.6769471357323583E-4</v>
      </c>
      <c r="E158" s="23">
        <f t="shared" si="19"/>
        <v>3.9326371553103859E-4</v>
      </c>
      <c r="F158" s="17">
        <f t="shared" si="17"/>
        <v>7.8392081917159375</v>
      </c>
      <c r="G158" s="24">
        <f t="shared" si="20"/>
        <v>3.2004495832469262E-4</v>
      </c>
      <c r="H158" s="17">
        <f t="shared" si="18"/>
        <v>8.0448103110061098</v>
      </c>
      <c r="N158" s="37">
        <f t="shared" si="22"/>
        <v>8.4646668983623385E-4</v>
      </c>
      <c r="O158" s="38">
        <f t="shared" si="22"/>
        <v>1.6361378718593243E-2</v>
      </c>
      <c r="P158" s="39">
        <f t="shared" si="22"/>
        <v>1.9830877830571157E-2</v>
      </c>
      <c r="Q158" s="40">
        <f t="shared" si="21"/>
        <v>1.7889800399241255E-2</v>
      </c>
    </row>
    <row r="159" spans="1:17">
      <c r="A159" s="20">
        <v>43700</v>
      </c>
      <c r="B159" s="17">
        <v>-4.6220496296882629E-2</v>
      </c>
      <c r="C159" s="21">
        <f t="shared" si="16"/>
        <v>2.1363342779301409E-3</v>
      </c>
      <c r="D159" s="22">
        <f>AVERAGE($C$3:C158)</f>
        <v>2.6598331480582406E-4</v>
      </c>
      <c r="E159" s="23">
        <f t="shared" si="19"/>
        <v>3.4049407491484749E-4</v>
      </c>
      <c r="F159" s="17">
        <f t="shared" si="17"/>
        <v>1.7108941751845359</v>
      </c>
      <c r="G159" s="24">
        <f t="shared" si="20"/>
        <v>2.8463316794518452E-4</v>
      </c>
      <c r="H159" s="17">
        <f t="shared" si="18"/>
        <v>0.65873894470698158</v>
      </c>
      <c r="N159" s="37">
        <f t="shared" si="22"/>
        <v>4.6220496296882629E-2</v>
      </c>
      <c r="O159" s="38">
        <f t="shared" si="22"/>
        <v>1.630899490483163E-2</v>
      </c>
      <c r="P159" s="39">
        <f t="shared" si="22"/>
        <v>1.8452481538125096E-2</v>
      </c>
      <c r="Q159" s="40">
        <f t="shared" si="21"/>
        <v>1.6871074890035444E-2</v>
      </c>
    </row>
    <row r="160" spans="1:17">
      <c r="A160" s="20">
        <v>43703</v>
      </c>
      <c r="B160" s="17">
        <v>1.8999241292476654E-2</v>
      </c>
      <c r="C160" s="21">
        <f t="shared" si="16"/>
        <v>3.6097116968974996E-4</v>
      </c>
      <c r="D160" s="22">
        <f>AVERAGE($C$3:C159)</f>
        <v>2.7789637826521464E-4</v>
      </c>
      <c r="E160" s="23">
        <f t="shared" si="19"/>
        <v>5.8190667391387358E-4</v>
      </c>
      <c r="F160" s="17">
        <f t="shared" si="17"/>
        <v>6.828875628084198</v>
      </c>
      <c r="G160" s="24">
        <f t="shared" si="20"/>
        <v>4.4454900584580613E-4</v>
      </c>
      <c r="H160" s="17">
        <f t="shared" si="18"/>
        <v>6.9064561602056207</v>
      </c>
      <c r="N160" s="37">
        <f t="shared" si="22"/>
        <v>1.8999241292476654E-2</v>
      </c>
      <c r="O160" s="38">
        <f t="shared" si="22"/>
        <v>1.6670224301586784E-2</v>
      </c>
      <c r="P160" s="39">
        <f t="shared" si="22"/>
        <v>2.4122741840716895E-2</v>
      </c>
      <c r="Q160" s="40">
        <f t="shared" si="21"/>
        <v>2.1084330813326897E-2</v>
      </c>
    </row>
    <row r="161" spans="1:17">
      <c r="A161" s="20">
        <v>43704</v>
      </c>
      <c r="B161" s="17">
        <v>-1.1283848434686661E-2</v>
      </c>
      <c r="C161" s="21">
        <f t="shared" si="16"/>
        <v>1.273252354969806E-4</v>
      </c>
      <c r="D161" s="22">
        <f>AVERAGE($C$3:C160)</f>
        <v>2.7842216808435726E-4</v>
      </c>
      <c r="E161" s="23">
        <f t="shared" si="19"/>
        <v>5.5220658467633921E-4</v>
      </c>
      <c r="F161" s="17">
        <f t="shared" si="17"/>
        <v>7.2710129678671658</v>
      </c>
      <c r="G161" s="24">
        <f t="shared" si="20"/>
        <v>4.2663103496543318E-4</v>
      </c>
      <c r="H161" s="17">
        <f t="shared" si="18"/>
        <v>7.4611475607605859</v>
      </c>
      <c r="N161" s="37">
        <f t="shared" si="22"/>
        <v>1.1283848434686661E-2</v>
      </c>
      <c r="O161" s="38">
        <f t="shared" si="22"/>
        <v>1.66859871774E-2</v>
      </c>
      <c r="P161" s="39">
        <f t="shared" si="22"/>
        <v>2.3499076251553789E-2</v>
      </c>
      <c r="Q161" s="40">
        <f t="shared" si="21"/>
        <v>2.0655048655605562E-2</v>
      </c>
    </row>
    <row r="162" spans="1:17">
      <c r="A162" s="20">
        <v>43705</v>
      </c>
      <c r="B162" s="17">
        <v>6.710398942232132E-3</v>
      </c>
      <c r="C162" s="21">
        <f t="shared" si="16"/>
        <v>4.5029453963910115E-5</v>
      </c>
      <c r="D162" s="22">
        <f>AVERAGE($C$3:C161)</f>
        <v>2.7747187291085173E-4</v>
      </c>
      <c r="E162" s="23">
        <f t="shared" si="19"/>
        <v>4.9509030528835168E-4</v>
      </c>
      <c r="F162" s="17">
        <f t="shared" si="17"/>
        <v>7.5198183760639408</v>
      </c>
      <c r="G162" s="24">
        <f t="shared" si="20"/>
        <v>3.8992476276947458E-4</v>
      </c>
      <c r="H162" s="17">
        <f t="shared" si="18"/>
        <v>7.7340743366548601</v>
      </c>
      <c r="N162" s="37">
        <f t="shared" si="22"/>
        <v>6.710398942232132E-3</v>
      </c>
      <c r="O162" s="38">
        <f t="shared" si="22"/>
        <v>1.6657486992666441E-2</v>
      </c>
      <c r="P162" s="39">
        <f t="shared" si="22"/>
        <v>2.2250624829167197E-2</v>
      </c>
      <c r="Q162" s="40">
        <f t="shared" si="21"/>
        <v>1.9746512673620997E-2</v>
      </c>
    </row>
    <row r="163" spans="1:17">
      <c r="A163" s="20">
        <v>43706</v>
      </c>
      <c r="B163" s="17">
        <v>1.6931813210248947E-2</v>
      </c>
      <c r="C163" s="21">
        <f t="shared" si="16"/>
        <v>2.8668629858676076E-4</v>
      </c>
      <c r="D163" s="22">
        <f>AVERAGE($C$3:C162)</f>
        <v>2.7601910779243336E-4</v>
      </c>
      <c r="E163" s="23">
        <f t="shared" si="19"/>
        <v>4.3458917626611518E-4</v>
      </c>
      <c r="F163" s="17">
        <f t="shared" si="17"/>
        <v>7.0814374242607689</v>
      </c>
      <c r="G163" s="24">
        <f t="shared" si="20"/>
        <v>3.5020125444166253E-4</v>
      </c>
      <c r="H163" s="17">
        <f t="shared" si="18"/>
        <v>7.1383695701546337</v>
      </c>
      <c r="N163" s="37">
        <f t="shared" si="22"/>
        <v>1.6931813210248947E-2</v>
      </c>
      <c r="O163" s="38">
        <f t="shared" si="22"/>
        <v>1.6613822792856357E-2</v>
      </c>
      <c r="P163" s="39">
        <f t="shared" si="22"/>
        <v>2.0846802542982826E-2</v>
      </c>
      <c r="Q163" s="40">
        <f t="shared" si="21"/>
        <v>1.8713664912081294E-2</v>
      </c>
    </row>
    <row r="164" spans="1:17">
      <c r="A164" s="20">
        <v>43707</v>
      </c>
      <c r="B164" s="17">
        <v>-1.2917517451569438E-3</v>
      </c>
      <c r="C164" s="21">
        <f t="shared" si="16"/>
        <v>1.6686225711160099E-6</v>
      </c>
      <c r="D164" s="22">
        <f>AVERAGE($C$3:C163)</f>
        <v>2.7608536363587637E-4</v>
      </c>
      <c r="E164" s="23">
        <f t="shared" si="19"/>
        <v>4.1470677356677881E-4</v>
      </c>
      <c r="F164" s="17">
        <f t="shared" si="17"/>
        <v>7.7839152369421862</v>
      </c>
      <c r="G164" s="24">
        <f t="shared" si="20"/>
        <v>3.3681093815775086E-4</v>
      </c>
      <c r="H164" s="17">
        <f t="shared" si="18"/>
        <v>7.9910346177527751</v>
      </c>
      <c r="N164" s="37">
        <f t="shared" si="22"/>
        <v>1.2917517451569438E-3</v>
      </c>
      <c r="O164" s="38">
        <f t="shared" si="22"/>
        <v>1.6615816670747074E-2</v>
      </c>
      <c r="P164" s="39">
        <f t="shared" si="22"/>
        <v>2.0364350555978426E-2</v>
      </c>
      <c r="Q164" s="40">
        <f t="shared" si="21"/>
        <v>1.8352409600860341E-2</v>
      </c>
    </row>
    <row r="165" spans="1:17">
      <c r="A165" s="20">
        <v>43711</v>
      </c>
      <c r="B165" s="17">
        <v>-1.4563612639904022E-2</v>
      </c>
      <c r="C165" s="21">
        <f t="shared" si="16"/>
        <v>2.120988131251722E-4</v>
      </c>
      <c r="D165" s="22">
        <f>AVERAGE($C$3:C164)</f>
        <v>2.7439143313547662E-4</v>
      </c>
      <c r="E165" s="23">
        <f t="shared" si="19"/>
        <v>3.5918256080542439E-4</v>
      </c>
      <c r="F165" s="17">
        <f t="shared" si="17"/>
        <v>7.3411755661214082</v>
      </c>
      <c r="G165" s="24">
        <f t="shared" si="20"/>
        <v>2.9949834268099218E-4</v>
      </c>
      <c r="H165" s="17">
        <f t="shared" si="18"/>
        <v>7.4052214175968212</v>
      </c>
      <c r="N165" s="37">
        <f t="shared" si="22"/>
        <v>1.4563612639904022E-2</v>
      </c>
      <c r="O165" s="38">
        <f t="shared" si="22"/>
        <v>1.6564764807732002E-2</v>
      </c>
      <c r="P165" s="39">
        <f t="shared" si="22"/>
        <v>1.8952112304580309E-2</v>
      </c>
      <c r="Q165" s="40">
        <f t="shared" si="21"/>
        <v>1.7306020417212971E-2</v>
      </c>
    </row>
    <row r="166" spans="1:17">
      <c r="A166" s="20">
        <v>43712</v>
      </c>
      <c r="B166" s="17">
        <v>1.6966482624411583E-2</v>
      </c>
      <c r="C166" s="21">
        <f t="shared" si="16"/>
        <v>2.8786153264446016E-4</v>
      </c>
      <c r="D166" s="22">
        <f>AVERAGE($C$3:C165)</f>
        <v>2.7400926982252996E-4</v>
      </c>
      <c r="E166" s="23">
        <f t="shared" si="19"/>
        <v>3.39410272748621E-4</v>
      </c>
      <c r="F166" s="17">
        <f t="shared" si="17"/>
        <v>7.1401783097986264</v>
      </c>
      <c r="G166" s="24">
        <f t="shared" si="20"/>
        <v>2.8543863981165591E-4</v>
      </c>
      <c r="H166" s="17">
        <f t="shared" si="18"/>
        <v>7.1529951597114847</v>
      </c>
      <c r="N166" s="37">
        <f t="shared" si="22"/>
        <v>1.6966482624411583E-2</v>
      </c>
      <c r="O166" s="38">
        <f t="shared" si="22"/>
        <v>1.6553225360108222E-2</v>
      </c>
      <c r="P166" s="39">
        <f t="shared" si="22"/>
        <v>1.8423090749074136E-2</v>
      </c>
      <c r="Q166" s="40">
        <f t="shared" si="21"/>
        <v>1.6894929411265851E-2</v>
      </c>
    </row>
    <row r="167" spans="1:17">
      <c r="A167" s="20">
        <v>43713</v>
      </c>
      <c r="B167" s="17">
        <v>1.9551586359739304E-2</v>
      </c>
      <c r="C167" s="21">
        <f t="shared" si="16"/>
        <v>3.8226452918234399E-4</v>
      </c>
      <c r="D167" s="22">
        <f>AVERAGE($C$3:C166)</f>
        <v>2.740937348397369E-4</v>
      </c>
      <c r="E167" s="23">
        <f t="shared" si="19"/>
        <v>3.3248063875180109E-4</v>
      </c>
      <c r="F167" s="17">
        <f t="shared" si="17"/>
        <v>6.8591942236746295</v>
      </c>
      <c r="G167" s="24">
        <f t="shared" si="20"/>
        <v>2.7982497228560974E-4</v>
      </c>
      <c r="H167" s="17">
        <f t="shared" si="18"/>
        <v>6.8152618499007316</v>
      </c>
      <c r="N167" s="37">
        <f t="shared" si="22"/>
        <v>1.9551586359739304E-2</v>
      </c>
      <c r="O167" s="38">
        <f t="shared" si="22"/>
        <v>1.655577647951726E-2</v>
      </c>
      <c r="P167" s="39">
        <f t="shared" si="22"/>
        <v>1.8234051627430505E-2</v>
      </c>
      <c r="Q167" s="40">
        <f t="shared" si="21"/>
        <v>1.6727969759824702E-2</v>
      </c>
    </row>
    <row r="168" spans="1:17">
      <c r="A168" s="20">
        <v>43714</v>
      </c>
      <c r="B168" s="17">
        <v>-9.3793474661651999E-5</v>
      </c>
      <c r="C168" s="21">
        <f t="shared" si="16"/>
        <v>8.7972158891059555E-9</v>
      </c>
      <c r="D168" s="22">
        <f>AVERAGE($C$3:C167)</f>
        <v>2.7474931541151025E-4</v>
      </c>
      <c r="E168" s="23">
        <f t="shared" si="19"/>
        <v>3.3917302616853258E-4</v>
      </c>
      <c r="F168" s="17">
        <f t="shared" si="17"/>
        <v>7.988974241866436</v>
      </c>
      <c r="G168" s="24">
        <f t="shared" si="20"/>
        <v>2.8332512562154449E-4</v>
      </c>
      <c r="H168" s="17">
        <f t="shared" si="18"/>
        <v>8.1688844160654419</v>
      </c>
      <c r="N168" s="37">
        <f t="shared" si="22"/>
        <v>9.3793474661651999E-5</v>
      </c>
      <c r="O168" s="38">
        <f t="shared" si="22"/>
        <v>1.6575563803729581E-2</v>
      </c>
      <c r="P168" s="39">
        <f t="shared" si="22"/>
        <v>1.8416650785865834E-2</v>
      </c>
      <c r="Q168" s="40">
        <f t="shared" si="21"/>
        <v>1.6832264423467941E-2</v>
      </c>
    </row>
    <row r="169" spans="1:17">
      <c r="A169" s="20">
        <v>43717</v>
      </c>
      <c r="B169" s="17">
        <v>4.2671090923249722E-3</v>
      </c>
      <c r="C169" s="21">
        <f t="shared" si="16"/>
        <v>1.8208220005802448E-5</v>
      </c>
      <c r="D169" s="22">
        <f>AVERAGE($C$3:C168)</f>
        <v>2.7309425204888603E-4</v>
      </c>
      <c r="E169" s="23">
        <f t="shared" si="19"/>
        <v>2.9357959426881187E-4</v>
      </c>
      <c r="F169" s="17">
        <f t="shared" si="17"/>
        <v>8.0713403567359769</v>
      </c>
      <c r="G169" s="24">
        <f t="shared" si="20"/>
        <v>2.5219965178959212E-4</v>
      </c>
      <c r="H169" s="17">
        <f t="shared" si="18"/>
        <v>8.2130918737866487</v>
      </c>
      <c r="N169" s="37">
        <f t="shared" si="22"/>
        <v>4.2671090923249722E-3</v>
      </c>
      <c r="O169" s="38">
        <f t="shared" si="22"/>
        <v>1.6525563592473511E-2</v>
      </c>
      <c r="P169" s="39">
        <f t="shared" si="22"/>
        <v>1.7134164533726525E-2</v>
      </c>
      <c r="Q169" s="40">
        <f t="shared" si="21"/>
        <v>1.588079506163316E-2</v>
      </c>
    </row>
    <row r="170" spans="1:17">
      <c r="A170" s="20">
        <v>43718</v>
      </c>
      <c r="B170" s="17">
        <v>1.1813039891421795E-2</v>
      </c>
      <c r="C170" s="21">
        <f t="shared" si="16"/>
        <v>1.3954791147632265E-4</v>
      </c>
      <c r="D170" s="22">
        <f>AVERAGE($C$3:C169)</f>
        <v>2.7156798838395737E-4</v>
      </c>
      <c r="E170" s="23">
        <f t="shared" si="19"/>
        <v>2.5656175769340442E-4</v>
      </c>
      <c r="F170" s="17">
        <f t="shared" si="17"/>
        <v>7.724225672024903</v>
      </c>
      <c r="G170" s="24">
        <f t="shared" si="20"/>
        <v>2.2638995877074486E-4</v>
      </c>
      <c r="H170" s="17">
        <f t="shared" si="18"/>
        <v>7.776846524847687</v>
      </c>
      <c r="N170" s="37">
        <f t="shared" si="22"/>
        <v>1.1813039891421795E-2</v>
      </c>
      <c r="O170" s="38">
        <f t="shared" si="22"/>
        <v>1.6479320021892813E-2</v>
      </c>
      <c r="P170" s="39">
        <f t="shared" si="22"/>
        <v>1.6017545307986627E-2</v>
      </c>
      <c r="Q170" s="40">
        <f t="shared" si="21"/>
        <v>1.5046260624179845E-2</v>
      </c>
    </row>
    <row r="171" spans="1:17">
      <c r="A171" s="20">
        <v>43719</v>
      </c>
      <c r="B171" s="17">
        <v>3.1795106828212738E-2</v>
      </c>
      <c r="C171" s="21">
        <f t="shared" si="16"/>
        <v>1.0109288182174603E-3</v>
      </c>
      <c r="D171" s="22">
        <f>AVERAGE($C$3:C170)</f>
        <v>2.7078215459284049E-4</v>
      </c>
      <c r="E171" s="23">
        <f t="shared" si="19"/>
        <v>2.4083172966156316E-4</v>
      </c>
      <c r="F171" s="17">
        <f t="shared" si="17"/>
        <v>4.1337558230338942</v>
      </c>
      <c r="G171" s="24">
        <f t="shared" si="20"/>
        <v>2.1449718343985149E-4</v>
      </c>
      <c r="H171" s="17">
        <f t="shared" si="18"/>
        <v>3.7341972012559932</v>
      </c>
      <c r="N171" s="37">
        <f t="shared" si="22"/>
        <v>3.1795106828212738E-2</v>
      </c>
      <c r="O171" s="38">
        <f t="shared" si="22"/>
        <v>1.6455459719887516E-2</v>
      </c>
      <c r="P171" s="39">
        <f t="shared" si="22"/>
        <v>1.5518754127234672E-2</v>
      </c>
      <c r="Q171" s="40">
        <f t="shared" si="21"/>
        <v>1.4645722359783129E-2</v>
      </c>
    </row>
    <row r="172" spans="1:17">
      <c r="A172" s="20">
        <v>43720</v>
      </c>
      <c r="B172" s="17">
        <v>-2.2585520055145025E-3</v>
      </c>
      <c r="C172" s="21">
        <f t="shared" si="16"/>
        <v>5.1010571616135814E-6</v>
      </c>
      <c r="D172" s="22">
        <f>AVERAGE($C$3:C171)</f>
        <v>2.7516172064979093E-4</v>
      </c>
      <c r="E172" s="23">
        <f t="shared" si="19"/>
        <v>3.4435493808384341E-4</v>
      </c>
      <c r="F172" s="17">
        <f t="shared" si="17"/>
        <v>7.9590242656196049</v>
      </c>
      <c r="G172" s="24">
        <f t="shared" si="20"/>
        <v>2.8199977205289742E-4</v>
      </c>
      <c r="H172" s="17">
        <f t="shared" si="18"/>
        <v>8.1555154255448699</v>
      </c>
      <c r="N172" s="37">
        <f t="shared" si="22"/>
        <v>2.2585520055145025E-3</v>
      </c>
      <c r="O172" s="38">
        <f t="shared" si="22"/>
        <v>1.6587999296171642E-2</v>
      </c>
      <c r="P172" s="39">
        <f t="shared" si="22"/>
        <v>1.8556803013553908E-2</v>
      </c>
      <c r="Q172" s="40">
        <f t="shared" si="21"/>
        <v>1.6792848836719082E-2</v>
      </c>
    </row>
    <row r="173" spans="1:17">
      <c r="A173" s="20">
        <v>43721</v>
      </c>
      <c r="B173" s="17">
        <v>-1.9432084634900093E-2</v>
      </c>
      <c r="C173" s="21">
        <f t="shared" si="16"/>
        <v>3.7760591325792028E-4</v>
      </c>
      <c r="D173" s="22">
        <f>AVERAGE($C$3:C172)</f>
        <v>2.7357312851162521E-4</v>
      </c>
      <c r="E173" s="23">
        <f t="shared" si="19"/>
        <v>2.987494543796543E-4</v>
      </c>
      <c r="F173" s="17">
        <f t="shared" si="17"/>
        <v>6.8519501249219825</v>
      </c>
      <c r="G173" s="24">
        <f t="shared" si="20"/>
        <v>2.5148703887951625E-4</v>
      </c>
      <c r="H173" s="17">
        <f t="shared" si="18"/>
        <v>6.7866265631394374</v>
      </c>
      <c r="N173" s="37">
        <f t="shared" si="22"/>
        <v>1.9432084634900093E-2</v>
      </c>
      <c r="O173" s="38">
        <f t="shared" si="22"/>
        <v>1.6540046206453753E-2</v>
      </c>
      <c r="P173" s="39">
        <f t="shared" si="22"/>
        <v>1.7284370233816859E-2</v>
      </c>
      <c r="Q173" s="40">
        <f t="shared" si="21"/>
        <v>1.5858342879365304E-2</v>
      </c>
    </row>
    <row r="174" spans="1:17">
      <c r="A174" s="20">
        <v>43724</v>
      </c>
      <c r="B174" s="17">
        <v>5.2571147680282593E-3</v>
      </c>
      <c r="C174" s="21">
        <f t="shared" si="16"/>
        <v>2.7637255684220818E-5</v>
      </c>
      <c r="D174" s="22">
        <f>AVERAGE($C$3:C173)</f>
        <v>2.7418150736979063E-4</v>
      </c>
      <c r="E174" s="23">
        <f t="shared" si="19"/>
        <v>3.093500315655855E-4</v>
      </c>
      <c r="F174" s="17">
        <f t="shared" si="17"/>
        <v>7.9916973800643962</v>
      </c>
      <c r="G174" s="24">
        <f t="shared" si="20"/>
        <v>2.5792703207997526E-4</v>
      </c>
      <c r="H174" s="17">
        <f t="shared" si="18"/>
        <v>8.1556823836539074</v>
      </c>
      <c r="N174" s="37">
        <f t="shared" si="22"/>
        <v>5.2571147680282593E-3</v>
      </c>
      <c r="O174" s="38">
        <f t="shared" si="22"/>
        <v>1.6558427080184599E-2</v>
      </c>
      <c r="P174" s="39">
        <f t="shared" si="22"/>
        <v>1.7588349313269438E-2</v>
      </c>
      <c r="Q174" s="40">
        <f t="shared" si="21"/>
        <v>1.6060106851449502E-2</v>
      </c>
    </row>
    <row r="175" spans="1:17">
      <c r="A175" s="20">
        <v>43725</v>
      </c>
      <c r="B175" s="17">
        <v>3.6380311939865351E-3</v>
      </c>
      <c r="C175" s="21">
        <f t="shared" si="16"/>
        <v>1.3235270968419094E-5</v>
      </c>
      <c r="D175" s="22">
        <f>AVERAGE($C$3:C174)</f>
        <v>2.7274811055766525E-4</v>
      </c>
      <c r="E175" s="23">
        <f t="shared" si="19"/>
        <v>2.7147972813738495E-4</v>
      </c>
      <c r="F175" s="17">
        <f t="shared" si="17"/>
        <v>8.1628707513725445</v>
      </c>
      <c r="G175" s="24">
        <f t="shared" si="20"/>
        <v>2.3228277830485502E-4</v>
      </c>
      <c r="H175" s="17">
        <f t="shared" si="18"/>
        <v>8.3105759250234481</v>
      </c>
      <c r="N175" s="37">
        <f t="shared" si="22"/>
        <v>3.6380311939865351E-3</v>
      </c>
      <c r="O175" s="38">
        <f t="shared" si="22"/>
        <v>1.6515087361490561E-2</v>
      </c>
      <c r="P175" s="39">
        <f t="shared" si="22"/>
        <v>1.6476641895039928E-2</v>
      </c>
      <c r="Q175" s="40">
        <f t="shared" si="21"/>
        <v>1.5240826037484157E-2</v>
      </c>
    </row>
    <row r="176" spans="1:17">
      <c r="A176" s="20">
        <v>43726</v>
      </c>
      <c r="B176" s="17">
        <v>9.3792807310819626E-3</v>
      </c>
      <c r="C176" s="21">
        <f t="shared" si="16"/>
        <v>8.7970907032445395E-5</v>
      </c>
      <c r="D176" s="22">
        <f>AVERAGE($C$3:C175)</f>
        <v>2.7124803634038635E-4</v>
      </c>
      <c r="E176" s="23">
        <f t="shared" si="19"/>
        <v>2.3676424205038493E-4</v>
      </c>
      <c r="F176" s="17">
        <f t="shared" si="17"/>
        <v>7.9768908018165625</v>
      </c>
      <c r="G176" s="24">
        <f t="shared" si="20"/>
        <v>2.0838727477899609E-4</v>
      </c>
      <c r="H176" s="17">
        <f t="shared" si="18"/>
        <v>8.0539612606170472</v>
      </c>
      <c r="N176" s="37">
        <f t="shared" si="22"/>
        <v>9.3792807310819626E-3</v>
      </c>
      <c r="O176" s="38">
        <f t="shared" si="22"/>
        <v>1.6469609477470507E-2</v>
      </c>
      <c r="P176" s="39">
        <f t="shared" si="22"/>
        <v>1.5387145350921493E-2</v>
      </c>
      <c r="Q176" s="40">
        <f t="shared" si="21"/>
        <v>1.4435625195293624E-2</v>
      </c>
    </row>
    <row r="177" spans="1:17">
      <c r="A177" s="20">
        <v>43727</v>
      </c>
      <c r="B177" s="17">
        <v>-8.1249605864286423E-3</v>
      </c>
      <c r="C177" s="21">
        <f t="shared" si="16"/>
        <v>6.6014984531018867E-5</v>
      </c>
      <c r="D177" s="22">
        <f>AVERAGE($C$3:C176)</f>
        <v>2.7019471950528328E-4</v>
      </c>
      <c r="E177" s="23">
        <f t="shared" si="19"/>
        <v>2.1676213626162856E-4</v>
      </c>
      <c r="F177" s="17">
        <f t="shared" si="17"/>
        <v>8.1321596015877606</v>
      </c>
      <c r="G177" s="24">
        <f t="shared" si="20"/>
        <v>1.9401098663208001E-4</v>
      </c>
      <c r="H177" s="17">
        <f t="shared" si="18"/>
        <v>8.2073316128446283</v>
      </c>
      <c r="N177" s="37">
        <f t="shared" si="22"/>
        <v>8.1249605864286423E-3</v>
      </c>
      <c r="O177" s="38">
        <f t="shared" si="22"/>
        <v>1.6437600783121706E-2</v>
      </c>
      <c r="P177" s="39">
        <f t="shared" si="22"/>
        <v>1.4722844027620091E-2</v>
      </c>
      <c r="Q177" s="40">
        <f t="shared" si="21"/>
        <v>1.3928782668707269E-2</v>
      </c>
    </row>
    <row r="178" spans="1:17">
      <c r="A178" s="20">
        <v>43728</v>
      </c>
      <c r="B178" s="17">
        <v>-1.4618080109357834E-2</v>
      </c>
      <c r="C178" s="21">
        <f t="shared" si="16"/>
        <v>2.1368826608360314E-4</v>
      </c>
      <c r="D178" s="22">
        <f>AVERAGE($C$3:C177)</f>
        <v>2.6902797816257315E-4</v>
      </c>
      <c r="E178" s="23">
        <f t="shared" si="19"/>
        <v>1.9649738128516529E-4</v>
      </c>
      <c r="F178" s="17">
        <f t="shared" si="17"/>
        <v>7.4473748687996366</v>
      </c>
      <c r="G178" s="24">
        <f t="shared" si="20"/>
        <v>1.7937263949915861E-4</v>
      </c>
      <c r="H178" s="17">
        <f t="shared" si="18"/>
        <v>7.4347359845320726</v>
      </c>
      <c r="N178" s="37">
        <f t="shared" si="22"/>
        <v>1.4618080109357834E-2</v>
      </c>
      <c r="O178" s="38">
        <f t="shared" si="22"/>
        <v>1.6402072374019486E-2</v>
      </c>
      <c r="P178" s="39">
        <f t="shared" si="22"/>
        <v>1.4017752362100185E-2</v>
      </c>
      <c r="Q178" s="40">
        <f t="shared" si="21"/>
        <v>1.3393007111890841E-2</v>
      </c>
    </row>
    <row r="179" spans="1:17">
      <c r="A179" s="20">
        <v>43731</v>
      </c>
      <c r="B179" s="17">
        <v>4.5469412580132484E-3</v>
      </c>
      <c r="C179" s="21">
        <f t="shared" si="16"/>
        <v>2.0674674803823102E-5</v>
      </c>
      <c r="D179" s="22">
        <f>AVERAGE($C$3:C178)</f>
        <v>2.6871354798030633E-4</v>
      </c>
      <c r="E179" s="23">
        <f t="shared" si="19"/>
        <v>1.9880833087372867E-4</v>
      </c>
      <c r="F179" s="17">
        <f t="shared" si="17"/>
        <v>8.4191763585584667</v>
      </c>
      <c r="G179" s="24">
        <f t="shared" si="20"/>
        <v>1.7968470235317095E-4</v>
      </c>
      <c r="H179" s="17">
        <f t="shared" si="18"/>
        <v>8.509246045387405</v>
      </c>
      <c r="N179" s="37">
        <f t="shared" si="22"/>
        <v>4.5469412580132484E-3</v>
      </c>
      <c r="O179" s="38">
        <f t="shared" si="22"/>
        <v>1.6392484496875581E-2</v>
      </c>
      <c r="P179" s="39">
        <f t="shared" si="22"/>
        <v>1.4099940811000898E-2</v>
      </c>
      <c r="Q179" s="40">
        <f t="shared" si="21"/>
        <v>1.3404652265283533E-2</v>
      </c>
    </row>
    <row r="180" spans="1:17">
      <c r="A180" s="20">
        <v>43732</v>
      </c>
      <c r="B180" s="17">
        <v>-4.7549768351018429E-3</v>
      </c>
      <c r="C180" s="21">
        <f t="shared" si="16"/>
        <v>2.2609804702355138E-5</v>
      </c>
      <c r="D180" s="22">
        <f>AVERAGE($C$3:C179)</f>
        <v>2.6731219841433744E-4</v>
      </c>
      <c r="E180" s="23">
        <f t="shared" si="19"/>
        <v>1.7486204166111975E-4</v>
      </c>
      <c r="F180" s="17">
        <f t="shared" si="17"/>
        <v>8.522212412142979</v>
      </c>
      <c r="G180" s="24">
        <f t="shared" si="20"/>
        <v>1.6268552371513385E-4</v>
      </c>
      <c r="H180" s="17">
        <f t="shared" si="18"/>
        <v>8.5847129330011498</v>
      </c>
      <c r="N180" s="37">
        <f t="shared" si="22"/>
        <v>4.7549768351018429E-3</v>
      </c>
      <c r="O180" s="38">
        <f t="shared" si="22"/>
        <v>1.6349684963764207E-2</v>
      </c>
      <c r="P180" s="39">
        <f t="shared" si="22"/>
        <v>1.3223541192173893E-2</v>
      </c>
      <c r="Q180" s="40">
        <f t="shared" si="21"/>
        <v>1.2754823547001104E-2</v>
      </c>
    </row>
    <row r="181" spans="1:17">
      <c r="A181" s="20">
        <v>43733</v>
      </c>
      <c r="B181" s="17">
        <v>1.5389591455459595E-2</v>
      </c>
      <c r="C181" s="21">
        <f t="shared" si="16"/>
        <v>2.3683952516595497E-4</v>
      </c>
      <c r="D181" s="22">
        <f>AVERAGE($C$3:C180)</f>
        <v>2.6593746586539373E-4</v>
      </c>
      <c r="E181" s="23">
        <f t="shared" si="19"/>
        <v>1.5439495992081978E-4</v>
      </c>
      <c r="F181" s="17">
        <f t="shared" si="17"/>
        <v>7.242011741555741</v>
      </c>
      <c r="G181" s="24">
        <f t="shared" si="20"/>
        <v>1.4787317576780509E-4</v>
      </c>
      <c r="H181" s="17">
        <f t="shared" si="18"/>
        <v>7.2175160323864613</v>
      </c>
      <c r="N181" s="37">
        <f t="shared" si="22"/>
        <v>1.5389591455459595E-2</v>
      </c>
      <c r="O181" s="38">
        <f t="shared" si="22"/>
        <v>1.630758921071394E-2</v>
      </c>
      <c r="P181" s="39">
        <f t="shared" si="22"/>
        <v>1.2425576844590346E-2</v>
      </c>
      <c r="Q181" s="40">
        <f t="shared" si="21"/>
        <v>1.2160311499620604E-2</v>
      </c>
    </row>
    <row r="182" spans="1:17">
      <c r="A182" s="20">
        <v>43734</v>
      </c>
      <c r="B182" s="17">
        <v>-5.1576681435108185E-3</v>
      </c>
      <c r="C182" s="21">
        <f t="shared" si="16"/>
        <v>2.6601540678586333E-5</v>
      </c>
      <c r="D182" s="22">
        <f>AVERAGE($C$3:C181)</f>
        <v>2.6577490753746389E-4</v>
      </c>
      <c r="E182" s="23">
        <f t="shared" si="19"/>
        <v>1.6547788185104198E-4</v>
      </c>
      <c r="F182" s="17">
        <f t="shared" si="17"/>
        <v>8.5459171475956932</v>
      </c>
      <c r="G182" s="24">
        <f t="shared" si="20"/>
        <v>1.5398849853022343E-4</v>
      </c>
      <c r="H182" s="17">
        <f t="shared" si="18"/>
        <v>8.6058824642502696</v>
      </c>
      <c r="N182" s="37">
        <f t="shared" si="22"/>
        <v>5.1576681435108185E-3</v>
      </c>
      <c r="O182" s="38">
        <f t="shared" si="22"/>
        <v>1.6302604317637838E-2</v>
      </c>
      <c r="P182" s="39">
        <f t="shared" si="22"/>
        <v>1.2863820655273533E-2</v>
      </c>
      <c r="Q182" s="40">
        <f t="shared" si="21"/>
        <v>1.2409210229914853E-2</v>
      </c>
    </row>
    <row r="183" spans="1:17">
      <c r="A183" s="20">
        <v>43735</v>
      </c>
      <c r="B183" s="17">
        <v>-4.8660333268344402E-3</v>
      </c>
      <c r="C183" s="21">
        <f t="shared" si="16"/>
        <v>2.367828033786345E-5</v>
      </c>
      <c r="D183" s="22">
        <f>AVERAGE($C$3:C182)</f>
        <v>2.6444616661047015E-4</v>
      </c>
      <c r="E183" s="23">
        <f t="shared" si="19"/>
        <v>1.4680890539889134E-4</v>
      </c>
      <c r="F183" s="17">
        <f t="shared" si="17"/>
        <v>8.6650923767505397</v>
      </c>
      <c r="G183" s="24">
        <f t="shared" si="20"/>
        <v>1.4056360963853355E-4</v>
      </c>
      <c r="H183" s="17">
        <f t="shared" si="18"/>
        <v>8.7013980130773234</v>
      </c>
      <c r="N183" s="37">
        <f t="shared" si="22"/>
        <v>4.8660333268344402E-3</v>
      </c>
      <c r="O183" s="38">
        <f t="shared" si="22"/>
        <v>1.6261800841557192E-2</v>
      </c>
      <c r="P183" s="39">
        <f t="shared" si="22"/>
        <v>1.2116472481662777E-2</v>
      </c>
      <c r="Q183" s="40">
        <f t="shared" si="21"/>
        <v>1.1855952498156087E-2</v>
      </c>
    </row>
    <row r="184" spans="1:17">
      <c r="A184" s="20">
        <v>43738</v>
      </c>
      <c r="B184" s="17">
        <v>2.3535296320915222E-2</v>
      </c>
      <c r="C184" s="21">
        <f t="shared" si="16"/>
        <v>5.5391017291328559E-4</v>
      </c>
      <c r="D184" s="22">
        <f>AVERAGE($C$3:C183)</f>
        <v>2.6311595729404689E-4</v>
      </c>
      <c r="E184" s="23">
        <f t="shared" si="19"/>
        <v>1.3025660627870943E-4</v>
      </c>
      <c r="F184" s="17">
        <f t="shared" si="17"/>
        <v>4.6935505692244259</v>
      </c>
      <c r="G184" s="24">
        <f t="shared" si="20"/>
        <v>1.2846734341595561E-4</v>
      </c>
      <c r="H184" s="17">
        <f t="shared" si="18"/>
        <v>4.6481550626248467</v>
      </c>
      <c r="N184" s="37">
        <f t="shared" si="22"/>
        <v>2.3535296320915222E-2</v>
      </c>
      <c r="O184" s="38">
        <f t="shared" si="22"/>
        <v>1.6220849462776198E-2</v>
      </c>
      <c r="P184" s="39">
        <f t="shared" si="22"/>
        <v>1.1413001633168614E-2</v>
      </c>
      <c r="Q184" s="40">
        <f t="shared" si="21"/>
        <v>1.1334343537053905E-2</v>
      </c>
    </row>
    <row r="185" spans="1:17">
      <c r="A185" s="20">
        <v>43739</v>
      </c>
      <c r="B185" s="17">
        <v>2.7682061772793531E-3</v>
      </c>
      <c r="C185" s="21">
        <f t="shared" si="16"/>
        <v>7.6629654399275695E-6</v>
      </c>
      <c r="D185" s="22">
        <f>AVERAGE($C$3:C184)</f>
        <v>2.6471372770953724E-4</v>
      </c>
      <c r="E185" s="23">
        <f t="shared" si="19"/>
        <v>1.872078363629538E-4</v>
      </c>
      <c r="F185" s="17">
        <f t="shared" si="17"/>
        <v>8.5423582029295257</v>
      </c>
      <c r="G185" s="24">
        <f t="shared" si="20"/>
        <v>1.6525848731111908E-4</v>
      </c>
      <c r="H185" s="17">
        <f t="shared" si="18"/>
        <v>8.66163014743152</v>
      </c>
      <c r="N185" s="37">
        <f t="shared" si="22"/>
        <v>2.7682061772793531E-3</v>
      </c>
      <c r="O185" s="38">
        <f t="shared" si="22"/>
        <v>1.6270025436659195E-2</v>
      </c>
      <c r="P185" s="39">
        <f t="shared" si="22"/>
        <v>1.368239147089988E-2</v>
      </c>
      <c r="Q185" s="40">
        <f t="shared" si="21"/>
        <v>1.2855290246086204E-2</v>
      </c>
    </row>
    <row r="186" spans="1:17">
      <c r="A186" s="20">
        <v>43740</v>
      </c>
      <c r="B186" s="17">
        <v>-2.5067856535315514E-2</v>
      </c>
      <c r="C186" s="21">
        <f t="shared" si="16"/>
        <v>6.2839743127516071E-4</v>
      </c>
      <c r="D186" s="22">
        <f>AVERAGE($C$3:C185)</f>
        <v>2.6330907873538636E-4</v>
      </c>
      <c r="E186" s="23">
        <f t="shared" si="19"/>
        <v>1.6307183926605434E-4</v>
      </c>
      <c r="F186" s="17">
        <f t="shared" si="17"/>
        <v>4.8678191175272119</v>
      </c>
      <c r="G186" s="24">
        <f t="shared" si="20"/>
        <v>1.4880365045513962E-4</v>
      </c>
      <c r="H186" s="17">
        <f t="shared" si="18"/>
        <v>4.5898854878307143</v>
      </c>
      <c r="N186" s="37">
        <f t="shared" si="22"/>
        <v>2.5067856535315514E-2</v>
      </c>
      <c r="O186" s="38">
        <f t="shared" si="22"/>
        <v>1.6226801247793306E-2</v>
      </c>
      <c r="P186" s="39">
        <f t="shared" si="22"/>
        <v>1.2769958467671472E-2</v>
      </c>
      <c r="Q186" s="40">
        <f t="shared" si="21"/>
        <v>1.2198510173588396E-2</v>
      </c>
    </row>
    <row r="187" spans="1:17">
      <c r="A187" s="20">
        <v>43741</v>
      </c>
      <c r="B187" s="17">
        <v>8.4947049617767334E-3</v>
      </c>
      <c r="C187" s="21">
        <f t="shared" si="16"/>
        <v>7.2160012387634254E-5</v>
      </c>
      <c r="D187" s="22">
        <f>AVERAGE($C$3:C186)</f>
        <v>2.6529325456440682E-4</v>
      </c>
      <c r="E187" s="23">
        <f t="shared" si="19"/>
        <v>2.2562498868272446E-4</v>
      </c>
      <c r="F187" s="17">
        <f t="shared" si="17"/>
        <v>8.0768134934095119</v>
      </c>
      <c r="G187" s="24">
        <f t="shared" si="20"/>
        <v>1.8985229285077963E-4</v>
      </c>
      <c r="H187" s="17">
        <f t="shared" si="18"/>
        <v>8.1891791749138765</v>
      </c>
      <c r="N187" s="37">
        <f t="shared" si="22"/>
        <v>8.4947049617767334E-3</v>
      </c>
      <c r="O187" s="38">
        <f t="shared" si="22"/>
        <v>1.6287825347921888E-2</v>
      </c>
      <c r="P187" s="39">
        <f t="shared" si="22"/>
        <v>1.5020818509080137E-2</v>
      </c>
      <c r="Q187" s="40">
        <f t="shared" si="21"/>
        <v>1.3778689808932475E-2</v>
      </c>
    </row>
    <row r="188" spans="1:17">
      <c r="A188" s="20">
        <v>43742</v>
      </c>
      <c r="B188" s="17">
        <v>2.8031822293996811E-2</v>
      </c>
      <c r="C188" s="21">
        <f t="shared" si="16"/>
        <v>7.8578306112221663E-4</v>
      </c>
      <c r="D188" s="22">
        <f>AVERAGE($C$3:C187)</f>
        <v>2.6424929109318106E-4</v>
      </c>
      <c r="E188" s="23">
        <f t="shared" si="19"/>
        <v>2.0499487987876973E-4</v>
      </c>
      <c r="F188" s="17">
        <f t="shared" si="17"/>
        <v>4.6593417139331308</v>
      </c>
      <c r="G188" s="24">
        <f t="shared" si="20"/>
        <v>1.7625653056306217E-4</v>
      </c>
      <c r="H188" s="17">
        <f t="shared" si="18"/>
        <v>4.1853916430862341</v>
      </c>
      <c r="N188" s="37">
        <f t="shared" si="22"/>
        <v>2.8031822293996811E-2</v>
      </c>
      <c r="O188" s="38">
        <f t="shared" si="22"/>
        <v>1.6255746402216695E-2</v>
      </c>
      <c r="P188" s="39">
        <f t="shared" si="22"/>
        <v>1.4317642259770627E-2</v>
      </c>
      <c r="Q188" s="40">
        <f t="shared" si="21"/>
        <v>1.3276164000307549E-2</v>
      </c>
    </row>
    <row r="189" spans="1:17">
      <c r="A189" s="20">
        <v>43745</v>
      </c>
      <c r="B189" s="17">
        <v>2.202680625487119E-4</v>
      </c>
      <c r="C189" s="21">
        <f t="shared" si="16"/>
        <v>4.8518019378963256E-8</v>
      </c>
      <c r="D189" s="22">
        <f>AVERAGE($C$3:C188)</f>
        <v>2.6705323609333716E-4</v>
      </c>
      <c r="E189" s="23">
        <f t="shared" si="19"/>
        <v>2.8306952375102513E-4</v>
      </c>
      <c r="F189" s="17">
        <f t="shared" si="17"/>
        <v>8.1696466238701149</v>
      </c>
      <c r="G189" s="24">
        <f t="shared" si="20"/>
        <v>2.2813889152680325E-4</v>
      </c>
      <c r="H189" s="17">
        <f t="shared" si="18"/>
        <v>8.3853432723389822</v>
      </c>
      <c r="N189" s="37">
        <f t="shared" si="22"/>
        <v>2.202680625487119E-4</v>
      </c>
      <c r="O189" s="38">
        <f t="shared" si="22"/>
        <v>1.6341763555177795E-2</v>
      </c>
      <c r="P189" s="39">
        <f t="shared" si="22"/>
        <v>1.6824670093378506E-2</v>
      </c>
      <c r="Q189" s="40">
        <f t="shared" si="21"/>
        <v>1.5104267328367942E-2</v>
      </c>
    </row>
    <row r="190" spans="1:17">
      <c r="A190" s="20">
        <v>43746</v>
      </c>
      <c r="B190" s="17">
        <v>-1.1714981868863106E-2</v>
      </c>
      <c r="C190" s="21">
        <f t="shared" si="16"/>
        <v>1.3724080018779131E-4</v>
      </c>
      <c r="D190" s="22">
        <f>AVERAGE($C$3:C189)</f>
        <v>2.6562540337636412E-4</v>
      </c>
      <c r="E190" s="23">
        <f t="shared" si="19"/>
        <v>2.4502335658633276E-4</v>
      </c>
      <c r="F190" s="17">
        <f t="shared" si="17"/>
        <v>7.7540438848477313</v>
      </c>
      <c r="G190" s="24">
        <f t="shared" si="20"/>
        <v>2.0355406860632971E-4</v>
      </c>
      <c r="H190" s="17">
        <f t="shared" si="18"/>
        <v>7.8253560650040566</v>
      </c>
      <c r="N190" s="37">
        <f t="shared" si="22"/>
        <v>1.1714981868863106E-2</v>
      </c>
      <c r="O190" s="38">
        <f t="shared" si="22"/>
        <v>1.6298018388023867E-2</v>
      </c>
      <c r="P190" s="39">
        <f t="shared" si="22"/>
        <v>1.5653221923499737E-2</v>
      </c>
      <c r="Q190" s="40">
        <f t="shared" si="21"/>
        <v>1.4267237595495832E-2</v>
      </c>
    </row>
    <row r="191" spans="1:17">
      <c r="A191" s="20">
        <v>43747</v>
      </c>
      <c r="B191" s="17">
        <v>1.1720164678990841E-2</v>
      </c>
      <c r="C191" s="21">
        <f t="shared" si="16"/>
        <v>1.3736226010266448E-4</v>
      </c>
      <c r="D191" s="22">
        <f>AVERAGE($C$3:C190)</f>
        <v>2.6494250655089297E-4</v>
      </c>
      <c r="E191" s="23">
        <f t="shared" si="19"/>
        <v>2.3053427953858533E-4</v>
      </c>
      <c r="F191" s="17">
        <f t="shared" si="17"/>
        <v>7.7792678869986265</v>
      </c>
      <c r="G191" s="24">
        <f t="shared" si="20"/>
        <v>1.9415984184747003E-4</v>
      </c>
      <c r="H191" s="17">
        <f t="shared" si="18"/>
        <v>7.8393588276221653</v>
      </c>
      <c r="N191" s="37">
        <f t="shared" si="22"/>
        <v>1.1720164678990841E-2</v>
      </c>
      <c r="O191" s="38">
        <f t="shared" si="22"/>
        <v>1.6277054603056812E-2</v>
      </c>
      <c r="P191" s="39">
        <f t="shared" si="22"/>
        <v>1.5183355345199075E-2</v>
      </c>
      <c r="Q191" s="40">
        <f t="shared" si="21"/>
        <v>1.3934125083673895E-2</v>
      </c>
    </row>
    <row r="192" spans="1:17">
      <c r="A192" s="20">
        <v>43748</v>
      </c>
      <c r="B192" s="17">
        <v>1.3478384353220463E-2</v>
      </c>
      <c r="C192" s="21">
        <f t="shared" si="16"/>
        <v>1.8166684477313819E-4</v>
      </c>
      <c r="D192" s="22">
        <f>AVERAGE($C$3:C191)</f>
        <v>2.6426747879190765E-4</v>
      </c>
      <c r="E192" s="23">
        <f t="shared" si="19"/>
        <v>2.1800927908016655E-4</v>
      </c>
      <c r="F192" s="17">
        <f t="shared" si="17"/>
        <v>7.5976742501725987</v>
      </c>
      <c r="G192" s="24">
        <f t="shared" si="20"/>
        <v>1.8588928041418738E-4</v>
      </c>
      <c r="H192" s="17">
        <f t="shared" si="18"/>
        <v>7.6130741163248707</v>
      </c>
      <c r="N192" s="37">
        <f t="shared" si="22"/>
        <v>1.3478384353220463E-2</v>
      </c>
      <c r="O192" s="38">
        <f t="shared" si="22"/>
        <v>1.6256305816264274E-2</v>
      </c>
      <c r="P192" s="39">
        <f t="shared" si="22"/>
        <v>1.4765137286194347E-2</v>
      </c>
      <c r="Q192" s="40">
        <f t="shared" si="21"/>
        <v>1.3634121915773945E-2</v>
      </c>
    </row>
    <row r="193" spans="1:17">
      <c r="A193" s="20">
        <v>43749</v>
      </c>
      <c r="B193" s="17">
        <v>2.6598332449793816E-2</v>
      </c>
      <c r="C193" s="21">
        <f t="shared" si="16"/>
        <v>7.0747128910975468E-4</v>
      </c>
      <c r="D193" s="22">
        <f>AVERAGE($C$3:C192)</f>
        <v>2.638327386128615E-4</v>
      </c>
      <c r="E193" s="23">
        <f t="shared" si="19"/>
        <v>2.1312381014741854E-4</v>
      </c>
      <c r="F193" s="17">
        <f t="shared" si="17"/>
        <v>5.134105380272687</v>
      </c>
      <c r="G193" s="24">
        <f t="shared" si="20"/>
        <v>1.8256356916828434E-4</v>
      </c>
      <c r="H193" s="17">
        <f t="shared" si="18"/>
        <v>4.7332069403445818</v>
      </c>
      <c r="N193" s="37">
        <f t="shared" si="22"/>
        <v>2.6598332449793816E-2</v>
      </c>
      <c r="O193" s="38">
        <f t="shared" si="22"/>
        <v>1.6242928880373191E-2</v>
      </c>
      <c r="P193" s="39">
        <f t="shared" si="22"/>
        <v>1.4598760568877706E-2</v>
      </c>
      <c r="Q193" s="40">
        <f t="shared" si="21"/>
        <v>1.3511608681733065E-2</v>
      </c>
    </row>
    <row r="194" spans="1:17">
      <c r="A194" s="20">
        <v>43752</v>
      </c>
      <c r="B194" s="17">
        <v>-1.4394462341442704E-3</v>
      </c>
      <c r="C194" s="21">
        <f t="shared" si="16"/>
        <v>2.0720054609921218E-6</v>
      </c>
      <c r="D194" s="22">
        <f>AVERAGE($C$3:C193)</f>
        <v>2.6615545353692895E-4</v>
      </c>
      <c r="E194" s="23">
        <f t="shared" si="19"/>
        <v>2.7957833628205683E-4</v>
      </c>
      <c r="F194" s="17">
        <f t="shared" si="17"/>
        <v>8.1748168514048292</v>
      </c>
      <c r="G194" s="24">
        <f t="shared" si="20"/>
        <v>2.2669010374548674E-4</v>
      </c>
      <c r="H194" s="17">
        <f t="shared" si="18"/>
        <v>8.3827863994593326</v>
      </c>
      <c r="N194" s="37">
        <f t="shared" si="22"/>
        <v>1.4394462341442704E-3</v>
      </c>
      <c r="O194" s="38">
        <f t="shared" si="22"/>
        <v>1.6314271468163357E-2</v>
      </c>
      <c r="P194" s="39">
        <f t="shared" si="22"/>
        <v>1.6720596170054967E-2</v>
      </c>
      <c r="Q194" s="40">
        <f t="shared" si="21"/>
        <v>1.5056231392532687E-2</v>
      </c>
    </row>
    <row r="195" spans="1:17">
      <c r="A195" s="20">
        <v>43753</v>
      </c>
      <c r="B195" s="17">
        <v>-2.3317411541938782E-3</v>
      </c>
      <c r="C195" s="21">
        <f t="shared" si="16"/>
        <v>5.4370168101613991E-6</v>
      </c>
      <c r="D195" s="22">
        <f>AVERAGE($C$3:C194)</f>
        <v>2.6478001891153347E-4</v>
      </c>
      <c r="E195" s="23">
        <f t="shared" si="19"/>
        <v>2.4227350011138209E-4</v>
      </c>
      <c r="F195" s="17">
        <f t="shared" si="17"/>
        <v>8.3030016553852484</v>
      </c>
      <c r="G195" s="24">
        <f t="shared" si="20"/>
        <v>2.0245799476982591E-4</v>
      </c>
      <c r="H195" s="17">
        <f t="shared" si="18"/>
        <v>8.4781230898140869</v>
      </c>
      <c r="N195" s="37">
        <f t="shared" si="22"/>
        <v>2.3317411541938782E-3</v>
      </c>
      <c r="O195" s="38">
        <f t="shared" si="22"/>
        <v>1.6272062527889125E-2</v>
      </c>
      <c r="P195" s="39">
        <f t="shared" si="22"/>
        <v>1.5565137330309106E-2</v>
      </c>
      <c r="Q195" s="40">
        <f t="shared" si="21"/>
        <v>1.4228773480867067E-2</v>
      </c>
    </row>
    <row r="196" spans="1:17">
      <c r="A196" s="20">
        <v>43754</v>
      </c>
      <c r="B196" s="17">
        <v>-4.0371078066527843E-3</v>
      </c>
      <c r="C196" s="21">
        <f t="shared" ref="C196:C259" si="23">B196^2</f>
        <v>1.6298239442536855E-5</v>
      </c>
      <c r="D196" s="22">
        <f>AVERAGE($C$3:C195)</f>
        <v>2.6343627278665587E-4</v>
      </c>
      <c r="E196" s="23">
        <f t="shared" si="19"/>
        <v>2.1043586173156561E-4</v>
      </c>
      <c r="F196" s="17">
        <f t="shared" ref="F196:F259" si="24">-LN(E196)-(C196/E196)</f>
        <v>8.3888797319002411</v>
      </c>
      <c r="G196" s="24">
        <f t="shared" si="20"/>
        <v>1.8139746576861028E-4</v>
      </c>
      <c r="H196" s="17">
        <f t="shared" ref="H196:H259" si="25">-LN(G196)-(C196/G196)</f>
        <v>8.5249717706160677</v>
      </c>
      <c r="N196" s="37">
        <f t="shared" si="22"/>
        <v>4.0371078066527843E-3</v>
      </c>
      <c r="O196" s="38">
        <f t="shared" si="22"/>
        <v>1.6230720032908454E-2</v>
      </c>
      <c r="P196" s="39">
        <f t="shared" si="22"/>
        <v>1.4506407609451957E-2</v>
      </c>
      <c r="Q196" s="40">
        <f t="shared" si="21"/>
        <v>1.3468387645468566E-2</v>
      </c>
    </row>
    <row r="197" spans="1:17">
      <c r="A197" s="20">
        <v>43755</v>
      </c>
      <c r="B197" s="17">
        <v>3.8827653042972088E-3</v>
      </c>
      <c r="C197" s="21">
        <f t="shared" si="23"/>
        <v>1.5075866408254196E-5</v>
      </c>
      <c r="D197" s="22">
        <f>AVERAGE($C$3:C196)</f>
        <v>2.6216236539828414E-4</v>
      </c>
      <c r="E197" s="23">
        <f t="shared" ref="E197:E260" si="26">$K$1*E196+(1-$K$1)*C196</f>
        <v>1.8433817894130761E-4</v>
      </c>
      <c r="F197" s="17">
        <f t="shared" si="24"/>
        <v>8.5169548144016627</v>
      </c>
      <c r="G197" s="24">
        <f t="shared" ref="G197:G260" si="27">$K$9*G196+$K$8*C196+$K$7</f>
        <v>1.6380372043100667E-4</v>
      </c>
      <c r="H197" s="17">
        <f t="shared" si="25"/>
        <v>8.6248055075294072</v>
      </c>
      <c r="N197" s="37">
        <f t="shared" si="22"/>
        <v>3.8827653042972088E-3</v>
      </c>
      <c r="O197" s="38">
        <f t="shared" si="22"/>
        <v>1.619142876333908E-2</v>
      </c>
      <c r="P197" s="39">
        <f t="shared" si="22"/>
        <v>1.3577119685018159E-2</v>
      </c>
      <c r="Q197" s="40">
        <f t="shared" si="21"/>
        <v>1.2798582750875453E-2</v>
      </c>
    </row>
    <row r="198" spans="1:17">
      <c r="A198" s="20">
        <v>43756</v>
      </c>
      <c r="B198" s="17">
        <v>4.8028090968728065E-3</v>
      </c>
      <c r="C198" s="21">
        <f t="shared" si="23"/>
        <v>2.3066975221004184E-5</v>
      </c>
      <c r="D198" s="22">
        <f>AVERAGE($C$3:C197)</f>
        <v>2.608952551470532E-4</v>
      </c>
      <c r="E198" s="23">
        <f t="shared" si="26"/>
        <v>1.6158445357499681E-4</v>
      </c>
      <c r="F198" s="17">
        <f t="shared" si="24"/>
        <v>8.5877277028627184</v>
      </c>
      <c r="G198" s="24">
        <f t="shared" si="27"/>
        <v>1.4818464598892686E-4</v>
      </c>
      <c r="H198" s="17">
        <f t="shared" si="25"/>
        <v>8.661387720424834</v>
      </c>
      <c r="N198" s="37">
        <f t="shared" si="22"/>
        <v>4.8028090968728065E-3</v>
      </c>
      <c r="O198" s="38">
        <f t="shared" si="22"/>
        <v>1.6152252324275189E-2</v>
      </c>
      <c r="P198" s="39">
        <f t="shared" si="22"/>
        <v>1.2711587374320991E-2</v>
      </c>
      <c r="Q198" s="40">
        <f t="shared" si="21"/>
        <v>1.2173111598475011E-2</v>
      </c>
    </row>
    <row r="199" spans="1:17">
      <c r="A199" s="20">
        <v>43759</v>
      </c>
      <c r="B199" s="17">
        <v>1.7342712730169296E-2</v>
      </c>
      <c r="C199" s="21">
        <f t="shared" si="23"/>
        <v>3.0076968484117617E-4</v>
      </c>
      <c r="D199" s="22">
        <f>AVERAGE($C$3:C198)</f>
        <v>2.596818455555938E-4</v>
      </c>
      <c r="E199" s="23">
        <f t="shared" si="26"/>
        <v>1.4296371861200749E-4</v>
      </c>
      <c r="F199" s="17">
        <f t="shared" si="24"/>
        <v>6.7491013941577513</v>
      </c>
      <c r="G199" s="24">
        <f t="shared" si="27"/>
        <v>1.3513091802426226E-4</v>
      </c>
      <c r="H199" s="17">
        <f t="shared" si="25"/>
        <v>6.6835013598674209</v>
      </c>
      <c r="N199" s="37">
        <f t="shared" si="22"/>
        <v>1.7342712730169296E-2</v>
      </c>
      <c r="O199" s="38">
        <f t="shared" si="22"/>
        <v>1.6114646926184695E-2</v>
      </c>
      <c r="P199" s="39">
        <f t="shared" si="22"/>
        <v>1.1956743645826296E-2</v>
      </c>
      <c r="Q199" s="40">
        <f t="shared" si="21"/>
        <v>1.1624582488169726E-2</v>
      </c>
    </row>
    <row r="200" spans="1:17">
      <c r="A200" s="20">
        <v>43760</v>
      </c>
      <c r="B200" s="17">
        <v>-2.2867564111948013E-3</v>
      </c>
      <c r="C200" s="21">
        <f t="shared" si="23"/>
        <v>5.2292548841405273E-6</v>
      </c>
      <c r="D200" s="22">
        <f>AVERAGE($C$3:C199)</f>
        <v>2.5989041326770335E-4</v>
      </c>
      <c r="E200" s="23">
        <f t="shared" si="26"/>
        <v>1.6417738137608346E-4</v>
      </c>
      <c r="F200" s="17">
        <f t="shared" si="24"/>
        <v>8.6827118704850914</v>
      </c>
      <c r="G200" s="24">
        <f t="shared" si="27"/>
        <v>1.4847723080574756E-4</v>
      </c>
      <c r="H200" s="17">
        <f t="shared" si="25"/>
        <v>8.7798597016892117</v>
      </c>
      <c r="N200" s="37">
        <f t="shared" si="22"/>
        <v>2.2867564111948013E-3</v>
      </c>
      <c r="O200" s="38">
        <f t="shared" si="22"/>
        <v>1.6121116998139531E-2</v>
      </c>
      <c r="P200" s="39">
        <f t="shared" si="22"/>
        <v>1.2813172182409923E-2</v>
      </c>
      <c r="Q200" s="40">
        <f t="shared" ref="Q200:Q263" si="28">SQRT(G200)</f>
        <v>1.218512333978395E-2</v>
      </c>
    </row>
    <row r="201" spans="1:17">
      <c r="A201" s="20">
        <v>43761</v>
      </c>
      <c r="B201" s="17">
        <v>1.3418843969702721E-2</v>
      </c>
      <c r="C201" s="21">
        <f t="shared" si="23"/>
        <v>1.8006537348322707E-4</v>
      </c>
      <c r="D201" s="22">
        <f>AVERAGE($C$3:C200)</f>
        <v>2.5860424580111964E-4</v>
      </c>
      <c r="E201" s="23">
        <f t="shared" si="26"/>
        <v>1.4281017940676711E-4</v>
      </c>
      <c r="F201" s="17">
        <f t="shared" si="24"/>
        <v>7.5931221075194522</v>
      </c>
      <c r="G201" s="24">
        <f t="shared" si="27"/>
        <v>1.3379240937985609E-4</v>
      </c>
      <c r="H201" s="17">
        <f t="shared" si="25"/>
        <v>7.5733647201906509</v>
      </c>
      <c r="N201" s="37">
        <f t="shared" si="22"/>
        <v>1.3418843969702721E-2</v>
      </c>
      <c r="O201" s="38">
        <f t="shared" si="22"/>
        <v>1.6081176754240332E-2</v>
      </c>
      <c r="P201" s="39">
        <f t="shared" si="22"/>
        <v>1.1950321309771011E-2</v>
      </c>
      <c r="Q201" s="40">
        <f t="shared" si="28"/>
        <v>1.1566866878280223E-2</v>
      </c>
    </row>
    <row r="202" spans="1:17">
      <c r="A202" s="20">
        <v>43762</v>
      </c>
      <c r="B202" s="17">
        <v>1.6449098475277424E-3</v>
      </c>
      <c r="C202" s="21">
        <f t="shared" si="23"/>
        <v>2.7057284064937407E-6</v>
      </c>
      <c r="D202" s="22">
        <f>AVERAGE($C$3:C201)</f>
        <v>2.5820957810102974E-4</v>
      </c>
      <c r="E202" s="23">
        <f t="shared" si="26"/>
        <v>1.4781834951739845E-4</v>
      </c>
      <c r="F202" s="17">
        <f t="shared" si="24"/>
        <v>8.8012219912109959</v>
      </c>
      <c r="G202" s="24">
        <f t="shared" si="27"/>
        <v>1.3649451500130462E-4</v>
      </c>
      <c r="H202" s="17">
        <f t="shared" si="25"/>
        <v>8.8794031446093893</v>
      </c>
      <c r="N202" s="37">
        <f t="shared" si="22"/>
        <v>1.6449098475277424E-3</v>
      </c>
      <c r="O202" s="38">
        <f t="shared" si="22"/>
        <v>1.606890096120546E-2</v>
      </c>
      <c r="P202" s="39">
        <f t="shared" si="22"/>
        <v>1.21580569795259E-2</v>
      </c>
      <c r="Q202" s="40">
        <f t="shared" si="28"/>
        <v>1.1683086706915456E-2</v>
      </c>
    </row>
    <row r="203" spans="1:17">
      <c r="A203" s="20">
        <v>43763</v>
      </c>
      <c r="B203" s="17">
        <v>1.2316281907260418E-2</v>
      </c>
      <c r="C203" s="21">
        <f t="shared" si="23"/>
        <v>1.5169080001911032E-4</v>
      </c>
      <c r="D203" s="22">
        <f>AVERAGE($C$3:C202)</f>
        <v>2.5693205885255708E-4</v>
      </c>
      <c r="E203" s="23">
        <f t="shared" si="26"/>
        <v>1.2831103759113454E-4</v>
      </c>
      <c r="F203" s="17">
        <f t="shared" si="24"/>
        <v>7.7788416373406433</v>
      </c>
      <c r="G203" s="24">
        <f t="shared" si="27"/>
        <v>1.2300325862235525E-4</v>
      </c>
      <c r="H203" s="17">
        <f t="shared" si="25"/>
        <v>7.7700738450233349</v>
      </c>
      <c r="N203" s="37">
        <f t="shared" si="22"/>
        <v>1.2316281907260418E-2</v>
      </c>
      <c r="O203" s="38">
        <f t="shared" si="22"/>
        <v>1.6029100375646695E-2</v>
      </c>
      <c r="P203" s="39">
        <f t="shared" si="22"/>
        <v>1.132744620782348E-2</v>
      </c>
      <c r="Q203" s="40">
        <f t="shared" si="28"/>
        <v>1.1090683415477842E-2</v>
      </c>
    </row>
    <row r="204" spans="1:17">
      <c r="A204" s="20">
        <v>43766</v>
      </c>
      <c r="B204" s="17">
        <v>1.0017038322985172E-2</v>
      </c>
      <c r="C204" s="21">
        <f t="shared" si="23"/>
        <v>1.0034105676415359E-4</v>
      </c>
      <c r="D204" s="22">
        <f>AVERAGE($C$3:C203)</f>
        <v>2.5640847050015182E-4</v>
      </c>
      <c r="E204" s="23">
        <f t="shared" si="26"/>
        <v>1.3145395041948117E-4</v>
      </c>
      <c r="F204" s="17">
        <f t="shared" si="24"/>
        <v>8.1735367895858211</v>
      </c>
      <c r="G204" s="24">
        <f t="shared" si="27"/>
        <v>1.2444393559141742E-4</v>
      </c>
      <c r="H204" s="17">
        <f t="shared" si="25"/>
        <v>8.1853398997123517</v>
      </c>
      <c r="N204" s="37">
        <f t="shared" si="22"/>
        <v>1.0017038322985172E-2</v>
      </c>
      <c r="O204" s="38">
        <f t="shared" si="22"/>
        <v>1.6012759615386469E-2</v>
      </c>
      <c r="P204" s="39">
        <f t="shared" si="22"/>
        <v>1.1465336908241343E-2</v>
      </c>
      <c r="Q204" s="40">
        <f t="shared" si="28"/>
        <v>1.1155444213092431E-2</v>
      </c>
    </row>
    <row r="205" spans="1:17">
      <c r="A205" s="20">
        <v>43767</v>
      </c>
      <c r="B205" s="17">
        <v>-2.3127924650907516E-2</v>
      </c>
      <c r="C205" s="21">
        <f t="shared" si="23"/>
        <v>5.3490089865805557E-4</v>
      </c>
      <c r="D205" s="22">
        <f>AVERAGE($C$3:C204)</f>
        <v>2.5563585954106272E-4</v>
      </c>
      <c r="E205" s="23">
        <f t="shared" si="26"/>
        <v>1.2727148223155355E-4</v>
      </c>
      <c r="F205" s="17">
        <f t="shared" si="24"/>
        <v>4.7663542084219115</v>
      </c>
      <c r="G205" s="24">
        <f t="shared" si="27"/>
        <v>1.2111827203435045E-4</v>
      </c>
      <c r="H205" s="17">
        <f t="shared" si="25"/>
        <v>4.6023912353797769</v>
      </c>
      <c r="N205" s="37">
        <f t="shared" ref="N205:P268" si="29">SQRT(C205)</f>
        <v>2.3127924650907516E-2</v>
      </c>
      <c r="O205" s="38">
        <f t="shared" si="29"/>
        <v>1.5988616561199494E-2</v>
      </c>
      <c r="P205" s="39">
        <f t="shared" si="29"/>
        <v>1.1281466315668081E-2</v>
      </c>
      <c r="Q205" s="40">
        <f t="shared" si="28"/>
        <v>1.100537468850336E-2</v>
      </c>
    </row>
    <row r="206" spans="1:17">
      <c r="A206" s="20">
        <v>43768</v>
      </c>
      <c r="B206" s="17">
        <v>-1.233046205015853E-4</v>
      </c>
      <c r="C206" s="21">
        <f t="shared" si="23"/>
        <v>1.5204029437039971E-8</v>
      </c>
      <c r="D206" s="22">
        <f>AVERAGE($C$3:C205)</f>
        <v>2.5701154938892972E-4</v>
      </c>
      <c r="E206" s="23">
        <f t="shared" si="26"/>
        <v>1.8206860542923492E-4</v>
      </c>
      <c r="F206" s="17">
        <f t="shared" si="24"/>
        <v>8.611043481863474</v>
      </c>
      <c r="G206" s="24">
        <f t="shared" si="27"/>
        <v>1.5707866492268451E-4</v>
      </c>
      <c r="H206" s="17">
        <f t="shared" si="25"/>
        <v>8.7586670351829525</v>
      </c>
      <c r="N206" s="37">
        <f t="shared" si="29"/>
        <v>1.233046205015853E-4</v>
      </c>
      <c r="O206" s="38">
        <f t="shared" si="29"/>
        <v>1.6031579753378322E-2</v>
      </c>
      <c r="P206" s="39">
        <f t="shared" si="29"/>
        <v>1.3493280010035918E-2</v>
      </c>
      <c r="Q206" s="40">
        <f t="shared" si="28"/>
        <v>1.2533102765184866E-2</v>
      </c>
    </row>
    <row r="207" spans="1:17">
      <c r="A207" s="20">
        <v>43769</v>
      </c>
      <c r="B207" s="17">
        <v>2.260955423116684E-2</v>
      </c>
      <c r="C207" s="21">
        <f t="shared" si="23"/>
        <v>5.1119194253207434E-4</v>
      </c>
      <c r="D207" s="22">
        <f>AVERAGE($C$3:C206)</f>
        <v>2.5575176338226552E-4</v>
      </c>
      <c r="E207" s="23">
        <f t="shared" si="26"/>
        <v>1.5759538965271749E-4</v>
      </c>
      <c r="F207" s="17">
        <f t="shared" si="24"/>
        <v>5.5117810487237691</v>
      </c>
      <c r="G207" s="24">
        <f t="shared" si="27"/>
        <v>1.4090831330681837E-4</v>
      </c>
      <c r="H207" s="17">
        <f t="shared" si="25"/>
        <v>5.2395673335369981</v>
      </c>
      <c r="N207" s="37">
        <f t="shared" si="29"/>
        <v>2.260955423116684E-2</v>
      </c>
      <c r="O207" s="38">
        <f t="shared" si="29"/>
        <v>1.5992240724247042E-2</v>
      </c>
      <c r="P207" s="39">
        <f t="shared" si="29"/>
        <v>1.2553700237488447E-2</v>
      </c>
      <c r="Q207" s="40">
        <f t="shared" si="28"/>
        <v>1.1870480752977882E-2</v>
      </c>
    </row>
    <row r="208" spans="1:17">
      <c r="A208" s="20">
        <v>43770</v>
      </c>
      <c r="B208" s="17">
        <v>2.8380820527672768E-2</v>
      </c>
      <c r="C208" s="21">
        <f t="shared" si="23"/>
        <v>8.0547097382397195E-4</v>
      </c>
      <c r="D208" s="22">
        <f>AVERAGE($C$3:C207)</f>
        <v>2.5699781303665484E-4</v>
      </c>
      <c r="E208" s="23">
        <f t="shared" si="26"/>
        <v>2.0512894118161992E-4</v>
      </c>
      <c r="F208" s="17">
        <f t="shared" si="24"/>
        <v>4.5652148876535996</v>
      </c>
      <c r="G208" s="24">
        <f t="shared" si="27"/>
        <v>1.7240257556677018E-4</v>
      </c>
      <c r="H208" s="17">
        <f t="shared" si="25"/>
        <v>3.9936426415455024</v>
      </c>
      <c r="N208" s="37">
        <f t="shared" si="29"/>
        <v>2.8380820527672768E-2</v>
      </c>
      <c r="O208" s="38">
        <f t="shared" si="29"/>
        <v>1.603115133222361E-2</v>
      </c>
      <c r="P208" s="39">
        <f t="shared" si="29"/>
        <v>1.432232317683203E-2</v>
      </c>
      <c r="Q208" s="40">
        <f t="shared" si="28"/>
        <v>1.3130216127953499E-2</v>
      </c>
    </row>
    <row r="209" spans="1:17">
      <c r="A209" s="20">
        <v>43773</v>
      </c>
      <c r="B209" s="17">
        <v>6.5670888870954514E-3</v>
      </c>
      <c r="C209" s="21">
        <f t="shared" si="23"/>
        <v>4.3126656451012574E-5</v>
      </c>
      <c r="D209" s="22">
        <f>AVERAGE($C$3:C208)</f>
        <v>2.5966030410843797E-4</v>
      </c>
      <c r="E209" s="23">
        <f t="shared" si="26"/>
        <v>2.8583218534844744E-4</v>
      </c>
      <c r="F209" s="17">
        <f t="shared" si="24"/>
        <v>8.0092246471620694</v>
      </c>
      <c r="G209" s="24">
        <f t="shared" si="27"/>
        <v>2.265034807775055E-4</v>
      </c>
      <c r="H209" s="17">
        <f t="shared" si="25"/>
        <v>8.2023485072765698</v>
      </c>
      <c r="N209" s="37">
        <f t="shared" si="29"/>
        <v>6.5670888870954514E-3</v>
      </c>
      <c r="O209" s="38">
        <f t="shared" si="29"/>
        <v>1.6113978531338495E-2</v>
      </c>
      <c r="P209" s="39">
        <f t="shared" si="29"/>
        <v>1.6906572253075059E-2</v>
      </c>
      <c r="Q209" s="40">
        <f t="shared" si="28"/>
        <v>1.5050032583935009E-2</v>
      </c>
    </row>
    <row r="210" spans="1:17">
      <c r="A210" s="20">
        <v>43774</v>
      </c>
      <c r="B210" s="17">
        <v>-1.4368742704391479E-3</v>
      </c>
      <c r="C210" s="21">
        <f t="shared" si="23"/>
        <v>2.0646076690500337E-6</v>
      </c>
      <c r="D210" s="22">
        <f>AVERAGE($C$3:C209)</f>
        <v>2.5861424783956148E-4</v>
      </c>
      <c r="E210" s="23">
        <f t="shared" si="26"/>
        <v>2.532055783573665E-4</v>
      </c>
      <c r="F210" s="17">
        <f t="shared" si="24"/>
        <v>8.2731549574268115</v>
      </c>
      <c r="G210" s="24">
        <f t="shared" si="27"/>
        <v>2.0596777585198077E-4</v>
      </c>
      <c r="H210" s="17">
        <f t="shared" si="25"/>
        <v>8.477766893965148</v>
      </c>
      <c r="N210" s="37">
        <f t="shared" si="29"/>
        <v>1.4368742704391479E-3</v>
      </c>
      <c r="O210" s="38">
        <f t="shared" si="29"/>
        <v>1.6081487737133075E-2</v>
      </c>
      <c r="P210" s="39">
        <f t="shared" si="29"/>
        <v>1.5912434708659971E-2</v>
      </c>
      <c r="Q210" s="40">
        <f t="shared" si="28"/>
        <v>1.4351577469114005E-2</v>
      </c>
    </row>
    <row r="211" spans="1:17">
      <c r="A211" s="20">
        <v>43775</v>
      </c>
      <c r="B211" s="17">
        <v>4.2774219764396548E-4</v>
      </c>
      <c r="C211" s="21">
        <f t="shared" si="23"/>
        <v>1.8296338764528923E-7</v>
      </c>
      <c r="D211" s="22">
        <f>AVERAGE($C$3:C210)</f>
        <v>2.573808361079725E-4</v>
      </c>
      <c r="E211" s="23">
        <f t="shared" si="26"/>
        <v>2.1944500525781865E-4</v>
      </c>
      <c r="F211" s="17">
        <f t="shared" si="24"/>
        <v>8.4235751472845131</v>
      </c>
      <c r="G211" s="24">
        <f t="shared" si="27"/>
        <v>1.8418967213317995E-4</v>
      </c>
      <c r="H211" s="17">
        <f t="shared" si="25"/>
        <v>8.5985511622082917</v>
      </c>
      <c r="N211" s="37">
        <f t="shared" si="29"/>
        <v>4.2774219764396548E-4</v>
      </c>
      <c r="O211" s="38">
        <f t="shared" si="29"/>
        <v>1.6043093096656035E-2</v>
      </c>
      <c r="P211" s="39">
        <f t="shared" si="29"/>
        <v>1.4813676291110814E-2</v>
      </c>
      <c r="Q211" s="40">
        <f t="shared" si="28"/>
        <v>1.3571649573032011E-2</v>
      </c>
    </row>
    <row r="212" spans="1:17">
      <c r="A212" s="20">
        <v>43776</v>
      </c>
      <c r="B212" s="17">
        <v>1.150677353143692E-2</v>
      </c>
      <c r="C212" s="21">
        <f t="shared" si="23"/>
        <v>1.3240583710377729E-4</v>
      </c>
      <c r="D212" s="22">
        <f>AVERAGE($C$3:C211)</f>
        <v>2.5615022427677474E-4</v>
      </c>
      <c r="E212" s="23">
        <f t="shared" si="26"/>
        <v>1.8996987751491832E-4</v>
      </c>
      <c r="F212" s="17">
        <f t="shared" si="24"/>
        <v>7.8716617115906935</v>
      </c>
      <c r="G212" s="24">
        <f t="shared" si="27"/>
        <v>1.6482289501559987E-4</v>
      </c>
      <c r="H212" s="17">
        <f t="shared" si="25"/>
        <v>7.9073171488487191</v>
      </c>
      <c r="N212" s="37">
        <f t="shared" si="29"/>
        <v>1.150677353143692E-2</v>
      </c>
      <c r="O212" s="38">
        <f t="shared" si="29"/>
        <v>1.6004693820150847E-2</v>
      </c>
      <c r="P212" s="39">
        <f t="shared" si="29"/>
        <v>1.3782956051403426E-2</v>
      </c>
      <c r="Q212" s="40">
        <f t="shared" si="28"/>
        <v>1.283833692561462E-2</v>
      </c>
    </row>
    <row r="213" spans="1:17">
      <c r="A213" s="20">
        <v>43777</v>
      </c>
      <c r="B213" s="17">
        <v>2.736853901296854E-3</v>
      </c>
      <c r="C213" s="21">
        <f t="shared" si="23"/>
        <v>7.49036927704381E-6</v>
      </c>
      <c r="D213" s="22">
        <f>AVERAGE($C$3:C212)</f>
        <v>2.5556096529023663E-4</v>
      </c>
      <c r="E213" s="23">
        <f t="shared" si="26"/>
        <v>1.8223161406519413E-4</v>
      </c>
      <c r="F213" s="17">
        <f t="shared" si="24"/>
        <v>8.5691285086543498</v>
      </c>
      <c r="G213" s="24">
        <f t="shared" si="27"/>
        <v>1.5958385872096386E-4</v>
      </c>
      <c r="H213" s="17">
        <f t="shared" si="25"/>
        <v>8.6960041285683349</v>
      </c>
      <c r="N213" s="37">
        <f t="shared" si="29"/>
        <v>2.736853901296854E-3</v>
      </c>
      <c r="O213" s="38">
        <f t="shared" si="29"/>
        <v>1.5986274277962224E-2</v>
      </c>
      <c r="P213" s="39">
        <f t="shared" si="29"/>
        <v>1.3499319022276425E-2</v>
      </c>
      <c r="Q213" s="40">
        <f t="shared" si="28"/>
        <v>1.2632650502604901E-2</v>
      </c>
    </row>
    <row r="214" spans="1:17">
      <c r="A214" s="20">
        <v>43780</v>
      </c>
      <c r="B214" s="17">
        <v>7.9188030213117599E-3</v>
      </c>
      <c r="C214" s="21">
        <f t="shared" si="23"/>
        <v>6.2707441290336258E-5</v>
      </c>
      <c r="D214" s="22">
        <f>AVERAGE($C$3:C213)</f>
        <v>2.5438527526173808E-4</v>
      </c>
      <c r="E214" s="23">
        <f t="shared" si="26"/>
        <v>1.5874136254626591E-4</v>
      </c>
      <c r="F214" s="17">
        <f t="shared" si="24"/>
        <v>8.3532053334431016</v>
      </c>
      <c r="G214" s="24">
        <f t="shared" si="27"/>
        <v>1.4378576412496188E-4</v>
      </c>
      <c r="H214" s="17">
        <f t="shared" si="25"/>
        <v>8.4110689400750989</v>
      </c>
      <c r="N214" s="37">
        <f t="shared" si="29"/>
        <v>7.9188030213117599E-3</v>
      </c>
      <c r="O214" s="38">
        <f t="shared" si="29"/>
        <v>1.5949460030412883E-2</v>
      </c>
      <c r="P214" s="39">
        <f t="shared" si="29"/>
        <v>1.2599260396795754E-2</v>
      </c>
      <c r="Q214" s="40">
        <f t="shared" si="28"/>
        <v>1.1991070182638491E-2</v>
      </c>
    </row>
    <row r="215" spans="1:17">
      <c r="A215" s="20">
        <v>43781</v>
      </c>
      <c r="B215" s="17">
        <v>-9.1541092842817307E-4</v>
      </c>
      <c r="C215" s="21">
        <f t="shared" si="23"/>
        <v>8.3797716788572979E-7</v>
      </c>
      <c r="D215" s="22">
        <f>AVERAGE($C$3:C214)</f>
        <v>2.5348113453545787E-4</v>
      </c>
      <c r="E215" s="23">
        <f t="shared" si="26"/>
        <v>1.4583164013135661E-4</v>
      </c>
      <c r="F215" s="17">
        <f t="shared" si="24"/>
        <v>8.8273115555623747</v>
      </c>
      <c r="G215" s="24">
        <f t="shared" si="27"/>
        <v>1.3480083782566214E-4</v>
      </c>
      <c r="H215" s="17">
        <f t="shared" si="25"/>
        <v>8.9054957349854948</v>
      </c>
      <c r="N215" s="37">
        <f t="shared" si="29"/>
        <v>9.1541092842817307E-4</v>
      </c>
      <c r="O215" s="38">
        <f t="shared" si="29"/>
        <v>1.5921090871402557E-2</v>
      </c>
      <c r="P215" s="39">
        <f t="shared" si="29"/>
        <v>1.2076077183065559E-2</v>
      </c>
      <c r="Q215" s="40">
        <f t="shared" si="28"/>
        <v>1.1610376299916474E-2</v>
      </c>
    </row>
    <row r="216" spans="1:17">
      <c r="A216" s="20">
        <v>43782</v>
      </c>
      <c r="B216" s="17">
        <v>9.5816534012556076E-3</v>
      </c>
      <c r="C216" s="21">
        <f t="shared" si="23"/>
        <v>9.1808081901793154E-5</v>
      </c>
      <c r="D216" s="22">
        <f>AVERAGE($C$3:C215)</f>
        <v>2.5229501642575099E-4</v>
      </c>
      <c r="E216" s="23">
        <f t="shared" si="26"/>
        <v>1.2634031960315578E-4</v>
      </c>
      <c r="F216" s="17">
        <f t="shared" si="24"/>
        <v>8.2498584786548399</v>
      </c>
      <c r="G216" s="24">
        <f t="shared" si="27"/>
        <v>1.2134304682853911E-4</v>
      </c>
      <c r="H216" s="17">
        <f t="shared" si="25"/>
        <v>8.2602894807830882</v>
      </c>
      <c r="N216" s="37">
        <f t="shared" si="29"/>
        <v>9.5816534012556076E-3</v>
      </c>
      <c r="O216" s="38">
        <f t="shared" si="29"/>
        <v>1.5883797292390475E-2</v>
      </c>
      <c r="P216" s="39">
        <f t="shared" si="29"/>
        <v>1.1240120978137013E-2</v>
      </c>
      <c r="Q216" s="40">
        <f t="shared" si="28"/>
        <v>1.1015582001353316E-2</v>
      </c>
    </row>
    <row r="217" spans="1:17">
      <c r="A217" s="20">
        <v>43783</v>
      </c>
      <c r="B217" s="17">
        <v>-6.9194487296044827E-3</v>
      </c>
      <c r="C217" s="21">
        <f t="shared" si="23"/>
        <v>4.7878770721625089E-5</v>
      </c>
      <c r="D217" s="22">
        <f>AVERAGE($C$3:C216)</f>
        <v>2.5154507747937734E-4</v>
      </c>
      <c r="E217" s="23">
        <f t="shared" si="26"/>
        <v>1.2169819318303179E-4</v>
      </c>
      <c r="F217" s="17">
        <f t="shared" si="24"/>
        <v>8.6205442060139461</v>
      </c>
      <c r="G217" s="24">
        <f t="shared" si="27"/>
        <v>1.1762101786643815E-4</v>
      </c>
      <c r="H217" s="17">
        <f t="shared" si="25"/>
        <v>8.6409831620858402</v>
      </c>
      <c r="N217" s="37">
        <f t="shared" si="29"/>
        <v>6.9194487296044827E-3</v>
      </c>
      <c r="O217" s="38">
        <f t="shared" si="29"/>
        <v>1.5860172681259728E-2</v>
      </c>
      <c r="P217" s="39">
        <f t="shared" si="29"/>
        <v>1.1031690404603991E-2</v>
      </c>
      <c r="Q217" s="40">
        <f t="shared" si="28"/>
        <v>1.084532239568922E-2</v>
      </c>
    </row>
    <row r="218" spans="1:17">
      <c r="A218" s="20">
        <v>43784</v>
      </c>
      <c r="B218" s="17">
        <v>1.1879359371960163E-2</v>
      </c>
      <c r="C218" s="21">
        <f t="shared" si="23"/>
        <v>1.4111917908817776E-4</v>
      </c>
      <c r="D218" s="22">
        <f>AVERAGE($C$3:C217)</f>
        <v>2.5059779233166688E-4</v>
      </c>
      <c r="E218" s="23">
        <f t="shared" si="26"/>
        <v>1.1177473863340474E-4</v>
      </c>
      <c r="F218" s="17">
        <f t="shared" si="24"/>
        <v>7.8364930209486365</v>
      </c>
      <c r="G218" s="24">
        <f t="shared" si="27"/>
        <v>1.104083094435037E-4</v>
      </c>
      <c r="H218" s="17">
        <f t="shared" si="25"/>
        <v>7.8331679291603695</v>
      </c>
      <c r="N218" s="37">
        <f t="shared" si="29"/>
        <v>1.1879359371960163E-2</v>
      </c>
      <c r="O218" s="38">
        <f t="shared" si="29"/>
        <v>1.583028086711246E-2</v>
      </c>
      <c r="P218" s="39">
        <f t="shared" si="29"/>
        <v>1.0572357288391494E-2</v>
      </c>
      <c r="Q218" s="40">
        <f t="shared" si="28"/>
        <v>1.0507535840695652E-2</v>
      </c>
    </row>
    <row r="219" spans="1:17">
      <c r="A219" s="20">
        <v>43787</v>
      </c>
      <c r="B219" s="17">
        <v>5.0421291962265968E-3</v>
      </c>
      <c r="C219" s="21">
        <f t="shared" si="23"/>
        <v>2.5423066831440667E-5</v>
      </c>
      <c r="D219" s="22">
        <f>AVERAGE($C$3:C218)</f>
        <v>2.5009094689998405E-4</v>
      </c>
      <c r="E219" s="23">
        <f t="shared" si="26"/>
        <v>1.1571947582353133E-4</v>
      </c>
      <c r="F219" s="17">
        <f t="shared" si="24"/>
        <v>8.8446459457004387</v>
      </c>
      <c r="G219" s="24">
        <f t="shared" si="27"/>
        <v>1.1239478759132001E-4</v>
      </c>
      <c r="H219" s="17">
        <f t="shared" si="25"/>
        <v>8.8672986372365958</v>
      </c>
      <c r="N219" s="37">
        <f t="shared" si="29"/>
        <v>5.0421291962265968E-3</v>
      </c>
      <c r="O219" s="38">
        <f t="shared" si="29"/>
        <v>1.5814264032827579E-2</v>
      </c>
      <c r="P219" s="39">
        <f t="shared" si="29"/>
        <v>1.0757298723356684E-2</v>
      </c>
      <c r="Q219" s="40">
        <f t="shared" si="28"/>
        <v>1.0601640797127585E-2</v>
      </c>
    </row>
    <row r="220" spans="1:17">
      <c r="A220" s="20">
        <v>43788</v>
      </c>
      <c r="B220" s="17">
        <v>-3.0325627885758877E-3</v>
      </c>
      <c r="C220" s="21">
        <f t="shared" si="23"/>
        <v>9.196437066655164E-6</v>
      </c>
      <c r="D220" s="22">
        <f>AVERAGE($C$3:C219)</f>
        <v>2.4905561104713361E-4</v>
      </c>
      <c r="E220" s="23">
        <f t="shared" si="26"/>
        <v>1.0358104015511344E-4</v>
      </c>
      <c r="F220" s="17">
        <f t="shared" si="24"/>
        <v>9.0863713088778724</v>
      </c>
      <c r="G220" s="24">
        <f t="shared" si="27"/>
        <v>1.0379141902064566E-4</v>
      </c>
      <c r="H220" s="17">
        <f t="shared" si="25"/>
        <v>9.084522274610757</v>
      </c>
      <c r="N220" s="37">
        <f t="shared" si="29"/>
        <v>3.0325627885758877E-3</v>
      </c>
      <c r="O220" s="38">
        <f t="shared" si="29"/>
        <v>1.5781495843142805E-2</v>
      </c>
      <c r="P220" s="39">
        <f t="shared" si="29"/>
        <v>1.0177477101674728E-2</v>
      </c>
      <c r="Q220" s="40">
        <f t="shared" si="28"/>
        <v>1.0187807370609521E-2</v>
      </c>
    </row>
    <row r="221" spans="1:17">
      <c r="A221" s="20">
        <v>43789</v>
      </c>
      <c r="B221" s="17">
        <v>-1.1641466058790684E-2</v>
      </c>
      <c r="C221" s="21">
        <f t="shared" si="23"/>
        <v>1.355237319979755E-4</v>
      </c>
      <c r="D221" s="22">
        <f>AVERAGE($C$3:C220)</f>
        <v>2.4795533960685621E-4</v>
      </c>
      <c r="E221" s="23">
        <f t="shared" si="26"/>
        <v>9.0893033561420894E-5</v>
      </c>
      <c r="F221" s="17">
        <f t="shared" si="24"/>
        <v>7.8148027853570117</v>
      </c>
      <c r="G221" s="24">
        <f t="shared" si="27"/>
        <v>9.4754917791111212E-5</v>
      </c>
      <c r="H221" s="17">
        <f t="shared" si="25"/>
        <v>7.8339614215033873</v>
      </c>
      <c r="N221" s="37">
        <f t="shared" si="29"/>
        <v>1.1641466058790684E-2</v>
      </c>
      <c r="O221" s="38">
        <f t="shared" si="29"/>
        <v>1.5746597715279836E-2</v>
      </c>
      <c r="P221" s="39">
        <f t="shared" si="29"/>
        <v>9.5337838008537241E-3</v>
      </c>
      <c r="Q221" s="40">
        <f t="shared" si="28"/>
        <v>9.7342137736496828E-3</v>
      </c>
    </row>
    <row r="222" spans="1:17">
      <c r="A222" s="20">
        <v>43790</v>
      </c>
      <c r="B222" s="17">
        <v>-4.4834250584244728E-3</v>
      </c>
      <c r="C222" s="21">
        <f t="shared" si="23"/>
        <v>2.0101100254508487E-5</v>
      </c>
      <c r="D222" s="22">
        <f>AVERAGE($C$3:C221)</f>
        <v>2.4744195327074261E-4</v>
      </c>
      <c r="E222" s="23">
        <f t="shared" si="26"/>
        <v>9.6892683689878698E-5</v>
      </c>
      <c r="F222" s="17">
        <f t="shared" si="24"/>
        <v>9.0344491867399626</v>
      </c>
      <c r="G222" s="24">
        <f t="shared" si="27"/>
        <v>9.80948417147993E-5</v>
      </c>
      <c r="H222" s="17">
        <f t="shared" si="25"/>
        <v>9.0246608178610916</v>
      </c>
      <c r="N222" s="37">
        <f t="shared" si="29"/>
        <v>4.4834250584244728E-3</v>
      </c>
      <c r="O222" s="38">
        <f t="shared" si="29"/>
        <v>1.5730287768211445E-2</v>
      </c>
      <c r="P222" s="39">
        <f t="shared" si="29"/>
        <v>9.8434081338669831E-3</v>
      </c>
      <c r="Q222" s="40">
        <f t="shared" si="28"/>
        <v>9.9042840081855141E-3</v>
      </c>
    </row>
    <row r="223" spans="1:17">
      <c r="A223" s="20">
        <v>43791</v>
      </c>
      <c r="B223" s="17">
        <v>-8.7787100346758962E-4</v>
      </c>
      <c r="C223" s="21">
        <f t="shared" si="23"/>
        <v>7.7065749872919274E-7</v>
      </c>
      <c r="D223" s="22">
        <f>AVERAGE($C$3:C222)</f>
        <v>2.4640858575703244E-4</v>
      </c>
      <c r="E223" s="23">
        <f t="shared" si="26"/>
        <v>8.6569685180737171E-5</v>
      </c>
      <c r="F223" s="17">
        <f t="shared" si="24"/>
        <v>9.3456586957472592</v>
      </c>
      <c r="G223" s="24">
        <f t="shared" si="27"/>
        <v>9.0709072121847965E-5</v>
      </c>
      <c r="H223" s="17">
        <f t="shared" si="25"/>
        <v>9.2993572571736589</v>
      </c>
      <c r="N223" s="37">
        <f t="shared" si="29"/>
        <v>8.7787100346758962E-4</v>
      </c>
      <c r="O223" s="38">
        <f t="shared" si="29"/>
        <v>1.5697406975581425E-2</v>
      </c>
      <c r="P223" s="39">
        <f t="shared" si="29"/>
        <v>9.3042831631854998E-3</v>
      </c>
      <c r="Q223" s="40">
        <f t="shared" si="28"/>
        <v>9.5241310428746187E-3</v>
      </c>
    </row>
    <row r="224" spans="1:17">
      <c r="A224" s="20">
        <v>43794</v>
      </c>
      <c r="B224" s="17">
        <v>1.7533792182803154E-2</v>
      </c>
      <c r="C224" s="21">
        <f t="shared" si="23"/>
        <v>3.0743386830972899E-4</v>
      </c>
      <c r="D224" s="22">
        <f>AVERAGE($C$3:C223)</f>
        <v>2.4529710191875957E-4</v>
      </c>
      <c r="E224" s="23">
        <f t="shared" si="26"/>
        <v>7.5035826973573214E-5</v>
      </c>
      <c r="F224" s="17">
        <f t="shared" si="24"/>
        <v>5.400383806456075</v>
      </c>
      <c r="G224" s="24">
        <f t="shared" si="27"/>
        <v>8.2468154767762202E-5</v>
      </c>
      <c r="H224" s="17">
        <f t="shared" si="25"/>
        <v>5.6751882271314837</v>
      </c>
      <c r="N224" s="37">
        <f t="shared" si="29"/>
        <v>1.7533792182803154E-2</v>
      </c>
      <c r="O224" s="38">
        <f t="shared" si="29"/>
        <v>1.5661963539695768E-2</v>
      </c>
      <c r="P224" s="39">
        <f t="shared" si="29"/>
        <v>8.6623222621634906E-3</v>
      </c>
      <c r="Q224" s="40">
        <f t="shared" si="28"/>
        <v>9.0811978707526358E-3</v>
      </c>
    </row>
    <row r="225" spans="1:17">
      <c r="A225" s="20">
        <v>43795</v>
      </c>
      <c r="B225" s="17">
        <v>-7.808636873960495E-3</v>
      </c>
      <c r="C225" s="21">
        <f t="shared" si="23"/>
        <v>6.0974809829375531E-5</v>
      </c>
      <c r="D225" s="22">
        <f>AVERAGE($C$3:C224)</f>
        <v>2.4557699726286306E-4</v>
      </c>
      <c r="E225" s="23">
        <f t="shared" si="26"/>
        <v>1.0627681103609933E-4</v>
      </c>
      <c r="F225" s="17">
        <f t="shared" si="24"/>
        <v>8.5757276557370901</v>
      </c>
      <c r="G225" s="24">
        <f t="shared" si="27"/>
        <v>1.0264907453018446E-4</v>
      </c>
      <c r="H225" s="17">
        <f t="shared" si="25"/>
        <v>8.5901821597909578</v>
      </c>
      <c r="N225" s="37">
        <f t="shared" si="29"/>
        <v>7.808636873960495E-3</v>
      </c>
      <c r="O225" s="38">
        <f t="shared" si="29"/>
        <v>1.5670896504758846E-2</v>
      </c>
      <c r="P225" s="39">
        <f t="shared" si="29"/>
        <v>1.0309064508290718E-2</v>
      </c>
      <c r="Q225" s="40">
        <f t="shared" si="28"/>
        <v>1.0131587956988009E-2</v>
      </c>
    </row>
    <row r="226" spans="1:17">
      <c r="A226" s="20">
        <v>43796</v>
      </c>
      <c r="B226" s="17">
        <v>1.3432168401777744E-2</v>
      </c>
      <c r="C226" s="21">
        <f t="shared" si="23"/>
        <v>1.8042314797371648E-4</v>
      </c>
      <c r="D226" s="22">
        <f>AVERAGE($C$3:C225)</f>
        <v>2.4474918476316131E-4</v>
      </c>
      <c r="E226" s="23">
        <f t="shared" si="26"/>
        <v>1.0018691849843958E-4</v>
      </c>
      <c r="F226" s="17">
        <f t="shared" si="24"/>
        <v>7.4076076024394926</v>
      </c>
      <c r="G226" s="24">
        <f t="shared" si="27"/>
        <v>9.8381936158513332E-5</v>
      </c>
      <c r="H226" s="17">
        <f t="shared" si="25"/>
        <v>7.3927481091144607</v>
      </c>
      <c r="N226" s="37">
        <f t="shared" si="29"/>
        <v>1.3432168401777744E-2</v>
      </c>
      <c r="O226" s="38">
        <f t="shared" si="29"/>
        <v>1.5644461792057959E-2</v>
      </c>
      <c r="P226" s="39">
        <f t="shared" si="29"/>
        <v>1.0009341561683245E-2</v>
      </c>
      <c r="Q226" s="40">
        <f t="shared" si="28"/>
        <v>9.9187668668294319E-3</v>
      </c>
    </row>
    <row r="227" spans="1:17">
      <c r="A227" s="20">
        <v>43798</v>
      </c>
      <c r="B227" s="17">
        <v>-2.2027939558029175E-3</v>
      </c>
      <c r="C227" s="21">
        <f t="shared" si="23"/>
        <v>4.8523012117218656E-6</v>
      </c>
      <c r="D227" s="22">
        <f>AVERAGE($C$3:C226)</f>
        <v>2.4446201495606555E-4</v>
      </c>
      <c r="E227" s="23">
        <f t="shared" si="26"/>
        <v>1.1097297655582449E-4</v>
      </c>
      <c r="F227" s="17">
        <f t="shared" si="24"/>
        <v>9.0624987703499364</v>
      </c>
      <c r="G227" s="24">
        <f t="shared" si="27"/>
        <v>1.053106162070783E-4</v>
      </c>
      <c r="H227" s="17">
        <f t="shared" si="25"/>
        <v>9.1125202373011795</v>
      </c>
      <c r="N227" s="37">
        <f t="shared" si="29"/>
        <v>2.2027939558029175E-3</v>
      </c>
      <c r="O227" s="38">
        <f t="shared" si="29"/>
        <v>1.5635281096164071E-2</v>
      </c>
      <c r="P227" s="39">
        <f t="shared" si="29"/>
        <v>1.0534371198881521E-2</v>
      </c>
      <c r="Q227" s="40">
        <f t="shared" si="28"/>
        <v>1.0262096092274634E-2</v>
      </c>
    </row>
    <row r="228" spans="1:17">
      <c r="A228" s="20">
        <v>43801</v>
      </c>
      <c r="B228" s="17">
        <v>-1.1562193743884563E-2</v>
      </c>
      <c r="C228" s="21">
        <f t="shared" si="23"/>
        <v>1.3368432417112334E-4</v>
      </c>
      <c r="D228" s="22">
        <f>AVERAGE($C$3:C227)</f>
        <v>2.433970828949796E-4</v>
      </c>
      <c r="E228" s="23">
        <f t="shared" si="26"/>
        <v>9.6707304142802165E-5</v>
      </c>
      <c r="F228" s="17">
        <f t="shared" si="24"/>
        <v>7.8614614669622096</v>
      </c>
      <c r="G228" s="24">
        <f t="shared" si="27"/>
        <v>9.570536793504275E-5</v>
      </c>
      <c r="H228" s="17">
        <f t="shared" si="25"/>
        <v>7.8574041314805259</v>
      </c>
      <c r="N228" s="37">
        <f t="shared" si="29"/>
        <v>1.1562193743884563E-2</v>
      </c>
      <c r="O228" s="38">
        <f t="shared" si="29"/>
        <v>1.560118850905211E-2</v>
      </c>
      <c r="P228" s="39">
        <f t="shared" si="29"/>
        <v>9.8339871945616331E-3</v>
      </c>
      <c r="Q228" s="40">
        <f t="shared" si="28"/>
        <v>9.7829120375807713E-3</v>
      </c>
    </row>
    <row r="229" spans="1:17">
      <c r="A229" s="20">
        <v>43802</v>
      </c>
      <c r="B229" s="17">
        <v>-1.7830070108175278E-2</v>
      </c>
      <c r="C229" s="21">
        <f t="shared" si="23"/>
        <v>3.1791140006244556E-4</v>
      </c>
      <c r="D229" s="22">
        <f>AVERAGE($C$3:C228)</f>
        <v>2.4291162821036077E-4</v>
      </c>
      <c r="E229" s="23">
        <f t="shared" si="26"/>
        <v>1.0167807965684161E-4</v>
      </c>
      <c r="F229" s="17">
        <f t="shared" si="24"/>
        <v>6.0670524336878682</v>
      </c>
      <c r="G229" s="24">
        <f t="shared" si="27"/>
        <v>9.8768083300261668E-5</v>
      </c>
      <c r="H229" s="17">
        <f t="shared" si="25"/>
        <v>6.0039695259736519</v>
      </c>
      <c r="N229" s="37">
        <f t="shared" si="29"/>
        <v>1.7830070108175278E-2</v>
      </c>
      <c r="O229" s="38">
        <f t="shared" si="29"/>
        <v>1.5585622483890747E-2</v>
      </c>
      <c r="P229" s="39">
        <f t="shared" si="29"/>
        <v>1.0083554911678798E-2</v>
      </c>
      <c r="Q229" s="40">
        <f t="shared" si="28"/>
        <v>9.9382132851062142E-3</v>
      </c>
    </row>
    <row r="230" spans="1:17">
      <c r="A230" s="20">
        <v>43803</v>
      </c>
      <c r="B230" s="17">
        <v>8.8262781500816345E-3</v>
      </c>
      <c r="C230" s="21">
        <f t="shared" si="23"/>
        <v>7.790318598260848E-5</v>
      </c>
      <c r="D230" s="22">
        <f>AVERAGE($C$3:C229)</f>
        <v>2.432420236810748E-4</v>
      </c>
      <c r="E230" s="23">
        <f t="shared" si="26"/>
        <v>1.3074606008274894E-4</v>
      </c>
      <c r="F230" s="17">
        <f t="shared" si="24"/>
        <v>8.3464177682137137</v>
      </c>
      <c r="G230" s="24">
        <f t="shared" si="27"/>
        <v>1.1795590707413459E-4</v>
      </c>
      <c r="H230" s="17">
        <f t="shared" si="25"/>
        <v>8.3847563937263274</v>
      </c>
      <c r="N230" s="37">
        <f t="shared" si="29"/>
        <v>8.8262781500816345E-3</v>
      </c>
      <c r="O230" s="38">
        <f t="shared" si="29"/>
        <v>1.5596218249340921E-2</v>
      </c>
      <c r="P230" s="39">
        <f t="shared" si="29"/>
        <v>1.1434424344178807E-2</v>
      </c>
      <c r="Q230" s="40">
        <f t="shared" si="28"/>
        <v>1.0860750760151647E-2</v>
      </c>
    </row>
    <row r="231" spans="1:17">
      <c r="A231" s="20">
        <v>43804</v>
      </c>
      <c r="B231" s="17">
        <v>1.4671034179627895E-2</v>
      </c>
      <c r="C231" s="21">
        <f t="shared" si="23"/>
        <v>2.1523924389980995E-4</v>
      </c>
      <c r="D231" s="22">
        <f>AVERAGE($C$3:C230)</f>
        <v>2.4251685334029203E-4</v>
      </c>
      <c r="E231" s="23">
        <f t="shared" si="26"/>
        <v>1.2364245723786677E-4</v>
      </c>
      <c r="F231" s="17">
        <f t="shared" si="24"/>
        <v>7.257296716462216</v>
      </c>
      <c r="G231" s="24">
        <f t="shared" si="27"/>
        <v>1.1339064594569703E-4</v>
      </c>
      <c r="H231" s="17">
        <f t="shared" si="25"/>
        <v>7.1864617820326817</v>
      </c>
      <c r="N231" s="37">
        <f t="shared" si="29"/>
        <v>1.4671034179627895E-2</v>
      </c>
      <c r="O231" s="38">
        <f t="shared" si="29"/>
        <v>1.5572952621140669E-2</v>
      </c>
      <c r="P231" s="39">
        <f t="shared" si="29"/>
        <v>1.1119462992333162E-2</v>
      </c>
      <c r="Q231" s="40">
        <f t="shared" si="28"/>
        <v>1.0648504399477753E-2</v>
      </c>
    </row>
    <row r="232" spans="1:17">
      <c r="A232" s="20">
        <v>43805</v>
      </c>
      <c r="B232" s="17">
        <v>1.9316233694553375E-2</v>
      </c>
      <c r="C232" s="21">
        <f t="shared" si="23"/>
        <v>3.7311688414259914E-4</v>
      </c>
      <c r="D232" s="22">
        <f>AVERAGE($C$3:C231)</f>
        <v>2.4239773714186197E-4</v>
      </c>
      <c r="E232" s="23">
        <f t="shared" si="26"/>
        <v>1.3595570108377856E-4</v>
      </c>
      <c r="F232" s="17">
        <f t="shared" si="24"/>
        <v>6.158781025355192</v>
      </c>
      <c r="G232" s="24">
        <f t="shared" si="27"/>
        <v>1.2165742753190511E-4</v>
      </c>
      <c r="H232" s="17">
        <f t="shared" si="25"/>
        <v>5.9473544196762678</v>
      </c>
      <c r="N232" s="37">
        <f t="shared" si="29"/>
        <v>1.9316233694553375E-2</v>
      </c>
      <c r="O232" s="38">
        <f t="shared" si="29"/>
        <v>1.5569127693671922E-2</v>
      </c>
      <c r="P232" s="39">
        <f t="shared" si="29"/>
        <v>1.1660004334638069E-2</v>
      </c>
      <c r="Q232" s="40">
        <f t="shared" si="28"/>
        <v>1.102984258871835E-2</v>
      </c>
    </row>
    <row r="233" spans="1:17">
      <c r="A233" s="20">
        <v>43808</v>
      </c>
      <c r="B233" s="17">
        <v>-1.4000141061842442E-2</v>
      </c>
      <c r="C233" s="21">
        <f t="shared" si="23"/>
        <v>1.9600394975148681E-4</v>
      </c>
      <c r="D233" s="22">
        <f>AVERAGE($C$3:C232)</f>
        <v>2.4296608125925649E-4</v>
      </c>
      <c r="E233" s="23">
        <f t="shared" si="26"/>
        <v>1.6783698845432646E-4</v>
      </c>
      <c r="F233" s="17">
        <f t="shared" si="24"/>
        <v>7.5246940324054563</v>
      </c>
      <c r="G233" s="24">
        <f t="shared" si="27"/>
        <v>1.4307465449022857E-4</v>
      </c>
      <c r="H233" s="17">
        <f t="shared" si="25"/>
        <v>7.4822022042448451</v>
      </c>
      <c r="N233" s="37">
        <f t="shared" si="29"/>
        <v>1.4000141061842442E-2</v>
      </c>
      <c r="O233" s="38">
        <f t="shared" si="29"/>
        <v>1.5587369286035938E-2</v>
      </c>
      <c r="P233" s="39">
        <f t="shared" si="29"/>
        <v>1.2955191563783473E-2</v>
      </c>
      <c r="Q233" s="40">
        <f t="shared" si="28"/>
        <v>1.1961381796858947E-2</v>
      </c>
    </row>
    <row r="234" spans="1:17">
      <c r="A234" s="20">
        <v>43809</v>
      </c>
      <c r="B234" s="17">
        <v>5.844438448548317E-3</v>
      </c>
      <c r="C234" s="21">
        <f t="shared" si="23"/>
        <v>3.4157460778869858E-5</v>
      </c>
      <c r="D234" s="22">
        <f>AVERAGE($C$3:C233)</f>
        <v>2.427627819886601E-4</v>
      </c>
      <c r="E234" s="23">
        <f t="shared" si="26"/>
        <v>1.7162343856343704E-4</v>
      </c>
      <c r="F234" s="17">
        <f t="shared" si="24"/>
        <v>8.4711821747147145</v>
      </c>
      <c r="G234" s="24">
        <f t="shared" si="27"/>
        <v>1.4610369618855897E-4</v>
      </c>
      <c r="H234" s="17">
        <f t="shared" si="25"/>
        <v>8.5974047779355676</v>
      </c>
      <c r="N234" s="37">
        <f t="shared" si="29"/>
        <v>5.844438448548317E-3</v>
      </c>
      <c r="O234" s="38">
        <f t="shared" si="29"/>
        <v>1.5580846639019976E-2</v>
      </c>
      <c r="P234" s="39">
        <f t="shared" si="29"/>
        <v>1.3100512912227408E-2</v>
      </c>
      <c r="Q234" s="40">
        <f t="shared" si="28"/>
        <v>1.208733619076424E-2</v>
      </c>
    </row>
    <row r="235" spans="1:17">
      <c r="A235" s="20">
        <v>43810</v>
      </c>
      <c r="B235" s="17">
        <v>8.5294172167778015E-3</v>
      </c>
      <c r="C235" s="21">
        <f t="shared" si="23"/>
        <v>7.2750958057865578E-5</v>
      </c>
      <c r="D235" s="22">
        <f>AVERAGE($C$3:C234)</f>
        <v>2.4186362112137651E-4</v>
      </c>
      <c r="E235" s="23">
        <f t="shared" si="26"/>
        <v>1.5314405553414859E-4</v>
      </c>
      <c r="F235" s="17">
        <f t="shared" si="24"/>
        <v>8.3090823597473555</v>
      </c>
      <c r="G235" s="24">
        <f t="shared" si="27"/>
        <v>1.3428904068597016E-4</v>
      </c>
      <c r="H235" s="17">
        <f t="shared" si="25"/>
        <v>8.3737670270751288</v>
      </c>
      <c r="N235" s="37">
        <f t="shared" si="29"/>
        <v>8.5294172167778015E-3</v>
      </c>
      <c r="O235" s="38">
        <f t="shared" si="29"/>
        <v>1.5551965185190472E-2</v>
      </c>
      <c r="P235" s="39">
        <f t="shared" si="29"/>
        <v>1.2375138606664112E-2</v>
      </c>
      <c r="Q235" s="40">
        <f t="shared" si="28"/>
        <v>1.1588314833743955E-2</v>
      </c>
    </row>
    <row r="236" spans="1:17">
      <c r="A236" s="20">
        <v>43811</v>
      </c>
      <c r="B236" s="17">
        <v>2.5482974015176296E-3</v>
      </c>
      <c r="C236" s="21">
        <f t="shared" si="23"/>
        <v>6.4938196465815032E-6</v>
      </c>
      <c r="D236" s="22">
        <f>AVERAGE($C$3:C235)</f>
        <v>2.4113781570050309E-4</v>
      </c>
      <c r="E236" s="23">
        <f t="shared" si="26"/>
        <v>1.4233690990351575E-4</v>
      </c>
      <c r="F236" s="17">
        <f t="shared" si="24"/>
        <v>8.8116908263892455</v>
      </c>
      <c r="G236" s="24">
        <f t="shared" si="27"/>
        <v>1.273279224257074E-4</v>
      </c>
      <c r="H236" s="17">
        <f t="shared" si="25"/>
        <v>8.917743982127865</v>
      </c>
      <c r="N236" s="37">
        <f t="shared" si="29"/>
        <v>2.5482974015176296E-3</v>
      </c>
      <c r="O236" s="38">
        <f t="shared" si="29"/>
        <v>1.5528612806703085E-2</v>
      </c>
      <c r="P236" s="39">
        <f t="shared" si="29"/>
        <v>1.1930503338229941E-2</v>
      </c>
      <c r="Q236" s="40">
        <f t="shared" si="28"/>
        <v>1.1283967494888816E-2</v>
      </c>
    </row>
    <row r="237" spans="1:17">
      <c r="A237" s="20">
        <v>43812</v>
      </c>
      <c r="B237" s="17">
        <v>1.3593172654509544E-2</v>
      </c>
      <c r="C237" s="21">
        <f t="shared" si="23"/>
        <v>1.8477434281530605E-4</v>
      </c>
      <c r="D237" s="22">
        <f>AVERAGE($C$3:C236)</f>
        <v>2.4013506358061453E-4</v>
      </c>
      <c r="E237" s="23">
        <f t="shared" si="26"/>
        <v>1.2407568965690203E-4</v>
      </c>
      <c r="F237" s="17">
        <f t="shared" si="24"/>
        <v>7.5054121226794219</v>
      </c>
      <c r="G237" s="24">
        <f t="shared" si="27"/>
        <v>1.1526152205887819E-4</v>
      </c>
      <c r="H237" s="17">
        <f t="shared" si="25"/>
        <v>7.465219080634597</v>
      </c>
      <c r="N237" s="37">
        <f t="shared" si="29"/>
        <v>1.3593172654509544E-2</v>
      </c>
      <c r="O237" s="38">
        <f t="shared" si="29"/>
        <v>1.5496291930026825E-2</v>
      </c>
      <c r="P237" s="39">
        <f t="shared" si="29"/>
        <v>1.1138926773118766E-2</v>
      </c>
      <c r="Q237" s="40">
        <f t="shared" si="28"/>
        <v>1.0735991899162285E-2</v>
      </c>
    </row>
    <row r="238" spans="1:17">
      <c r="A238" s="20">
        <v>43815</v>
      </c>
      <c r="B238" s="17">
        <v>1.7117904499173164E-2</v>
      </c>
      <c r="C238" s="21">
        <f t="shared" si="23"/>
        <v>2.9302265444281286E-4</v>
      </c>
      <c r="D238" s="22">
        <f>AVERAGE($C$3:C237)</f>
        <v>2.39899486045443E-4</v>
      </c>
      <c r="E238" s="23">
        <f t="shared" si="26"/>
        <v>1.322353352590592E-4</v>
      </c>
      <c r="F238" s="17">
        <f t="shared" si="24"/>
        <v>6.7150094191609044</v>
      </c>
      <c r="G238" s="24">
        <f t="shared" si="27"/>
        <v>1.2058014951844647E-4</v>
      </c>
      <c r="H238" s="17">
        <f t="shared" si="25"/>
        <v>6.5930889758288993</v>
      </c>
      <c r="N238" s="37">
        <f t="shared" si="29"/>
        <v>1.7117904499173164E-2</v>
      </c>
      <c r="O238" s="38">
        <f t="shared" si="29"/>
        <v>1.5488688971163537E-2</v>
      </c>
      <c r="P238" s="39">
        <f t="shared" si="29"/>
        <v>1.1499362384891573E-2</v>
      </c>
      <c r="Q238" s="40">
        <f t="shared" si="28"/>
        <v>1.0980899303720369E-2</v>
      </c>
    </row>
    <row r="239" spans="1:17">
      <c r="A239" s="20">
        <v>43816</v>
      </c>
      <c r="B239" s="17">
        <v>1.965333940461278E-3</v>
      </c>
      <c r="C239" s="21">
        <f t="shared" si="23"/>
        <v>3.8625374975290541E-6</v>
      </c>
      <c r="D239" s="22">
        <f>AVERAGE($C$3:C238)</f>
        <v>2.4012458421661829E-4</v>
      </c>
      <c r="E239" s="23">
        <f t="shared" si="26"/>
        <v>1.5384977764934651E-4</v>
      </c>
      <c r="F239" s="17">
        <f t="shared" si="24"/>
        <v>8.754427999068966</v>
      </c>
      <c r="G239" s="24">
        <f t="shared" si="27"/>
        <v>1.3495673484169673E-4</v>
      </c>
      <c r="H239" s="17">
        <f t="shared" si="25"/>
        <v>8.8819357522814624</v>
      </c>
      <c r="N239" s="37">
        <f t="shared" si="29"/>
        <v>1.965333940461278E-3</v>
      </c>
      <c r="O239" s="38">
        <f t="shared" si="29"/>
        <v>1.5495953801448244E-2</v>
      </c>
      <c r="P239" s="39">
        <f t="shared" si="29"/>
        <v>1.2403619538237478E-2</v>
      </c>
      <c r="Q239" s="40">
        <f t="shared" si="28"/>
        <v>1.1617088053453703E-2</v>
      </c>
    </row>
    <row r="240" spans="1:17">
      <c r="A240" s="20">
        <v>43817</v>
      </c>
      <c r="B240" s="17">
        <v>-2.3894063197076321E-3</v>
      </c>
      <c r="C240" s="21">
        <f t="shared" si="23"/>
        <v>5.7092625606587708E-6</v>
      </c>
      <c r="D240" s="22">
        <f>AVERAGE($C$3:C239)</f>
        <v>2.3912769794354194E-4</v>
      </c>
      <c r="E240" s="23">
        <f t="shared" si="26"/>
        <v>1.3368717665570288E-4</v>
      </c>
      <c r="F240" s="17">
        <f t="shared" si="24"/>
        <v>8.8773018551814484</v>
      </c>
      <c r="G240" s="24">
        <f t="shared" si="27"/>
        <v>1.2175116828196887E-4</v>
      </c>
      <c r="H240" s="17">
        <f t="shared" si="25"/>
        <v>8.9666383232876559</v>
      </c>
      <c r="N240" s="37">
        <f t="shared" si="29"/>
        <v>2.3894063197076321E-3</v>
      </c>
      <c r="O240" s="38">
        <f t="shared" si="29"/>
        <v>1.5463754328866645E-2</v>
      </c>
      <c r="P240" s="39">
        <f t="shared" si="29"/>
        <v>1.1562317097178355E-2</v>
      </c>
      <c r="Q240" s="40">
        <f t="shared" si="28"/>
        <v>1.1034091185139303E-2</v>
      </c>
    </row>
    <row r="241" spans="1:17">
      <c r="A241" s="20">
        <v>43818</v>
      </c>
      <c r="B241" s="17">
        <v>1.0009250836446881E-3</v>
      </c>
      <c r="C241" s="21">
        <f t="shared" si="23"/>
        <v>1.0018510230691259E-6</v>
      </c>
      <c r="D241" s="22">
        <f>AVERAGE($C$3:C240)</f>
        <v>2.3814694821504243E-4</v>
      </c>
      <c r="E241" s="23">
        <f t="shared" si="26"/>
        <v>1.1648326240749537E-4</v>
      </c>
      <c r="F241" s="17">
        <f t="shared" si="24"/>
        <v>9.0491621503229567</v>
      </c>
      <c r="G241" s="24">
        <f t="shared" si="27"/>
        <v>1.1027514733239314E-4</v>
      </c>
      <c r="H241" s="17">
        <f t="shared" si="25"/>
        <v>9.1034469640535498</v>
      </c>
      <c r="N241" s="37">
        <f t="shared" si="29"/>
        <v>1.0009250836446881E-3</v>
      </c>
      <c r="O241" s="38">
        <f t="shared" si="29"/>
        <v>1.5432010504631029E-2</v>
      </c>
      <c r="P241" s="39">
        <f t="shared" si="29"/>
        <v>1.079274119061026E-2</v>
      </c>
      <c r="Q241" s="40">
        <f t="shared" si="28"/>
        <v>1.0501197423741405E-2</v>
      </c>
    </row>
    <row r="242" spans="1:17">
      <c r="A242" s="20">
        <v>43819</v>
      </c>
      <c r="B242" s="17">
        <v>-2.0712327677756548E-3</v>
      </c>
      <c r="C242" s="21">
        <f t="shared" si="23"/>
        <v>4.2900051783075995E-6</v>
      </c>
      <c r="D242" s="22">
        <f>AVERAGE($C$3:C241)</f>
        <v>2.3715470931465763E-4</v>
      </c>
      <c r="E242" s="23">
        <f t="shared" si="26"/>
        <v>1.0095923771332683E-4</v>
      </c>
      <c r="F242" s="17">
        <f t="shared" si="24"/>
        <v>9.1583012613882531</v>
      </c>
      <c r="G242" s="24">
        <f t="shared" si="27"/>
        <v>9.9737218063158009E-5</v>
      </c>
      <c r="H242" s="17">
        <f t="shared" si="25"/>
        <v>9.1699585677285249</v>
      </c>
      <c r="N242" s="37">
        <f t="shared" si="29"/>
        <v>2.0712327677756548E-3</v>
      </c>
      <c r="O242" s="38">
        <f t="shared" si="29"/>
        <v>1.5399828223543847E-2</v>
      </c>
      <c r="P242" s="39">
        <f t="shared" si="29"/>
        <v>1.0047847416901136E-2</v>
      </c>
      <c r="Q242" s="40">
        <f t="shared" si="28"/>
        <v>9.9868522600045518E-3</v>
      </c>
    </row>
    <row r="243" spans="1:17">
      <c r="A243" s="20">
        <v>43822</v>
      </c>
      <c r="B243" s="17">
        <v>1.6318341717123985E-2</v>
      </c>
      <c r="C243" s="21">
        <f t="shared" si="23"/>
        <v>2.6628827639682898E-4</v>
      </c>
      <c r="D243" s="22">
        <f>AVERAGE($C$3:C242)</f>
        <v>2.3618443971408948E-4</v>
      </c>
      <c r="E243" s="23">
        <f t="shared" si="26"/>
        <v>8.7964111181280111E-5</v>
      </c>
      <c r="F243" s="17">
        <f t="shared" si="24"/>
        <v>6.311343922530753</v>
      </c>
      <c r="G243" s="24">
        <f t="shared" si="27"/>
        <v>9.074184352984453E-5</v>
      </c>
      <c r="H243" s="17">
        <f t="shared" si="25"/>
        <v>6.37292213670528</v>
      </c>
      <c r="N243" s="37">
        <f t="shared" si="29"/>
        <v>1.6318341717123985E-2</v>
      </c>
      <c r="O243" s="38">
        <f t="shared" si="29"/>
        <v>1.5368293324702307E-2</v>
      </c>
      <c r="P243" s="39">
        <f t="shared" si="29"/>
        <v>9.3789184441107135E-3</v>
      </c>
      <c r="Q243" s="40">
        <f t="shared" si="28"/>
        <v>9.5258513283508952E-3</v>
      </c>
    </row>
    <row r="244" spans="1:17">
      <c r="A244" s="20">
        <v>43823</v>
      </c>
      <c r="B244" s="17">
        <v>9.5066556241363287E-4</v>
      </c>
      <c r="C244" s="21">
        <f t="shared" si="23"/>
        <v>9.0376501155922889E-7</v>
      </c>
      <c r="D244" s="22">
        <f>AVERAGE($C$3:C243)</f>
        <v>2.3630935189949503E-4</v>
      </c>
      <c r="E244" s="23">
        <f t="shared" si="26"/>
        <v>1.1193601030500786E-4</v>
      </c>
      <c r="F244" s="17">
        <f t="shared" si="24"/>
        <v>9.0895092431071198</v>
      </c>
      <c r="G244" s="24">
        <f t="shared" si="27"/>
        <v>1.062602653005813E-4</v>
      </c>
      <c r="H244" s="17">
        <f t="shared" si="25"/>
        <v>9.1411139383213538</v>
      </c>
      <c r="N244" s="37">
        <f t="shared" si="29"/>
        <v>9.5066556241363287E-4</v>
      </c>
      <c r="O244" s="38">
        <f t="shared" si="29"/>
        <v>1.5372356745128414E-2</v>
      </c>
      <c r="P244" s="39">
        <f t="shared" si="29"/>
        <v>1.0579981583396441E-2</v>
      </c>
      <c r="Q244" s="40">
        <f t="shared" si="28"/>
        <v>1.0308261992236193E-2</v>
      </c>
    </row>
    <row r="245" spans="1:17">
      <c r="A245" s="20">
        <v>43825</v>
      </c>
      <c r="B245" s="17">
        <v>1.9840344786643982E-2</v>
      </c>
      <c r="C245" s="21">
        <f t="shared" si="23"/>
        <v>3.9363928125291103E-4</v>
      </c>
      <c r="D245" s="22">
        <f>AVERAGE($C$3:C244)</f>
        <v>2.3533660154045398E-4</v>
      </c>
      <c r="E245" s="23">
        <f t="shared" si="26"/>
        <v>9.7010081559241533E-5</v>
      </c>
      <c r="F245" s="17">
        <f t="shared" si="24"/>
        <v>5.1829804640769988</v>
      </c>
      <c r="G245" s="24">
        <f t="shared" si="27"/>
        <v>9.6189141181579255E-5</v>
      </c>
      <c r="H245" s="17">
        <f t="shared" si="25"/>
        <v>5.1568477297358184</v>
      </c>
      <c r="N245" s="37">
        <f t="shared" si="29"/>
        <v>1.9840344786643982E-2</v>
      </c>
      <c r="O245" s="38">
        <f t="shared" si="29"/>
        <v>1.5340684519944147E-2</v>
      </c>
      <c r="P245" s="39">
        <f t="shared" si="29"/>
        <v>9.8493696021238596E-3</v>
      </c>
      <c r="Q245" s="40">
        <f t="shared" si="28"/>
        <v>9.8076062921377133E-3</v>
      </c>
    </row>
    <row r="246" spans="1:17">
      <c r="A246" s="20">
        <v>43826</v>
      </c>
      <c r="B246" s="17">
        <v>-3.7948283716104925E-4</v>
      </c>
      <c r="C246" s="21">
        <f t="shared" si="23"/>
        <v>1.4400722369979942E-7</v>
      </c>
      <c r="D246" s="22">
        <f>AVERAGE($C$3:C245)</f>
        <v>2.3598805289729537E-4</v>
      </c>
      <c r="E246" s="23">
        <f t="shared" si="26"/>
        <v>1.3688558157133254E-4</v>
      </c>
      <c r="F246" s="17">
        <f t="shared" si="24"/>
        <v>8.8953131258578662</v>
      </c>
      <c r="G246" s="24">
        <f t="shared" si="27"/>
        <v>1.2245992662154883E-4</v>
      </c>
      <c r="H246" s="17">
        <f t="shared" si="25"/>
        <v>9.0065507572556669</v>
      </c>
      <c r="N246" s="37">
        <f t="shared" si="29"/>
        <v>3.7948283716104925E-4</v>
      </c>
      <c r="O246" s="38">
        <f t="shared" si="29"/>
        <v>1.5361902645743311E-2</v>
      </c>
      <c r="P246" s="39">
        <f t="shared" si="29"/>
        <v>1.169981117673839E-2</v>
      </c>
      <c r="Q246" s="40">
        <f t="shared" si="28"/>
        <v>1.1066161331805571E-2</v>
      </c>
    </row>
    <row r="247" spans="1:17">
      <c r="A247" s="20">
        <v>43829</v>
      </c>
      <c r="B247" s="17">
        <v>5.9351320378482342E-3</v>
      </c>
      <c r="C247" s="21">
        <f t="shared" si="23"/>
        <v>3.5225792306692533E-5</v>
      </c>
      <c r="D247" s="22">
        <f>AVERAGE($C$3:C246)</f>
        <v>2.350214789396167E-4</v>
      </c>
      <c r="E247" s="23">
        <f t="shared" si="26"/>
        <v>1.1850357920884315E-4</v>
      </c>
      <c r="F247" s="17">
        <f t="shared" si="24"/>
        <v>8.7433123018327166</v>
      </c>
      <c r="G247" s="24">
        <f t="shared" si="27"/>
        <v>1.1040187191173867E-4</v>
      </c>
      <c r="H247" s="17">
        <f t="shared" si="25"/>
        <v>8.7923146729080752</v>
      </c>
      <c r="N247" s="37">
        <f t="shared" si="29"/>
        <v>5.9351320378482342E-3</v>
      </c>
      <c r="O247" s="38">
        <f t="shared" si="29"/>
        <v>1.5330410266513311E-2</v>
      </c>
      <c r="P247" s="39">
        <f t="shared" si="29"/>
        <v>1.0885934925804175E-2</v>
      </c>
      <c r="Q247" s="40">
        <f t="shared" si="28"/>
        <v>1.0507229506950853E-2</v>
      </c>
    </row>
    <row r="248" spans="1:17">
      <c r="A248" s="20">
        <v>43830</v>
      </c>
      <c r="B248" s="17">
        <v>7.3065483011305332E-3</v>
      </c>
      <c r="C248" s="21">
        <f t="shared" si="23"/>
        <v>5.3385648076753481E-5</v>
      </c>
      <c r="D248" s="22">
        <f>AVERAGE($C$3:C247)</f>
        <v>2.3420598634111496E-4</v>
      </c>
      <c r="E248" s="23">
        <f t="shared" si="26"/>
        <v>1.0730864831177378E-4</v>
      </c>
      <c r="F248" s="17">
        <f t="shared" si="24"/>
        <v>8.6423050813237943</v>
      </c>
      <c r="G248" s="24">
        <f t="shared" si="27"/>
        <v>1.0291189611525168E-4</v>
      </c>
      <c r="H248" s="17">
        <f t="shared" si="25"/>
        <v>8.6628863224824979</v>
      </c>
      <c r="N248" s="37">
        <f t="shared" si="29"/>
        <v>7.3065483011305332E-3</v>
      </c>
      <c r="O248" s="38">
        <f t="shared" si="29"/>
        <v>1.530378993390575E-2</v>
      </c>
      <c r="P248" s="39">
        <f t="shared" si="29"/>
        <v>1.035898876878307E-2</v>
      </c>
      <c r="Q248" s="40">
        <f t="shared" si="28"/>
        <v>1.0144550069631067E-2</v>
      </c>
    </row>
    <row r="249" spans="1:17">
      <c r="A249" s="20">
        <v>43832</v>
      </c>
      <c r="B249" s="17">
        <v>2.2816319018602371E-2</v>
      </c>
      <c r="C249" s="21">
        <f t="shared" si="23"/>
        <v>5.2058441355863627E-4</v>
      </c>
      <c r="D249" s="22">
        <f>AVERAGE($C$3:C248)</f>
        <v>2.3347094431565009E-4</v>
      </c>
      <c r="E249" s="23">
        <f t="shared" si="26"/>
        <v>1.0005984543348645E-4</v>
      </c>
      <c r="F249" s="17">
        <f t="shared" si="24"/>
        <v>4.0070115577015004</v>
      </c>
      <c r="G249" s="24">
        <f t="shared" si="27"/>
        <v>9.7934412501183616E-5</v>
      </c>
      <c r="H249" s="17">
        <f t="shared" si="25"/>
        <v>3.9155691623778486</v>
      </c>
      <c r="N249" s="37">
        <f t="shared" si="29"/>
        <v>2.2816319018602371E-2</v>
      </c>
      <c r="O249" s="38">
        <f t="shared" si="29"/>
        <v>1.5279756029323573E-2</v>
      </c>
      <c r="P249" s="39">
        <f t="shared" si="29"/>
        <v>1.0002991824123744E-2</v>
      </c>
      <c r="Q249" s="40">
        <f t="shared" si="28"/>
        <v>9.8961817132257445E-3</v>
      </c>
    </row>
    <row r="250" spans="1:17">
      <c r="A250" s="20">
        <v>43833</v>
      </c>
      <c r="B250" s="17">
        <v>-9.7220353782176971E-3</v>
      </c>
      <c r="C250" s="21">
        <f t="shared" si="23"/>
        <v>9.4517971895316522E-5</v>
      </c>
      <c r="D250" s="22">
        <f>AVERAGE($C$3:C249)</f>
        <v>2.3463334702513586E-4</v>
      </c>
      <c r="E250" s="23">
        <f t="shared" si="26"/>
        <v>1.565904480804141E-4</v>
      </c>
      <c r="F250" s="17">
        <f t="shared" si="24"/>
        <v>8.1582769160315074</v>
      </c>
      <c r="G250" s="24">
        <f t="shared" si="27"/>
        <v>1.3535976118548803E-4</v>
      </c>
      <c r="H250" s="17">
        <f t="shared" si="25"/>
        <v>8.2093021254769827</v>
      </c>
      <c r="N250" s="37">
        <f t="shared" si="29"/>
        <v>9.7220353782176971E-3</v>
      </c>
      <c r="O250" s="38">
        <f t="shared" si="29"/>
        <v>1.5317746147039252E-2</v>
      </c>
      <c r="P250" s="39">
        <f t="shared" si="29"/>
        <v>1.2513610513373592E-2</v>
      </c>
      <c r="Q250" s="40">
        <f t="shared" si="28"/>
        <v>1.1634421394529597E-2</v>
      </c>
    </row>
    <row r="251" spans="1:17">
      <c r="A251" s="20">
        <v>43836</v>
      </c>
      <c r="B251" s="17">
        <v>7.9682450741529465E-3</v>
      </c>
      <c r="C251" s="21">
        <f t="shared" si="23"/>
        <v>6.3492929561762695E-5</v>
      </c>
      <c r="D251" s="22">
        <f>AVERAGE($C$3:C250)</f>
        <v>2.3406836567380594E-4</v>
      </c>
      <c r="E251" s="23">
        <f t="shared" si="26"/>
        <v>1.4824612113139662E-4</v>
      </c>
      <c r="F251" s="17">
        <f t="shared" si="24"/>
        <v>8.3883426486617907</v>
      </c>
      <c r="G251" s="24">
        <f t="shared" si="27"/>
        <v>1.3021990859555076E-4</v>
      </c>
      <c r="H251" s="17">
        <f t="shared" si="25"/>
        <v>8.4587035781475883</v>
      </c>
      <c r="N251" s="37">
        <f t="shared" si="29"/>
        <v>7.9682450741529465E-3</v>
      </c>
      <c r="O251" s="38">
        <f t="shared" si="29"/>
        <v>1.529929297954013E-2</v>
      </c>
      <c r="P251" s="39">
        <f t="shared" si="29"/>
        <v>1.2175636374801796E-2</v>
      </c>
      <c r="Q251" s="40">
        <f t="shared" si="28"/>
        <v>1.1411393805997178E-2</v>
      </c>
    </row>
    <row r="252" spans="1:17">
      <c r="A252" s="20">
        <v>43837</v>
      </c>
      <c r="B252" s="17">
        <v>-4.7030458226799965E-3</v>
      </c>
      <c r="C252" s="21">
        <f t="shared" si="23"/>
        <v>2.2118640010227765E-5</v>
      </c>
      <c r="D252" s="22">
        <f>AVERAGE($C$3:C251)</f>
        <v>2.3338332376170938E-4</v>
      </c>
      <c r="E252" s="23">
        <f t="shared" si="26"/>
        <v>1.3685285339190979E-4</v>
      </c>
      <c r="F252" s="17">
        <f t="shared" si="24"/>
        <v>8.734980751289104</v>
      </c>
      <c r="G252" s="24">
        <f t="shared" si="27"/>
        <v>1.2291222773424214E-4</v>
      </c>
      <c r="H252" s="17">
        <f t="shared" si="25"/>
        <v>8.8240852964998258</v>
      </c>
      <c r="N252" s="37">
        <f t="shared" si="29"/>
        <v>4.7030458226799965E-3</v>
      </c>
      <c r="O252" s="38">
        <f t="shared" si="29"/>
        <v>1.5276888549757421E-2</v>
      </c>
      <c r="P252" s="39">
        <f t="shared" si="29"/>
        <v>1.1698412430407375E-2</v>
      </c>
      <c r="Q252" s="40">
        <f t="shared" si="28"/>
        <v>1.1086578720878778E-2</v>
      </c>
    </row>
    <row r="253" spans="1:17">
      <c r="A253" s="20">
        <v>43838</v>
      </c>
      <c r="B253" s="17">
        <v>1.6086287796497345E-2</v>
      </c>
      <c r="C253" s="21">
        <f t="shared" si="23"/>
        <v>2.5876865507173941E-4</v>
      </c>
      <c r="D253" s="22">
        <f>AVERAGE($C$3:C252)</f>
        <v>2.3253826502670345E-4</v>
      </c>
      <c r="E253" s="23">
        <f t="shared" si="26"/>
        <v>1.2142927361010399E-4</v>
      </c>
      <c r="F253" s="17">
        <f t="shared" si="24"/>
        <v>6.8851549149464306</v>
      </c>
      <c r="G253" s="24">
        <f t="shared" si="27"/>
        <v>1.1276727510457448E-4</v>
      </c>
      <c r="H253" s="17">
        <f t="shared" si="25"/>
        <v>6.7954702853272533</v>
      </c>
      <c r="N253" s="37">
        <f t="shared" si="29"/>
        <v>1.6086287796497345E-2</v>
      </c>
      <c r="O253" s="38">
        <f t="shared" si="29"/>
        <v>1.5249205390009785E-2</v>
      </c>
      <c r="P253" s="39">
        <f t="shared" si="29"/>
        <v>1.1019495161308616E-2</v>
      </c>
      <c r="Q253" s="40">
        <f t="shared" si="28"/>
        <v>1.0619193712545905E-2</v>
      </c>
    </row>
    <row r="254" spans="1:17">
      <c r="A254" s="20">
        <v>43839</v>
      </c>
      <c r="B254" s="17">
        <v>2.1240813657641411E-2</v>
      </c>
      <c r="C254" s="21">
        <f t="shared" si="23"/>
        <v>4.5117216483864589E-4</v>
      </c>
      <c r="D254" s="22">
        <f>AVERAGE($C$3:C253)</f>
        <v>2.326427685726996E-4</v>
      </c>
      <c r="E254" s="23">
        <f t="shared" si="26"/>
        <v>1.3989163845075218E-4</v>
      </c>
      <c r="F254" s="17">
        <f t="shared" si="24"/>
        <v>5.6494878204762147</v>
      </c>
      <c r="G254" s="24">
        <f t="shared" si="27"/>
        <v>1.2500368118406141E-4</v>
      </c>
      <c r="H254" s="17">
        <f t="shared" si="25"/>
        <v>5.3778963440417815</v>
      </c>
      <c r="N254" s="37">
        <f t="shared" si="29"/>
        <v>2.1240813657641411E-2</v>
      </c>
      <c r="O254" s="38">
        <f t="shared" si="29"/>
        <v>1.5252631529434506E-2</v>
      </c>
      <c r="P254" s="39">
        <f t="shared" si="29"/>
        <v>1.1827579568565675E-2</v>
      </c>
      <c r="Q254" s="40">
        <f t="shared" si="28"/>
        <v>1.1180504513842898E-2</v>
      </c>
    </row>
    <row r="255" spans="1:17">
      <c r="A255" s="20">
        <v>43840</v>
      </c>
      <c r="B255" s="17">
        <v>2.2607035934925079E-3</v>
      </c>
      <c r="C255" s="21">
        <f t="shared" si="23"/>
        <v>5.1107807376299386E-6</v>
      </c>
      <c r="D255" s="22">
        <f>AVERAGE($C$3:C254)</f>
        <v>2.3350994871661207E-4</v>
      </c>
      <c r="E255" s="23">
        <f t="shared" si="26"/>
        <v>1.8173669836583326E-4</v>
      </c>
      <c r="F255" s="17">
        <f t="shared" si="24"/>
        <v>8.584829733523808</v>
      </c>
      <c r="G255" s="24">
        <f t="shared" si="27"/>
        <v>1.5301029654747465E-4</v>
      </c>
      <c r="H255" s="17">
        <f t="shared" si="25"/>
        <v>8.7516037933167379</v>
      </c>
      <c r="N255" s="37">
        <f t="shared" si="29"/>
        <v>2.2607035934925079E-3</v>
      </c>
      <c r="O255" s="38">
        <f t="shared" si="29"/>
        <v>1.5281032318420509E-2</v>
      </c>
      <c r="P255" s="39">
        <f t="shared" si="29"/>
        <v>1.3480975423382139E-2</v>
      </c>
      <c r="Q255" s="40">
        <f t="shared" si="28"/>
        <v>1.2369733083113583E-2</v>
      </c>
    </row>
    <row r="256" spans="1:17">
      <c r="A256" s="20">
        <v>43843</v>
      </c>
      <c r="B256" s="17">
        <v>2.1364370360970497E-2</v>
      </c>
      <c r="C256" s="21">
        <f t="shared" si="23"/>
        <v>4.5643632092071465E-4</v>
      </c>
      <c r="D256" s="22">
        <f>AVERAGE($C$3:C255)</f>
        <v>2.3260718520681372E-4</v>
      </c>
      <c r="E256" s="23">
        <f t="shared" si="26"/>
        <v>1.579930925853086E-4</v>
      </c>
      <c r="F256" s="17">
        <f t="shared" si="24"/>
        <v>5.8639954703433759</v>
      </c>
      <c r="G256" s="24">
        <f t="shared" si="27"/>
        <v>1.3777790678015013E-4</v>
      </c>
      <c r="H256" s="17">
        <f t="shared" si="25"/>
        <v>5.5770263774853497</v>
      </c>
      <c r="N256" s="37">
        <f t="shared" si="29"/>
        <v>2.1364370360970497E-2</v>
      </c>
      <c r="O256" s="38">
        <f t="shared" si="29"/>
        <v>1.5251465018378192E-2</v>
      </c>
      <c r="P256" s="39">
        <f t="shared" si="29"/>
        <v>1.256953032476984E-2</v>
      </c>
      <c r="Q256" s="40">
        <f t="shared" si="28"/>
        <v>1.1737883402903188E-2</v>
      </c>
    </row>
    <row r="257" spans="1:17">
      <c r="A257" s="20">
        <v>43844</v>
      </c>
      <c r="B257" s="17">
        <v>-1.350327767431736E-2</v>
      </c>
      <c r="C257" s="21">
        <f t="shared" si="23"/>
        <v>1.8233850794971765E-4</v>
      </c>
      <c r="D257" s="22">
        <f>AVERAGE($C$3:C256)</f>
        <v>2.3348840227655347E-4</v>
      </c>
      <c r="E257" s="23">
        <f t="shared" si="26"/>
        <v>1.9811245024593929E-4</v>
      </c>
      <c r="F257" s="17">
        <f t="shared" si="24"/>
        <v>7.6062969138939467</v>
      </c>
      <c r="G257" s="24">
        <f t="shared" si="27"/>
        <v>1.6474247874817197E-4</v>
      </c>
      <c r="H257" s="17">
        <f t="shared" si="25"/>
        <v>7.6043177359158607</v>
      </c>
      <c r="N257" s="37">
        <f t="shared" si="29"/>
        <v>1.350327767431736E-2</v>
      </c>
      <c r="O257" s="38">
        <f t="shared" si="29"/>
        <v>1.5280327296120114E-2</v>
      </c>
      <c r="P257" s="39">
        <f t="shared" si="29"/>
        <v>1.4075242457802966E-2</v>
      </c>
      <c r="Q257" s="40">
        <f t="shared" si="28"/>
        <v>1.2835204663275611E-2</v>
      </c>
    </row>
    <row r="258" spans="1:17">
      <c r="A258" s="20">
        <v>43845</v>
      </c>
      <c r="B258" s="17">
        <v>-4.2855199426412582E-3</v>
      </c>
      <c r="C258" s="21">
        <f t="shared" si="23"/>
        <v>1.8365681178775933E-5</v>
      </c>
      <c r="D258" s="22">
        <f>AVERAGE($C$3:C257)</f>
        <v>2.332878144556639E-4</v>
      </c>
      <c r="E258" s="23">
        <f t="shared" si="26"/>
        <v>1.9599197850251931E-4</v>
      </c>
      <c r="F258" s="17">
        <f t="shared" si="24"/>
        <v>8.4437305355607144</v>
      </c>
      <c r="G258" s="24">
        <f t="shared" si="27"/>
        <v>1.6398182828890863E-4</v>
      </c>
      <c r="H258" s="17">
        <f t="shared" si="25"/>
        <v>8.6037566687919949</v>
      </c>
      <c r="N258" s="37">
        <f t="shared" si="29"/>
        <v>4.2855199426412582E-3</v>
      </c>
      <c r="O258" s="38">
        <f t="shared" si="29"/>
        <v>1.5273762288829295E-2</v>
      </c>
      <c r="P258" s="39">
        <f t="shared" si="29"/>
        <v>1.3999713515015918E-2</v>
      </c>
      <c r="Q258" s="40">
        <f t="shared" si="28"/>
        <v>1.2805538969091017E-2</v>
      </c>
    </row>
    <row r="259" spans="1:17">
      <c r="A259" s="20">
        <v>43846</v>
      </c>
      <c r="B259" s="17">
        <v>1.2526478618383408E-2</v>
      </c>
      <c r="C259" s="21">
        <f t="shared" si="23"/>
        <v>1.5691266657681668E-4</v>
      </c>
      <c r="D259" s="22">
        <f>AVERAGE($C$3:C258)</f>
        <v>2.3244827487255105E-4</v>
      </c>
      <c r="E259" s="23">
        <f t="shared" si="26"/>
        <v>1.7211389290475889E-4</v>
      </c>
      <c r="F259" s="17">
        <f t="shared" si="24"/>
        <v>7.7556748719012631</v>
      </c>
      <c r="G259" s="24">
        <f t="shared" si="27"/>
        <v>1.4863608696190811E-4</v>
      </c>
      <c r="H259" s="17">
        <f t="shared" si="25"/>
        <v>7.7583260949478561</v>
      </c>
      <c r="N259" s="37">
        <f t="shared" si="29"/>
        <v>1.2526478618383408E-2</v>
      </c>
      <c r="O259" s="38">
        <f t="shared" si="29"/>
        <v>1.5246254453883126E-2</v>
      </c>
      <c r="P259" s="39">
        <f t="shared" si="29"/>
        <v>1.3119218456324251E-2</v>
      </c>
      <c r="Q259" s="40">
        <f t="shared" si="28"/>
        <v>1.2191640043977188E-2</v>
      </c>
    </row>
    <row r="260" spans="1:17">
      <c r="A260" s="20">
        <v>43847</v>
      </c>
      <c r="B260" s="17">
        <v>1.1070996522903442E-2</v>
      </c>
      <c r="C260" s="21">
        <f t="shared" ref="C260:C323" si="30">B260^2</f>
        <v>1.2256696401014011E-4</v>
      </c>
      <c r="D260" s="22">
        <f>AVERAGE($C$3:C259)</f>
        <v>2.3215436199980501E-4</v>
      </c>
      <c r="E260" s="23">
        <f t="shared" si="26"/>
        <v>1.7007041066750904E-4</v>
      </c>
      <c r="F260" s="17">
        <f t="shared" ref="F260:F323" si="31">-LN(E260)-(C260/E260)</f>
        <v>7.9586143780694094</v>
      </c>
      <c r="G260" s="24">
        <f t="shared" si="27"/>
        <v>1.4750776745471421E-4</v>
      </c>
      <c r="H260" s="17">
        <f t="shared" ref="H260:H323" si="32">-LN(G260)-(C260/G260)</f>
        <v>7.9907110117648603</v>
      </c>
      <c r="N260" s="37">
        <f t="shared" si="29"/>
        <v>1.1070996522903442E-2</v>
      </c>
      <c r="O260" s="38">
        <f t="shared" si="29"/>
        <v>1.5236612550032405E-2</v>
      </c>
      <c r="P260" s="39">
        <f t="shared" si="29"/>
        <v>1.3041104656719423E-2</v>
      </c>
      <c r="Q260" s="40">
        <f t="shared" si="28"/>
        <v>1.2145277578331184E-2</v>
      </c>
    </row>
    <row r="261" spans="1:17">
      <c r="A261" s="20">
        <v>43851</v>
      </c>
      <c r="B261" s="17">
        <v>-6.7769070155918598E-3</v>
      </c>
      <c r="C261" s="21">
        <f t="shared" si="30"/>
        <v>4.5926468697978168E-5</v>
      </c>
      <c r="D261" s="22">
        <f>AVERAGE($C$3:C260)</f>
        <v>2.3172960464325592E-4</v>
      </c>
      <c r="E261" s="23">
        <f t="shared" ref="E261:E324" si="33">$K$1*E260+(1-$K$1)*C260</f>
        <v>1.6368458051418475E-4</v>
      </c>
      <c r="F261" s="17">
        <f t="shared" si="31"/>
        <v>8.4369901934954079</v>
      </c>
      <c r="G261" s="24">
        <f t="shared" ref="G261:G324" si="34">$K$9*G260+$K$8*C260+$K$7</f>
        <v>1.4343924123787289E-4</v>
      </c>
      <c r="H261" s="17">
        <f t="shared" si="32"/>
        <v>8.5294183739909393</v>
      </c>
      <c r="N261" s="37">
        <f t="shared" si="29"/>
        <v>6.7769070155918598E-3</v>
      </c>
      <c r="O261" s="38">
        <f t="shared" si="29"/>
        <v>1.522266746149491E-2</v>
      </c>
      <c r="P261" s="39">
        <f t="shared" si="29"/>
        <v>1.2793927485888951E-2</v>
      </c>
      <c r="Q261" s="40">
        <f t="shared" si="28"/>
        <v>1.197661226047971E-2</v>
      </c>
    </row>
    <row r="262" spans="1:17">
      <c r="A262" s="20">
        <v>43852</v>
      </c>
      <c r="B262" s="17">
        <v>3.569526132196188E-3</v>
      </c>
      <c r="C262" s="21">
        <f t="shared" si="30"/>
        <v>1.2741516808431478E-5</v>
      </c>
      <c r="D262" s="22">
        <f>AVERAGE($C$3:C261)</f>
        <v>2.3101221801798458E-4</v>
      </c>
      <c r="E262" s="23">
        <f t="shared" si="33"/>
        <v>1.4785450176940779E-4</v>
      </c>
      <c r="F262" s="17">
        <f t="shared" si="31"/>
        <v>8.73310581477973</v>
      </c>
      <c r="G262" s="24">
        <f t="shared" si="34"/>
        <v>1.3299350361550952E-4</v>
      </c>
      <c r="H262" s="17">
        <f t="shared" si="32"/>
        <v>8.8294047180506539</v>
      </c>
      <c r="N262" s="37">
        <f t="shared" si="29"/>
        <v>3.569526132196188E-3</v>
      </c>
      <c r="O262" s="38">
        <f t="shared" si="29"/>
        <v>1.5199086091538022E-2</v>
      </c>
      <c r="P262" s="39">
        <f t="shared" si="29"/>
        <v>1.215954364971843E-2</v>
      </c>
      <c r="Q262" s="40">
        <f t="shared" si="28"/>
        <v>1.1532280937243487E-2</v>
      </c>
    </row>
    <row r="263" spans="1:17">
      <c r="A263" s="20">
        <v>43853</v>
      </c>
      <c r="B263" s="17">
        <v>4.8158601857721806E-3</v>
      </c>
      <c r="C263" s="21">
        <f t="shared" si="30"/>
        <v>2.3192509328905661E-5</v>
      </c>
      <c r="D263" s="22">
        <f>AVERAGE($C$3:C262)</f>
        <v>2.3017271532102475E-4</v>
      </c>
      <c r="E263" s="23">
        <f t="shared" si="33"/>
        <v>1.2969142868351818E-4</v>
      </c>
      <c r="F263" s="17">
        <f t="shared" si="31"/>
        <v>8.7715241649925826</v>
      </c>
      <c r="G263" s="24">
        <f t="shared" si="34"/>
        <v>1.2081514037829708E-4</v>
      </c>
      <c r="H263" s="17">
        <f t="shared" si="32"/>
        <v>8.8292820348243097</v>
      </c>
      <c r="N263" s="37">
        <f t="shared" si="29"/>
        <v>4.8158601857721806E-3</v>
      </c>
      <c r="O263" s="38">
        <f t="shared" si="29"/>
        <v>1.5171444075005673E-2</v>
      </c>
      <c r="P263" s="39">
        <f t="shared" si="29"/>
        <v>1.1388214464239694E-2</v>
      </c>
      <c r="Q263" s="40">
        <f t="shared" si="28"/>
        <v>1.0991594078126115E-2</v>
      </c>
    </row>
    <row r="264" spans="1:17">
      <c r="A264" s="20">
        <v>43854</v>
      </c>
      <c r="B264" s="17">
        <v>-2.88197654299438E-3</v>
      </c>
      <c r="C264" s="21">
        <f t="shared" si="30"/>
        <v>8.3057887943698374E-6</v>
      </c>
      <c r="D264" s="22">
        <f>AVERAGE($C$3:C263)</f>
        <v>2.2937968771185953E-4</v>
      </c>
      <c r="E264" s="23">
        <f t="shared" si="33"/>
        <v>1.1537490939142517E-4</v>
      </c>
      <c r="F264" s="17">
        <f t="shared" si="31"/>
        <v>8.9953340919353568</v>
      </c>
      <c r="G264" s="24">
        <f t="shared" si="34"/>
        <v>1.1101470748914723E-4</v>
      </c>
      <c r="H264" s="17">
        <f t="shared" si="32"/>
        <v>9.0310308526985299</v>
      </c>
      <c r="N264" s="37">
        <f t="shared" si="29"/>
        <v>2.88197654299438E-3</v>
      </c>
      <c r="O264" s="38">
        <f t="shared" si="29"/>
        <v>1.5145285989767891E-2</v>
      </c>
      <c r="P264" s="39">
        <f t="shared" si="29"/>
        <v>1.0741271311694216E-2</v>
      </c>
      <c r="Q264" s="40">
        <f t="shared" ref="Q264:Q327" si="35">SQRT(G264)</f>
        <v>1.0536351716279559E-2</v>
      </c>
    </row>
    <row r="265" spans="1:17">
      <c r="A265" s="20">
        <v>43857</v>
      </c>
      <c r="B265" s="17">
        <v>-2.9405251145362854E-2</v>
      </c>
      <c r="C265" s="21">
        <f t="shared" si="30"/>
        <v>8.6466879492186344E-4</v>
      </c>
      <c r="D265" s="22">
        <f>AVERAGE($C$3:C264)</f>
        <v>2.2853589420454088E-4</v>
      </c>
      <c r="E265" s="23">
        <f t="shared" si="33"/>
        <v>1.0098173864467629E-4</v>
      </c>
      <c r="F265" s="17">
        <f t="shared" si="31"/>
        <v>0.63794551578209635</v>
      </c>
      <c r="G265" s="24">
        <f t="shared" si="34"/>
        <v>1.0104285924445139E-4</v>
      </c>
      <c r="H265" s="17">
        <f t="shared" si="32"/>
        <v>0.64251994793133882</v>
      </c>
      <c r="N265" s="37">
        <f t="shared" si="29"/>
        <v>2.9405251145362854E-2</v>
      </c>
      <c r="O265" s="38">
        <f t="shared" si="29"/>
        <v>1.5117403685968728E-2</v>
      </c>
      <c r="P265" s="39">
        <f t="shared" si="29"/>
        <v>1.0048967043665548E-2</v>
      </c>
      <c r="Q265" s="40">
        <f t="shared" si="35"/>
        <v>1.0052007722064851E-2</v>
      </c>
    </row>
    <row r="266" spans="1:17">
      <c r="A266" s="20">
        <v>43858</v>
      </c>
      <c r="B266" s="17">
        <v>2.828933484852314E-2</v>
      </c>
      <c r="C266" s="21">
        <f t="shared" si="30"/>
        <v>8.0028646617186575E-4</v>
      </c>
      <c r="D266" s="22">
        <f>AVERAGE($C$3:C265)</f>
        <v>2.309546504810326E-4</v>
      </c>
      <c r="E266" s="23">
        <f t="shared" si="33"/>
        <v>2.0364325427854875E-4</v>
      </c>
      <c r="F266" s="17">
        <f t="shared" si="31"/>
        <v>4.569295644420885</v>
      </c>
      <c r="G266" s="24">
        <f t="shared" si="34"/>
        <v>1.6889476331661716E-4</v>
      </c>
      <c r="H266" s="17">
        <f t="shared" si="32"/>
        <v>3.9478612666021089</v>
      </c>
      <c r="N266" s="37">
        <f t="shared" si="29"/>
        <v>2.828933484852314E-2</v>
      </c>
      <c r="O266" s="38">
        <f t="shared" si="29"/>
        <v>1.5197192190698669E-2</v>
      </c>
      <c r="P266" s="39">
        <f t="shared" si="29"/>
        <v>1.4270362794216156E-2</v>
      </c>
      <c r="Q266" s="40">
        <f t="shared" si="35"/>
        <v>1.2995951804951307E-2</v>
      </c>
    </row>
    <row r="267" spans="1:17">
      <c r="A267" s="20">
        <v>43859</v>
      </c>
      <c r="B267" s="17">
        <v>2.0932335406541824E-2</v>
      </c>
      <c r="C267" s="21">
        <f t="shared" si="30"/>
        <v>4.3816266557196448E-4</v>
      </c>
      <c r="D267" s="22">
        <f>AVERAGE($C$3:C266)</f>
        <v>2.3311121038895245E-4</v>
      </c>
      <c r="E267" s="23">
        <f t="shared" si="33"/>
        <v>2.8384927050229046E-4</v>
      </c>
      <c r="F267" s="17">
        <f t="shared" si="31"/>
        <v>6.6234216402932278</v>
      </c>
      <c r="G267" s="24">
        <f t="shared" si="34"/>
        <v>2.2294718549761573E-4</v>
      </c>
      <c r="H267" s="17">
        <f t="shared" si="32"/>
        <v>6.4432551890305474</v>
      </c>
      <c r="N267" s="37">
        <f t="shared" si="29"/>
        <v>2.0932335406541824E-2</v>
      </c>
      <c r="O267" s="38">
        <f t="shared" si="29"/>
        <v>1.5267979905310081E-2</v>
      </c>
      <c r="P267" s="39">
        <f t="shared" si="29"/>
        <v>1.6847826877739766E-2</v>
      </c>
      <c r="Q267" s="40">
        <f t="shared" si="35"/>
        <v>1.4931416058017261E-2</v>
      </c>
    </row>
    <row r="268" spans="1:17">
      <c r="A268" s="20">
        <v>43860</v>
      </c>
      <c r="B268" s="17">
        <v>-1.4491004403680563E-3</v>
      </c>
      <c r="C268" s="21">
        <f t="shared" si="30"/>
        <v>2.0998920862748947E-6</v>
      </c>
      <c r="D268" s="22">
        <f>AVERAGE($C$3:C267)</f>
        <v>2.3388498946511475E-4</v>
      </c>
      <c r="E268" s="23">
        <f t="shared" si="33"/>
        <v>3.0459343120299408E-4</v>
      </c>
      <c r="F268" s="17">
        <f t="shared" si="31"/>
        <v>8.0896386010742436</v>
      </c>
      <c r="G268" s="24">
        <f t="shared" si="34"/>
        <v>2.3818756368973926E-4</v>
      </c>
      <c r="H268" s="17">
        <f t="shared" si="32"/>
        <v>8.3336359837825338</v>
      </c>
      <c r="N268" s="37">
        <f t="shared" si="29"/>
        <v>1.4491004403680563E-3</v>
      </c>
      <c r="O268" s="38">
        <f t="shared" si="29"/>
        <v>1.529329884181679E-2</v>
      </c>
      <c r="P268" s="39">
        <f t="shared" si="29"/>
        <v>1.7452605284111425E-2</v>
      </c>
      <c r="Q268" s="40">
        <f t="shared" si="35"/>
        <v>1.5433326397434199E-2</v>
      </c>
    </row>
    <row r="269" spans="1:17">
      <c r="A269" s="20">
        <v>43861</v>
      </c>
      <c r="B269" s="17">
        <v>-4.4338732957839966E-2</v>
      </c>
      <c r="C269" s="21">
        <f t="shared" si="30"/>
        <v>1.965923240306644E-3</v>
      </c>
      <c r="D269" s="22">
        <f>AVERAGE($C$3:C268)</f>
        <v>2.3301361691857776E-4</v>
      </c>
      <c r="E269" s="23">
        <f t="shared" si="33"/>
        <v>2.639295952247331E-4</v>
      </c>
      <c r="F269" s="17">
        <f t="shared" si="31"/>
        <v>0.79116278908193038</v>
      </c>
      <c r="G269" s="24">
        <f t="shared" si="34"/>
        <v>2.1259601667096537E-4</v>
      </c>
      <c r="H269" s="17">
        <f t="shared" si="32"/>
        <v>-0.7911083598761941</v>
      </c>
      <c r="N269" s="37">
        <f t="shared" ref="N269:P332" si="36">SQRT(C269)</f>
        <v>4.4338732957839966E-2</v>
      </c>
      <c r="O269" s="38">
        <f t="shared" si="36"/>
        <v>1.5264783552955402E-2</v>
      </c>
      <c r="P269" s="39">
        <f t="shared" si="36"/>
        <v>1.6245910107615797E-2</v>
      </c>
      <c r="Q269" s="40">
        <f t="shared" si="35"/>
        <v>1.4580672709822594E-2</v>
      </c>
    </row>
    <row r="270" spans="1:17">
      <c r="A270" s="20">
        <v>43864</v>
      </c>
      <c r="B270" s="17">
        <v>-2.746296115219593E-3</v>
      </c>
      <c r="C270" s="21">
        <f t="shared" si="30"/>
        <v>7.5421423524702283E-6</v>
      </c>
      <c r="D270" s="22">
        <f>AVERAGE($C$3:C269)</f>
        <v>2.3950391513351436E-4</v>
      </c>
      <c r="E270" s="23">
        <f t="shared" si="33"/>
        <v>4.9272651638128156E-4</v>
      </c>
      <c r="F270" s="17">
        <f t="shared" si="31"/>
        <v>7.6002493168795482</v>
      </c>
      <c r="G270" s="24">
        <f t="shared" si="34"/>
        <v>3.6579363015640844E-4</v>
      </c>
      <c r="H270" s="17">
        <f t="shared" si="32"/>
        <v>7.892822663476899</v>
      </c>
      <c r="N270" s="37">
        <f t="shared" si="36"/>
        <v>2.746296115219593E-3</v>
      </c>
      <c r="O270" s="38">
        <f t="shared" si="36"/>
        <v>1.5475914032247478E-2</v>
      </c>
      <c r="P270" s="39">
        <f t="shared" si="36"/>
        <v>2.2197443915489043E-2</v>
      </c>
      <c r="Q270" s="40">
        <f t="shared" si="35"/>
        <v>1.912573214693776E-2</v>
      </c>
    </row>
    <row r="271" spans="1:17">
      <c r="A271" s="20">
        <v>43865</v>
      </c>
      <c r="B271" s="17">
        <v>3.3013679087162018E-2</v>
      </c>
      <c r="C271" s="21">
        <f t="shared" si="30"/>
        <v>1.0899030068701188E-3</v>
      </c>
      <c r="D271" s="22">
        <f>AVERAGE($C$3:C270)</f>
        <v>2.3863838613060004E-4</v>
      </c>
      <c r="E271" s="23">
        <f t="shared" si="33"/>
        <v>4.275037752201553E-4</v>
      </c>
      <c r="F271" s="17">
        <f t="shared" si="31"/>
        <v>5.208089234949778</v>
      </c>
      <c r="G271" s="24">
        <f t="shared" si="34"/>
        <v>3.2557355093503155E-4</v>
      </c>
      <c r="H271" s="17">
        <f t="shared" si="32"/>
        <v>4.6822822669690805</v>
      </c>
      <c r="N271" s="37">
        <f t="shared" si="36"/>
        <v>3.3013679087162018E-2</v>
      </c>
      <c r="O271" s="38">
        <f t="shared" si="36"/>
        <v>1.5447924978151598E-2</v>
      </c>
      <c r="P271" s="39">
        <f t="shared" si="36"/>
        <v>2.0676164422352501E-2</v>
      </c>
      <c r="Q271" s="40">
        <f t="shared" si="35"/>
        <v>1.8043656806064328E-2</v>
      </c>
    </row>
    <row r="272" spans="1:17">
      <c r="A272" s="20">
        <v>43866</v>
      </c>
      <c r="B272" s="17">
        <v>8.1543233245611191E-3</v>
      </c>
      <c r="C272" s="21">
        <f t="shared" si="30"/>
        <v>6.6492988881481502E-5</v>
      </c>
      <c r="D272" s="22">
        <f>AVERAGE($C$3:C271)</f>
        <v>2.4180293862405551E-4</v>
      </c>
      <c r="E272" s="23">
        <f t="shared" si="33"/>
        <v>5.1654929264374197E-4</v>
      </c>
      <c r="F272" s="17">
        <f t="shared" si="31"/>
        <v>7.4396144872934995</v>
      </c>
      <c r="G272" s="24">
        <f t="shared" si="34"/>
        <v>3.869865767313541E-4</v>
      </c>
      <c r="H272" s="17">
        <f t="shared" si="32"/>
        <v>7.68529808250765</v>
      </c>
      <c r="N272" s="37">
        <f t="shared" si="36"/>
        <v>8.1543233245611191E-3</v>
      </c>
      <c r="O272" s="38">
        <f t="shared" si="36"/>
        <v>1.5550014103660983E-2</v>
      </c>
      <c r="P272" s="39">
        <f t="shared" si="36"/>
        <v>2.2727720797381817E-2</v>
      </c>
      <c r="Q272" s="40">
        <f t="shared" si="35"/>
        <v>1.9671974398401248E-2</v>
      </c>
    </row>
    <row r="273" spans="1:17">
      <c r="A273" s="20">
        <v>43867</v>
      </c>
      <c r="B273" s="17">
        <v>1.1696932837367058E-2</v>
      </c>
      <c r="C273" s="21">
        <f t="shared" si="30"/>
        <v>1.3681823780187577E-4</v>
      </c>
      <c r="D273" s="22">
        <f>AVERAGE($C$3:C272)</f>
        <v>2.4115364251389783E-4</v>
      </c>
      <c r="E273" s="23">
        <f t="shared" si="33"/>
        <v>4.5604877494471969E-4</v>
      </c>
      <c r="F273" s="17">
        <f t="shared" si="31"/>
        <v>7.3929028860173771</v>
      </c>
      <c r="G273" s="24">
        <f t="shared" si="34"/>
        <v>3.495320491991266E-4</v>
      </c>
      <c r="H273" s="17">
        <f t="shared" si="32"/>
        <v>7.5674827032134884</v>
      </c>
      <c r="N273" s="37">
        <f t="shared" si="36"/>
        <v>1.1696932837367058E-2</v>
      </c>
      <c r="O273" s="38">
        <f t="shared" si="36"/>
        <v>1.5529122399990858E-2</v>
      </c>
      <c r="P273" s="39">
        <f t="shared" si="36"/>
        <v>2.1355298521554777E-2</v>
      </c>
      <c r="Q273" s="40">
        <f t="shared" si="35"/>
        <v>1.8695776239544767E-2</v>
      </c>
    </row>
    <row r="274" spans="1:17">
      <c r="A274" s="20">
        <v>43868</v>
      </c>
      <c r="B274" s="17">
        <v>-1.3560446910560131E-2</v>
      </c>
      <c r="C274" s="21">
        <f t="shared" si="30"/>
        <v>1.838857204141198E-4</v>
      </c>
      <c r="D274" s="22">
        <f>AVERAGE($C$3:C273)</f>
        <v>2.4076864102049551E-4</v>
      </c>
      <c r="E274" s="23">
        <f t="shared" si="33"/>
        <v>4.1313500482079027E-4</v>
      </c>
      <c r="F274" s="17">
        <f t="shared" si="31"/>
        <v>7.3466377525401354</v>
      </c>
      <c r="G274" s="24">
        <f t="shared" si="34"/>
        <v>3.2280815426007114E-4</v>
      </c>
      <c r="H274" s="17">
        <f t="shared" si="32"/>
        <v>7.468808385056481</v>
      </c>
      <c r="N274" s="37">
        <f t="shared" si="36"/>
        <v>1.3560446910560131E-2</v>
      </c>
      <c r="O274" s="38">
        <f t="shared" si="36"/>
        <v>1.5516721336045688E-2</v>
      </c>
      <c r="P274" s="39">
        <f t="shared" si="36"/>
        <v>2.0325722737969006E-2</v>
      </c>
      <c r="Q274" s="40">
        <f t="shared" si="35"/>
        <v>1.7966862671598263E-2</v>
      </c>
    </row>
    <row r="275" spans="1:17">
      <c r="A275" s="20">
        <v>43871</v>
      </c>
      <c r="B275" s="17">
        <v>4.7495202161371708E-3</v>
      </c>
      <c r="C275" s="21">
        <f t="shared" si="30"/>
        <v>2.2557942283495678E-5</v>
      </c>
      <c r="D275" s="22">
        <f>AVERAGE($C$3:C274)</f>
        <v>2.4055951263591326E-4</v>
      </c>
      <c r="E275" s="23">
        <f t="shared" si="33"/>
        <v>3.8231730429578987E-4</v>
      </c>
      <c r="F275" s="17">
        <f t="shared" si="31"/>
        <v>7.8102564600844584</v>
      </c>
      <c r="G275" s="24">
        <f t="shared" si="34"/>
        <v>3.0346227574525237E-4</v>
      </c>
      <c r="H275" s="17">
        <f t="shared" si="32"/>
        <v>8.0259180086649895</v>
      </c>
      <c r="N275" s="37">
        <f t="shared" si="36"/>
        <v>4.7495202161371708E-3</v>
      </c>
      <c r="O275" s="38">
        <f t="shared" si="36"/>
        <v>1.5509981064975975E-2</v>
      </c>
      <c r="P275" s="39">
        <f t="shared" si="36"/>
        <v>1.95529359507924E-2</v>
      </c>
      <c r="Q275" s="40">
        <f t="shared" si="35"/>
        <v>1.7420168648588117E-2</v>
      </c>
    </row>
    <row r="276" spans="1:17">
      <c r="A276" s="20">
        <v>43872</v>
      </c>
      <c r="B276" s="17">
        <v>-6.0332841239869595E-3</v>
      </c>
      <c r="C276" s="21">
        <f t="shared" si="30"/>
        <v>3.6400517320753093E-5</v>
      </c>
      <c r="D276" s="22">
        <f>AVERAGE($C$3:C275)</f>
        <v>2.3976097208517179E-4</v>
      </c>
      <c r="E276" s="23">
        <f t="shared" si="33"/>
        <v>3.3395529388317418E-4</v>
      </c>
      <c r="F276" s="17">
        <f t="shared" si="31"/>
        <v>7.8955052503264902</v>
      </c>
      <c r="G276" s="24">
        <f t="shared" si="34"/>
        <v>2.7196954895026784E-4</v>
      </c>
      <c r="H276" s="17">
        <f t="shared" si="32"/>
        <v>8.0759800352436599</v>
      </c>
      <c r="N276" s="37">
        <f t="shared" si="36"/>
        <v>6.0332841239869595E-3</v>
      </c>
      <c r="O276" s="38">
        <f t="shared" si="36"/>
        <v>1.5484216870257656E-2</v>
      </c>
      <c r="P276" s="39">
        <f t="shared" si="36"/>
        <v>1.8274443736627777E-2</v>
      </c>
      <c r="Q276" s="40">
        <f t="shared" si="35"/>
        <v>1.6491499293583584E-2</v>
      </c>
    </row>
    <row r="277" spans="1:17">
      <c r="A277" s="20">
        <v>43873</v>
      </c>
      <c r="B277" s="17">
        <v>2.3747777566313744E-2</v>
      </c>
      <c r="C277" s="21">
        <f t="shared" si="30"/>
        <v>5.6395693933911431E-4</v>
      </c>
      <c r="D277" s="22">
        <f>AVERAGE($C$3:C276)</f>
        <v>2.3901878064442572E-4</v>
      </c>
      <c r="E277" s="23">
        <f t="shared" si="33"/>
        <v>2.9395536970623626E-4</v>
      </c>
      <c r="F277" s="17">
        <f t="shared" si="31"/>
        <v>6.2135704864862644</v>
      </c>
      <c r="G277" s="24">
        <f t="shared" si="34"/>
        <v>2.4544617805588646E-4</v>
      </c>
      <c r="H277" s="17">
        <f t="shared" si="32"/>
        <v>6.0147521967376072</v>
      </c>
      <c r="N277" s="37">
        <f t="shared" si="36"/>
        <v>2.3747777566313744E-2</v>
      </c>
      <c r="O277" s="38">
        <f t="shared" si="36"/>
        <v>1.5460232231257903E-2</v>
      </c>
      <c r="P277" s="39">
        <f t="shared" si="36"/>
        <v>1.7145126704292281E-2</v>
      </c>
      <c r="Q277" s="40">
        <f t="shared" si="35"/>
        <v>1.5666721994593714E-2</v>
      </c>
    </row>
    <row r="278" spans="1:17">
      <c r="A278" s="20">
        <v>43874</v>
      </c>
      <c r="B278" s="17">
        <v>-7.1210786700248718E-3</v>
      </c>
      <c r="C278" s="21">
        <f t="shared" si="30"/>
        <v>5.0709761424683197E-5</v>
      </c>
      <c r="D278" s="22">
        <f>AVERAGE($C$3:C277)</f>
        <v>2.4020037394877005E-4</v>
      </c>
      <c r="E278" s="23">
        <f t="shared" si="33"/>
        <v>3.3025135002199407E-4</v>
      </c>
      <c r="F278" s="17">
        <f t="shared" si="31"/>
        <v>7.8621075361382093</v>
      </c>
      <c r="G278" s="24">
        <f t="shared" si="34"/>
        <v>2.692797342319119E-4</v>
      </c>
      <c r="H278" s="17">
        <f t="shared" si="32"/>
        <v>8.0314435211309387</v>
      </c>
      <c r="N278" s="37">
        <f t="shared" si="36"/>
        <v>7.1210786700248718E-3</v>
      </c>
      <c r="O278" s="38">
        <f t="shared" si="36"/>
        <v>1.5498399076961789E-2</v>
      </c>
      <c r="P278" s="39">
        <f t="shared" si="36"/>
        <v>1.8172818989413669E-2</v>
      </c>
      <c r="Q278" s="40">
        <f t="shared" si="35"/>
        <v>1.6409745099541063E-2</v>
      </c>
    </row>
    <row r="279" spans="1:17">
      <c r="A279" s="20">
        <v>43875</v>
      </c>
      <c r="B279" s="17">
        <v>2.4630496045574546E-4</v>
      </c>
      <c r="C279" s="21">
        <f t="shared" si="30"/>
        <v>6.0666133545106334E-8</v>
      </c>
      <c r="D279" s="22">
        <f>AVERAGE($C$3:C278)</f>
        <v>2.3951381375846538E-4</v>
      </c>
      <c r="E279" s="23">
        <f t="shared" si="33"/>
        <v>2.9267291664118251E-4</v>
      </c>
      <c r="F279" s="17">
        <f t="shared" si="31"/>
        <v>8.1362476149136231</v>
      </c>
      <c r="G279" s="24">
        <f t="shared" si="34"/>
        <v>2.4435563055648569E-4</v>
      </c>
      <c r="H279" s="17">
        <f t="shared" si="32"/>
        <v>8.3166376216749089</v>
      </c>
      <c r="N279" s="37">
        <f t="shared" si="36"/>
        <v>2.4630496045574546E-4</v>
      </c>
      <c r="O279" s="38">
        <f t="shared" si="36"/>
        <v>1.5476233836384917E-2</v>
      </c>
      <c r="P279" s="39">
        <f t="shared" si="36"/>
        <v>1.7107685893807571E-2</v>
      </c>
      <c r="Q279" s="40">
        <f t="shared" si="35"/>
        <v>1.5631878663695087E-2</v>
      </c>
    </row>
    <row r="280" spans="1:17">
      <c r="A280" s="20">
        <v>43879</v>
      </c>
      <c r="B280" s="17">
        <v>-1.8310546875E-2</v>
      </c>
      <c r="C280" s="21">
        <f t="shared" si="30"/>
        <v>3.3527612686157227E-4</v>
      </c>
      <c r="D280" s="22">
        <f>AVERAGE($C$3:C279)</f>
        <v>2.3864936196198552E-4</v>
      </c>
      <c r="E280" s="23">
        <f t="shared" si="33"/>
        <v>2.5333741018832842E-4</v>
      </c>
      <c r="F280" s="17">
        <f t="shared" si="31"/>
        <v>6.9573512229995531</v>
      </c>
      <c r="G280" s="24">
        <f t="shared" si="34"/>
        <v>2.1785093791892664E-4</v>
      </c>
      <c r="H280" s="17">
        <f t="shared" si="32"/>
        <v>6.8926832807001599</v>
      </c>
      <c r="N280" s="37">
        <f t="shared" si="36"/>
        <v>1.8310546875E-2</v>
      </c>
      <c r="O280" s="38">
        <f t="shared" si="36"/>
        <v>1.5448280226678487E-2</v>
      </c>
      <c r="P280" s="39">
        <f t="shared" si="36"/>
        <v>1.5916576585067795E-2</v>
      </c>
      <c r="Q280" s="40">
        <f t="shared" si="35"/>
        <v>1.4759774318021487E-2</v>
      </c>
    </row>
    <row r="281" spans="1:17">
      <c r="A281" s="20">
        <v>43880</v>
      </c>
      <c r="B281" s="17">
        <v>1.4482743106782436E-2</v>
      </c>
      <c r="C281" s="21">
        <f t="shared" si="30"/>
        <v>2.0974984789705418E-4</v>
      </c>
      <c r="D281" s="22">
        <f>AVERAGE($C$3:C280)</f>
        <v>2.3899694025299124E-4</v>
      </c>
      <c r="E281" s="23">
        <f t="shared" si="33"/>
        <v>2.6435233151457971E-4</v>
      </c>
      <c r="F281" s="17">
        <f t="shared" si="31"/>
        <v>7.4447796830354038</v>
      </c>
      <c r="G281" s="24">
        <f t="shared" si="34"/>
        <v>2.2448688263803664E-4</v>
      </c>
      <c r="H281" s="17">
        <f t="shared" si="32"/>
        <v>7.4673409247689371</v>
      </c>
      <c r="N281" s="37">
        <f t="shared" si="36"/>
        <v>1.4482743106782436E-2</v>
      </c>
      <c r="O281" s="38">
        <f t="shared" si="36"/>
        <v>1.5459525874133115E-2</v>
      </c>
      <c r="P281" s="39">
        <f t="shared" si="36"/>
        <v>1.6258915447057952E-2</v>
      </c>
      <c r="Q281" s="40">
        <f t="shared" si="35"/>
        <v>1.4982886325339208E-2</v>
      </c>
    </row>
    <row r="282" spans="1:17">
      <c r="A282" s="20">
        <v>43881</v>
      </c>
      <c r="B282" s="17">
        <v>-1.025896891951561E-2</v>
      </c>
      <c r="C282" s="21">
        <f t="shared" si="30"/>
        <v>1.0524644329158728E-4</v>
      </c>
      <c r="D282" s="22">
        <f>AVERAGE($C$3:C281)</f>
        <v>2.3889211196497713E-4</v>
      </c>
      <c r="E282" s="23">
        <f t="shared" si="33"/>
        <v>2.5701218651739347E-4</v>
      </c>
      <c r="F282" s="17">
        <f t="shared" si="31"/>
        <v>7.8568872390479747</v>
      </c>
      <c r="G282" s="24">
        <f t="shared" si="34"/>
        <v>2.1910244968916087E-4</v>
      </c>
      <c r="H282" s="17">
        <f t="shared" si="32"/>
        <v>7.9456184763452224</v>
      </c>
      <c r="N282" s="37">
        <f t="shared" si="36"/>
        <v>1.025896891951561E-2</v>
      </c>
      <c r="O282" s="38">
        <f t="shared" si="36"/>
        <v>1.5456135091444339E-2</v>
      </c>
      <c r="P282" s="39">
        <f t="shared" si="36"/>
        <v>1.603159962441033E-2</v>
      </c>
      <c r="Q282" s="40">
        <f t="shared" si="35"/>
        <v>1.4802109636439019E-2</v>
      </c>
    </row>
    <row r="283" spans="1:17">
      <c r="A283" s="20">
        <v>43882</v>
      </c>
      <c r="B283" s="17">
        <v>-2.2635029628872871E-2</v>
      </c>
      <c r="C283" s="21">
        <f t="shared" si="30"/>
        <v>5.1234456629995276E-4</v>
      </c>
      <c r="D283" s="22">
        <f>AVERAGE($C$3:C282)</f>
        <v>2.3841480600542931E-4</v>
      </c>
      <c r="E283" s="23">
        <f t="shared" si="33"/>
        <v>2.3661050353377186E-4</v>
      </c>
      <c r="F283" s="17">
        <f t="shared" si="31"/>
        <v>6.1837451610557448</v>
      </c>
      <c r="G283" s="24">
        <f t="shared" si="34"/>
        <v>2.0500301451235238E-4</v>
      </c>
      <c r="H283" s="17">
        <f t="shared" si="32"/>
        <v>5.9932808378225069</v>
      </c>
      <c r="N283" s="37">
        <f t="shared" si="36"/>
        <v>2.2635029628872871E-2</v>
      </c>
      <c r="O283" s="38">
        <f t="shared" si="36"/>
        <v>1.544068670770278E-2</v>
      </c>
      <c r="P283" s="39">
        <f t="shared" si="36"/>
        <v>1.5382148859433517E-2</v>
      </c>
      <c r="Q283" s="40">
        <f t="shared" si="35"/>
        <v>1.4317926334227047E-2</v>
      </c>
    </row>
    <row r="284" spans="1:17">
      <c r="A284" s="20">
        <v>43885</v>
      </c>
      <c r="B284" s="17">
        <v>-4.7500386834144592E-2</v>
      </c>
      <c r="C284" s="21">
        <f t="shared" si="30"/>
        <v>2.2562867493933769E-3</v>
      </c>
      <c r="D284" s="22">
        <f>AVERAGE($C$3:C283)</f>
        <v>2.3938964501003614E-4</v>
      </c>
      <c r="E284" s="23">
        <f t="shared" si="33"/>
        <v>2.7367709588045039E-4</v>
      </c>
      <c r="F284" s="17">
        <f t="shared" si="31"/>
        <v>-4.077735088843859E-2</v>
      </c>
      <c r="G284" s="24">
        <f t="shared" si="34"/>
        <v>2.2900808379178446E-4</v>
      </c>
      <c r="H284" s="17">
        <f t="shared" si="32"/>
        <v>-1.4706795155786079</v>
      </c>
      <c r="N284" s="37">
        <f t="shared" si="36"/>
        <v>4.7500386834144592E-2</v>
      </c>
      <c r="O284" s="38">
        <f t="shared" si="36"/>
        <v>1.5472221721848357E-2</v>
      </c>
      <c r="P284" s="39">
        <f t="shared" si="36"/>
        <v>1.6543188806286725E-2</v>
      </c>
      <c r="Q284" s="40">
        <f t="shared" si="35"/>
        <v>1.5133013044063118E-2</v>
      </c>
    </row>
    <row r="285" spans="1:17">
      <c r="A285" s="20">
        <v>43886</v>
      </c>
      <c r="B285" s="17">
        <v>-3.3872179687023163E-2</v>
      </c>
      <c r="C285" s="21">
        <f t="shared" si="30"/>
        <v>1.1473245567499846E-3</v>
      </c>
      <c r="D285" s="22">
        <f>AVERAGE($C$3:C284)</f>
        <v>2.4654176240146642E-4</v>
      </c>
      <c r="E285" s="23">
        <f t="shared" si="33"/>
        <v>5.4019688336013748E-4</v>
      </c>
      <c r="F285" s="17">
        <f t="shared" si="31"/>
        <v>5.3996761526390404</v>
      </c>
      <c r="G285" s="24">
        <f t="shared" si="34"/>
        <v>4.0624847425505488E-4</v>
      </c>
      <c r="H285" s="17">
        <f t="shared" si="32"/>
        <v>4.9843514489305569</v>
      </c>
      <c r="N285" s="37">
        <f t="shared" si="36"/>
        <v>3.3872179687023163E-2</v>
      </c>
      <c r="O285" s="38">
        <f t="shared" si="36"/>
        <v>1.5701648397587639E-2</v>
      </c>
      <c r="P285" s="39">
        <f t="shared" si="36"/>
        <v>2.3242135946597884E-2</v>
      </c>
      <c r="Q285" s="40">
        <f t="shared" si="35"/>
        <v>2.0155606521636973E-2</v>
      </c>
    </row>
    <row r="286" spans="1:17">
      <c r="A286" s="20">
        <v>43887</v>
      </c>
      <c r="B286" s="17">
        <v>1.5863675624132156E-2</v>
      </c>
      <c r="C286" s="21">
        <f t="shared" si="30"/>
        <v>2.5165620430768476E-4</v>
      </c>
      <c r="D286" s="22">
        <f>AVERAGE($C$3:C285)</f>
        <v>2.497247404733693E-4</v>
      </c>
      <c r="E286" s="23">
        <f t="shared" si="33"/>
        <v>6.2181231290179737E-4</v>
      </c>
      <c r="F286" s="17">
        <f t="shared" si="31"/>
        <v>6.9781581686015564</v>
      </c>
      <c r="G286" s="24">
        <f t="shared" si="34"/>
        <v>4.6324423416644678E-4</v>
      </c>
      <c r="H286" s="17">
        <f t="shared" si="32"/>
        <v>7.134008785703136</v>
      </c>
      <c r="N286" s="37">
        <f t="shared" si="36"/>
        <v>1.5863675624132156E-2</v>
      </c>
      <c r="O286" s="38">
        <f t="shared" si="36"/>
        <v>1.580268143301539E-2</v>
      </c>
      <c r="P286" s="39">
        <f t="shared" si="36"/>
        <v>2.4936164759276784E-2</v>
      </c>
      <c r="Q286" s="40">
        <f t="shared" si="35"/>
        <v>2.1523109305266439E-2</v>
      </c>
    </row>
    <row r="287" spans="1:17">
      <c r="A287" s="20">
        <v>43888</v>
      </c>
      <c r="B287" s="17">
        <v>-6.5368205308914185E-2</v>
      </c>
      <c r="C287" s="21">
        <f t="shared" si="30"/>
        <v>4.2730022653083566E-3</v>
      </c>
      <c r="D287" s="22">
        <f>AVERAGE($C$3:C286)</f>
        <v>2.4973154140236337E-4</v>
      </c>
      <c r="E287" s="23">
        <f t="shared" si="33"/>
        <v>5.7205268057981763E-4</v>
      </c>
      <c r="F287" s="17">
        <f t="shared" si="31"/>
        <v>-3.3162670306987607E-3</v>
      </c>
      <c r="G287" s="24">
        <f t="shared" si="34"/>
        <v>4.3332827643288415E-4</v>
      </c>
      <c r="H287" s="17">
        <f t="shared" si="32"/>
        <v>-2.116874559698263</v>
      </c>
      <c r="N287" s="37">
        <f t="shared" si="36"/>
        <v>6.5368205308914185E-2</v>
      </c>
      <c r="O287" s="38">
        <f t="shared" si="36"/>
        <v>1.5802896614303449E-2</v>
      </c>
      <c r="P287" s="39">
        <f t="shared" si="36"/>
        <v>2.3917622803694718E-2</v>
      </c>
      <c r="Q287" s="40">
        <f t="shared" si="35"/>
        <v>2.081653853148703E-2</v>
      </c>
    </row>
    <row r="288" spans="1:17">
      <c r="A288" s="20">
        <v>43889</v>
      </c>
      <c r="B288" s="17">
        <v>-5.8497977443039417E-4</v>
      </c>
      <c r="C288" s="21">
        <f t="shared" si="30"/>
        <v>3.4220133649263485E-7</v>
      </c>
      <c r="D288" s="22">
        <f>AVERAGE($C$3:C287)</f>
        <v>2.6384828078448969E-4</v>
      </c>
      <c r="E288" s="23">
        <f t="shared" si="33"/>
        <v>1.0695668004405555E-3</v>
      </c>
      <c r="F288" s="17">
        <f t="shared" si="31"/>
        <v>6.8401816280219139</v>
      </c>
      <c r="G288" s="24">
        <f t="shared" si="34"/>
        <v>7.6685731631743884E-4</v>
      </c>
      <c r="H288" s="17">
        <f t="shared" si="32"/>
        <v>7.1727635635700908</v>
      </c>
      <c r="N288" s="37">
        <f t="shared" si="36"/>
        <v>5.8497977443039417E-4</v>
      </c>
      <c r="O288" s="38">
        <f t="shared" si="36"/>
        <v>1.6243407302179234E-2</v>
      </c>
      <c r="P288" s="39">
        <f t="shared" si="36"/>
        <v>3.2704232148768692E-2</v>
      </c>
      <c r="Q288" s="40">
        <f t="shared" si="35"/>
        <v>2.7692188723852054E-2</v>
      </c>
    </row>
    <row r="289" spans="1:17">
      <c r="A289" s="20">
        <v>43892</v>
      </c>
      <c r="B289" s="17">
        <v>9.3100719153881073E-2</v>
      </c>
      <c r="C289" s="21">
        <f t="shared" si="30"/>
        <v>8.6677439069698381E-3</v>
      </c>
      <c r="D289" s="22">
        <f>AVERAGE($C$3:C288)</f>
        <v>2.6292693085634982E-4</v>
      </c>
      <c r="E289" s="23">
        <f t="shared" si="33"/>
        <v>9.2583224713787204E-4</v>
      </c>
      <c r="F289" s="17">
        <f t="shared" si="31"/>
        <v>-2.3772931148696603</v>
      </c>
      <c r="G289" s="24">
        <f t="shared" si="34"/>
        <v>6.7848478260205578E-4</v>
      </c>
      <c r="H289" s="17">
        <f t="shared" si="32"/>
        <v>-5.4795000729996417</v>
      </c>
      <c r="N289" s="37">
        <f t="shared" si="36"/>
        <v>9.3100719153881073E-2</v>
      </c>
      <c r="O289" s="38">
        <f t="shared" si="36"/>
        <v>1.6215021765521927E-2</v>
      </c>
      <c r="P289" s="39">
        <f t="shared" si="36"/>
        <v>3.0427491634012028E-2</v>
      </c>
      <c r="Q289" s="40">
        <f t="shared" si="35"/>
        <v>2.6047740450988368E-2</v>
      </c>
    </row>
    <row r="290" spans="1:17">
      <c r="A290" s="20">
        <v>43893</v>
      </c>
      <c r="B290" s="17">
        <v>-3.175928071141243E-2</v>
      </c>
      <c r="C290" s="21">
        <f t="shared" si="30"/>
        <v>1.0086519113062936E-3</v>
      </c>
      <c r="D290" s="22">
        <f>AVERAGE($C$3:C289)</f>
        <v>2.9221200742817383E-4</v>
      </c>
      <c r="E290" s="23">
        <f t="shared" si="33"/>
        <v>1.9665679495031356E-3</v>
      </c>
      <c r="F290" s="17">
        <f t="shared" si="31"/>
        <v>5.7185658148782492</v>
      </c>
      <c r="G290" s="24">
        <f t="shared" si="34"/>
        <v>1.3762931109103399E-3</v>
      </c>
      <c r="H290" s="17">
        <f t="shared" si="32"/>
        <v>5.8554857479665294</v>
      </c>
      <c r="N290" s="37">
        <f t="shared" si="36"/>
        <v>3.175928071141243E-2</v>
      </c>
      <c r="O290" s="38">
        <f t="shared" si="36"/>
        <v>1.7094209763196831E-2</v>
      </c>
      <c r="P290" s="39">
        <f t="shared" si="36"/>
        <v>4.4346002632741723E-2</v>
      </c>
      <c r="Q290" s="40">
        <f t="shared" si="35"/>
        <v>3.7098424641894702E-2</v>
      </c>
    </row>
    <row r="291" spans="1:17">
      <c r="A291" s="20">
        <v>43894</v>
      </c>
      <c r="B291" s="17">
        <v>4.6384565532207489E-2</v>
      </c>
      <c r="C291" s="21">
        <f t="shared" si="30"/>
        <v>2.151527919611651E-3</v>
      </c>
      <c r="D291" s="22">
        <f>AVERAGE($C$3:C290)</f>
        <v>2.9469964598330617E-4</v>
      </c>
      <c r="E291" s="23">
        <f t="shared" si="33"/>
        <v>1.8377964697157546E-3</v>
      </c>
      <c r="F291" s="17">
        <f t="shared" si="31"/>
        <v>5.128477334955484</v>
      </c>
      <c r="G291" s="24">
        <f t="shared" si="34"/>
        <v>1.3059711611651515E-3</v>
      </c>
      <c r="H291" s="17">
        <f t="shared" si="32"/>
        <v>4.9933539425203968</v>
      </c>
      <c r="N291" s="37">
        <f t="shared" si="36"/>
        <v>4.6384565532207489E-2</v>
      </c>
      <c r="O291" s="38">
        <f t="shared" si="36"/>
        <v>1.7166818167130046E-2</v>
      </c>
      <c r="P291" s="39">
        <f t="shared" si="36"/>
        <v>4.2869528452220633E-2</v>
      </c>
      <c r="Q291" s="40">
        <f t="shared" si="35"/>
        <v>3.6138222994014958E-2</v>
      </c>
    </row>
    <row r="292" spans="1:17">
      <c r="A292" s="20">
        <v>43895</v>
      </c>
      <c r="B292" s="17">
        <v>-3.2437000423669815E-2</v>
      </c>
      <c r="C292" s="21">
        <f t="shared" si="30"/>
        <v>1.0521589964851558E-3</v>
      </c>
      <c r="D292" s="22">
        <f>AVERAGE($C$3:C291)</f>
        <v>3.0112465731073991E-4</v>
      </c>
      <c r="E292" s="23">
        <f t="shared" si="33"/>
        <v>1.8799710042761975E-3</v>
      </c>
      <c r="F292" s="17">
        <f t="shared" si="31"/>
        <v>5.7168312529344272</v>
      </c>
      <c r="G292" s="24">
        <f t="shared" si="34"/>
        <v>1.3462640066025926E-3</v>
      </c>
      <c r="H292" s="17">
        <f t="shared" si="32"/>
        <v>5.8288820555501157</v>
      </c>
      <c r="N292" s="37">
        <f t="shared" si="36"/>
        <v>3.2437000423669815E-2</v>
      </c>
      <c r="O292" s="38">
        <f t="shared" si="36"/>
        <v>1.7352943764985234E-2</v>
      </c>
      <c r="P292" s="39">
        <f t="shared" si="36"/>
        <v>4.335863240781699E-2</v>
      </c>
      <c r="Q292" s="40">
        <f t="shared" si="35"/>
        <v>3.6691470488419954E-2</v>
      </c>
    </row>
    <row r="293" spans="1:17">
      <c r="A293" s="20">
        <v>43896</v>
      </c>
      <c r="B293" s="17">
        <v>-1.3280126266181469E-2</v>
      </c>
      <c r="C293" s="21">
        <f t="shared" si="30"/>
        <v>1.7636175364572296E-4</v>
      </c>
      <c r="D293" s="22">
        <f>AVERAGE($C$3:C292)</f>
        <v>3.0371443089409993E-4</v>
      </c>
      <c r="E293" s="23">
        <f t="shared" si="33"/>
        <v>1.7686892499486741E-3</v>
      </c>
      <c r="F293" s="17">
        <f t="shared" si="31"/>
        <v>6.2378032933155287</v>
      </c>
      <c r="G293" s="24">
        <f t="shared" si="34"/>
        <v>1.2833929450474485E-3</v>
      </c>
      <c r="H293" s="17">
        <f t="shared" si="32"/>
        <v>6.5208296098195984</v>
      </c>
      <c r="N293" s="37">
        <f t="shared" si="36"/>
        <v>1.3280126266181469E-2</v>
      </c>
      <c r="O293" s="38">
        <f t="shared" si="36"/>
        <v>1.7427404594319258E-2</v>
      </c>
      <c r="P293" s="39">
        <f t="shared" si="36"/>
        <v>4.2055787353807494E-2</v>
      </c>
      <c r="Q293" s="40">
        <f t="shared" si="35"/>
        <v>3.5824474107060501E-2</v>
      </c>
    </row>
    <row r="294" spans="1:17">
      <c r="A294" s="20">
        <v>43899</v>
      </c>
      <c r="B294" s="17">
        <v>-7.9092085361480713E-2</v>
      </c>
      <c r="C294" s="21">
        <f t="shared" si="30"/>
        <v>6.2555579668277517E-3</v>
      </c>
      <c r="D294" s="22">
        <f>AVERAGE($C$3:C293)</f>
        <v>3.0327679282795433E-4</v>
      </c>
      <c r="E294" s="23">
        <f t="shared" si="33"/>
        <v>1.554634614856604E-3</v>
      </c>
      <c r="F294" s="17">
        <f t="shared" si="31"/>
        <v>2.4427023828667203</v>
      </c>
      <c r="G294" s="24">
        <f t="shared" si="34"/>
        <v>1.1495874322442468E-3</v>
      </c>
      <c r="H294" s="17">
        <f t="shared" si="32"/>
        <v>1.3267843448953007</v>
      </c>
      <c r="N294" s="37">
        <f t="shared" si="36"/>
        <v>7.9092085361480713E-2</v>
      </c>
      <c r="O294" s="38">
        <f t="shared" si="36"/>
        <v>1.7414844036854144E-2</v>
      </c>
      <c r="P294" s="39">
        <f t="shared" si="36"/>
        <v>3.9428855104562753E-2</v>
      </c>
      <c r="Q294" s="40">
        <f t="shared" si="35"/>
        <v>3.3905566390258796E-2</v>
      </c>
    </row>
    <row r="295" spans="1:17">
      <c r="A295" s="20">
        <v>43900</v>
      </c>
      <c r="B295" s="17">
        <v>7.2021573781967163E-2</v>
      </c>
      <c r="C295" s="21">
        <f t="shared" si="30"/>
        <v>5.1871070900313399E-3</v>
      </c>
      <c r="D295" s="22">
        <f>AVERAGE($C$3:C294)</f>
        <v>3.2366131739644679E-4</v>
      </c>
      <c r="E295" s="23">
        <f t="shared" si="33"/>
        <v>2.1865739835092747E-3</v>
      </c>
      <c r="F295" s="17">
        <f t="shared" si="31"/>
        <v>3.7531661691951408</v>
      </c>
      <c r="G295" s="24">
        <f t="shared" si="34"/>
        <v>1.5757060676060992E-3</v>
      </c>
      <c r="H295" s="17">
        <f t="shared" si="32"/>
        <v>3.1611262432656733</v>
      </c>
      <c r="N295" s="37">
        <f t="shared" si="36"/>
        <v>7.2021573781967163E-2</v>
      </c>
      <c r="O295" s="38">
        <f t="shared" si="36"/>
        <v>1.7990589690069829E-2</v>
      </c>
      <c r="P295" s="39">
        <f t="shared" si="36"/>
        <v>4.6760816754086693E-2</v>
      </c>
      <c r="Q295" s="40">
        <f t="shared" si="35"/>
        <v>3.9695164284911322E-2</v>
      </c>
    </row>
    <row r="296" spans="1:17">
      <c r="A296" s="20">
        <v>43901</v>
      </c>
      <c r="B296" s="17">
        <v>-3.4730508923530579E-2</v>
      </c>
      <c r="C296" s="21">
        <f t="shared" si="30"/>
        <v>1.2062082500874372E-3</v>
      </c>
      <c r="D296" s="22">
        <f>AVERAGE($C$3:C295)</f>
        <v>3.402601084293304E-4</v>
      </c>
      <c r="E296" s="23">
        <f t="shared" si="33"/>
        <v>2.5899319740542411E-3</v>
      </c>
      <c r="F296" s="17">
        <f t="shared" si="31"/>
        <v>5.4903939650653397</v>
      </c>
      <c r="G296" s="24">
        <f t="shared" si="34"/>
        <v>1.8557248223102117E-3</v>
      </c>
      <c r="H296" s="17">
        <f t="shared" si="32"/>
        <v>5.6394868625146968</v>
      </c>
      <c r="N296" s="37">
        <f t="shared" si="36"/>
        <v>3.4730508923530579E-2</v>
      </c>
      <c r="O296" s="38">
        <f t="shared" si="36"/>
        <v>1.844614074621926E-2</v>
      </c>
      <c r="P296" s="39">
        <f t="shared" si="36"/>
        <v>5.0891374259831507E-2</v>
      </c>
      <c r="Q296" s="40">
        <f t="shared" si="35"/>
        <v>4.3078124637804416E-2</v>
      </c>
    </row>
    <row r="297" spans="1:17">
      <c r="A297" s="20">
        <v>43902</v>
      </c>
      <c r="B297" s="17">
        <v>-9.8754666745662689E-2</v>
      </c>
      <c r="C297" s="21">
        <f t="shared" si="30"/>
        <v>9.7524842040468962E-3</v>
      </c>
      <c r="D297" s="22">
        <f>AVERAGE($C$3:C296)</f>
        <v>3.432055102717049E-4</v>
      </c>
      <c r="E297" s="23">
        <f t="shared" si="33"/>
        <v>2.4039196885855475E-3</v>
      </c>
      <c r="F297" s="17">
        <f t="shared" si="31"/>
        <v>1.973745344082384</v>
      </c>
      <c r="G297" s="24">
        <f t="shared" si="34"/>
        <v>1.7462925384012947E-3</v>
      </c>
      <c r="H297" s="17">
        <f t="shared" si="32"/>
        <v>0.76558075127808056</v>
      </c>
      <c r="N297" s="37">
        <f t="shared" si="36"/>
        <v>9.8754666745662689E-2</v>
      </c>
      <c r="O297" s="38">
        <f t="shared" si="36"/>
        <v>1.8525806602458769E-2</v>
      </c>
      <c r="P297" s="39">
        <f t="shared" si="36"/>
        <v>4.9029783688953263E-2</v>
      </c>
      <c r="Q297" s="40">
        <f t="shared" si="35"/>
        <v>4.1788665190471141E-2</v>
      </c>
    </row>
    <row r="298" spans="1:17">
      <c r="A298" s="20">
        <v>43903</v>
      </c>
      <c r="B298" s="17">
        <v>0.11980826407670975</v>
      </c>
      <c r="C298" s="21">
        <f t="shared" si="30"/>
        <v>1.4354020141074619E-2</v>
      </c>
      <c r="D298" s="22">
        <f>AVERAGE($C$3:C297)</f>
        <v>3.7510137025060386E-4</v>
      </c>
      <c r="E298" s="23">
        <f t="shared" si="33"/>
        <v>3.3917782160930946E-3</v>
      </c>
      <c r="F298" s="17">
        <f t="shared" si="31"/>
        <v>1.4543966045742875</v>
      </c>
      <c r="G298" s="24">
        <f t="shared" si="34"/>
        <v>2.4146952748759156E-3</v>
      </c>
      <c r="H298" s="17">
        <f t="shared" si="32"/>
        <v>8.1738468866721092E-2</v>
      </c>
      <c r="N298" s="37">
        <f t="shared" si="36"/>
        <v>0.11980826407670975</v>
      </c>
      <c r="O298" s="38">
        <f t="shared" si="36"/>
        <v>1.9367533922794711E-2</v>
      </c>
      <c r="P298" s="39">
        <f t="shared" si="36"/>
        <v>5.8238975060461828E-2</v>
      </c>
      <c r="Q298" s="40">
        <f t="shared" si="35"/>
        <v>4.9139548989341725E-2</v>
      </c>
    </row>
    <row r="299" spans="1:17">
      <c r="A299" s="20">
        <v>43906</v>
      </c>
      <c r="B299" s="17">
        <v>-0.12864695489406586</v>
      </c>
      <c r="C299" s="21">
        <f t="shared" si="30"/>
        <v>1.6550039003515815E-2</v>
      </c>
      <c r="D299" s="22">
        <f>AVERAGE($C$3:C298)</f>
        <v>4.2232744717906343E-4</v>
      </c>
      <c r="E299" s="23">
        <f t="shared" si="33"/>
        <v>4.8654189718365156E-3</v>
      </c>
      <c r="F299" s="17">
        <f t="shared" si="31"/>
        <v>1.9240374230836887</v>
      </c>
      <c r="G299" s="24">
        <f t="shared" si="34"/>
        <v>3.4157492036329799E-3</v>
      </c>
      <c r="H299" s="17">
        <f t="shared" si="32"/>
        <v>0.83414350415618088</v>
      </c>
      <c r="N299" s="37">
        <f t="shared" si="36"/>
        <v>0.12864695489406586</v>
      </c>
      <c r="O299" s="38">
        <f t="shared" si="36"/>
        <v>2.0550606978361089E-2</v>
      </c>
      <c r="P299" s="39">
        <f t="shared" si="36"/>
        <v>6.9752555306859657E-2</v>
      </c>
      <c r="Q299" s="40">
        <f t="shared" si="35"/>
        <v>5.8444411226677442E-2</v>
      </c>
    </row>
    <row r="300" spans="1:17">
      <c r="A300" s="20">
        <v>43907</v>
      </c>
      <c r="B300" s="17">
        <v>4.3970081955194473E-2</v>
      </c>
      <c r="C300" s="21">
        <f t="shared" si="30"/>
        <v>1.9333681071465186E-3</v>
      </c>
      <c r="D300" s="22">
        <f>AVERAGE($C$3:C299)</f>
        <v>4.7662950629130836E-4</v>
      </c>
      <c r="E300" s="23">
        <f t="shared" si="33"/>
        <v>6.4361681317158369E-3</v>
      </c>
      <c r="F300" s="17">
        <f t="shared" si="31"/>
        <v>4.745430751625987</v>
      </c>
      <c r="G300" s="24">
        <f t="shared" si="34"/>
        <v>4.4947617740285408E-3</v>
      </c>
      <c r="H300" s="17">
        <f t="shared" si="32"/>
        <v>4.9747045510097969</v>
      </c>
      <c r="N300" s="37">
        <f t="shared" si="36"/>
        <v>4.3970081955194473E-2</v>
      </c>
      <c r="O300" s="38">
        <f t="shared" si="36"/>
        <v>2.1831846149405421E-2</v>
      </c>
      <c r="P300" s="39">
        <f t="shared" si="36"/>
        <v>8.0225732353876561E-2</v>
      </c>
      <c r="Q300" s="40">
        <f t="shared" si="35"/>
        <v>6.7042984525068253E-2</v>
      </c>
    </row>
    <row r="301" spans="1:17">
      <c r="A301" s="20">
        <v>43908</v>
      </c>
      <c r="B301" s="17">
        <v>-2.4479959160089493E-2</v>
      </c>
      <c r="C301" s="21">
        <f t="shared" si="30"/>
        <v>5.9926840047964947E-4</v>
      </c>
      <c r="D301" s="22">
        <f>AVERAGE($C$3:C300)</f>
        <v>4.8151789085793656E-4</v>
      </c>
      <c r="E301" s="23">
        <f t="shared" si="33"/>
        <v>5.8308622393101637E-3</v>
      </c>
      <c r="F301" s="17">
        <f t="shared" si="31"/>
        <v>5.0418151295351921</v>
      </c>
      <c r="G301" s="24">
        <f t="shared" si="34"/>
        <v>4.1378010077163865E-3</v>
      </c>
      <c r="H301" s="17">
        <f t="shared" si="32"/>
        <v>5.3427630420910077</v>
      </c>
      <c r="N301" s="37">
        <f t="shared" si="36"/>
        <v>2.4479959160089493E-2</v>
      </c>
      <c r="O301" s="38">
        <f t="shared" si="36"/>
        <v>2.1943515918328507E-2</v>
      </c>
      <c r="P301" s="39">
        <f t="shared" si="36"/>
        <v>7.6360082761284143E-2</v>
      </c>
      <c r="Q301" s="40">
        <f t="shared" si="35"/>
        <v>6.432574140821376E-2</v>
      </c>
    </row>
    <row r="302" spans="1:17">
      <c r="A302" s="20">
        <v>43909</v>
      </c>
      <c r="B302" s="17">
        <v>-7.6620560139417648E-3</v>
      </c>
      <c r="C302" s="21">
        <f t="shared" si="30"/>
        <v>5.8707102360781166E-5</v>
      </c>
      <c r="D302" s="22">
        <f>AVERAGE($C$3:C301)</f>
        <v>4.8191170527138704E-4</v>
      </c>
      <c r="E302" s="23">
        <f t="shared" si="33"/>
        <v>5.1275854870586101E-3</v>
      </c>
      <c r="F302" s="17">
        <f t="shared" si="31"/>
        <v>5.2616711275121339</v>
      </c>
      <c r="G302" s="24">
        <f t="shared" si="34"/>
        <v>3.7037252179651639E-3</v>
      </c>
      <c r="H302" s="17">
        <f t="shared" si="32"/>
        <v>5.5825653246023181</v>
      </c>
      <c r="N302" s="37">
        <f t="shared" si="36"/>
        <v>7.6620560139417648E-3</v>
      </c>
      <c r="O302" s="38">
        <f t="shared" si="36"/>
        <v>2.1952487450660051E-2</v>
      </c>
      <c r="P302" s="39">
        <f t="shared" si="36"/>
        <v>7.1607160864389882E-2</v>
      </c>
      <c r="Q302" s="40">
        <f t="shared" si="35"/>
        <v>6.0858238702456414E-2</v>
      </c>
    </row>
    <row r="303" spans="1:17">
      <c r="A303" s="20">
        <v>43910</v>
      </c>
      <c r="B303" s="17">
        <v>-6.3485555350780487E-2</v>
      </c>
      <c r="C303" s="21">
        <f t="shared" si="30"/>
        <v>4.0304157381970129E-3</v>
      </c>
      <c r="D303" s="22">
        <f>AVERAGE($C$3:C302)</f>
        <v>4.8050102326168499E-4</v>
      </c>
      <c r="E303" s="23">
        <f t="shared" si="33"/>
        <v>4.4461823740170056E-3</v>
      </c>
      <c r="F303" s="17">
        <f t="shared" si="31"/>
        <v>4.5092203715777721</v>
      </c>
      <c r="G303" s="24">
        <f t="shared" si="34"/>
        <v>3.2726889567046701E-3</v>
      </c>
      <c r="H303" s="17">
        <f t="shared" si="32"/>
        <v>4.4906129827066659</v>
      </c>
      <c r="N303" s="37">
        <f t="shared" si="36"/>
        <v>6.3485555350780487E-2</v>
      </c>
      <c r="O303" s="38">
        <f t="shared" si="36"/>
        <v>2.1920333557263333E-2</v>
      </c>
      <c r="P303" s="39">
        <f t="shared" si="36"/>
        <v>6.6679699864479039E-2</v>
      </c>
      <c r="Q303" s="40">
        <f t="shared" si="35"/>
        <v>5.7207420468892586E-2</v>
      </c>
    </row>
    <row r="304" spans="1:17">
      <c r="A304" s="20">
        <v>43913</v>
      </c>
      <c r="B304" s="17">
        <v>-2.1244155243039131E-2</v>
      </c>
      <c r="C304" s="21">
        <f t="shared" si="30"/>
        <v>4.5131413199034701E-4</v>
      </c>
      <c r="D304" s="22">
        <f>AVERAGE($C$3:C303)</f>
        <v>4.9229475985615456E-4</v>
      </c>
      <c r="E304" s="23">
        <f t="shared" si="33"/>
        <v>4.3902913743824844E-3</v>
      </c>
      <c r="F304" s="17">
        <f t="shared" si="31"/>
        <v>5.3255614632991044</v>
      </c>
      <c r="G304" s="24">
        <f t="shared" si="34"/>
        <v>3.2481700395881477E-3</v>
      </c>
      <c r="H304" s="17">
        <f t="shared" si="32"/>
        <v>5.5907193846609928</v>
      </c>
      <c r="N304" s="37">
        <f t="shared" si="36"/>
        <v>2.1244155243039131E-2</v>
      </c>
      <c r="O304" s="38">
        <f t="shared" si="36"/>
        <v>2.2187716418238145E-2</v>
      </c>
      <c r="P304" s="39">
        <f t="shared" si="36"/>
        <v>6.6259273874548941E-2</v>
      </c>
      <c r="Q304" s="40">
        <f t="shared" si="35"/>
        <v>5.6992719180507148E-2</v>
      </c>
    </row>
    <row r="305" spans="1:17">
      <c r="A305" s="20">
        <v>43914</v>
      </c>
      <c r="B305" s="17">
        <v>0.10032539814710617</v>
      </c>
      <c r="C305" s="21">
        <f t="shared" si="30"/>
        <v>1.0065185513375374E-2</v>
      </c>
      <c r="D305" s="22">
        <f>AVERAGE($C$3:C304)</f>
        <v>4.9215906241289022E-4</v>
      </c>
      <c r="E305" s="23">
        <f t="shared" si="33"/>
        <v>3.8607794880313111E-3</v>
      </c>
      <c r="F305" s="17">
        <f t="shared" si="31"/>
        <v>2.9498516264681323</v>
      </c>
      <c r="G305" s="24">
        <f t="shared" si="34"/>
        <v>2.9062340880885939E-3</v>
      </c>
      <c r="H305" s="17">
        <f t="shared" si="32"/>
        <v>2.3775885628548319</v>
      </c>
      <c r="N305" s="37">
        <f t="shared" si="36"/>
        <v>0.10032539814710617</v>
      </c>
      <c r="O305" s="38">
        <f t="shared" si="36"/>
        <v>2.2184658266759267E-2</v>
      </c>
      <c r="P305" s="39">
        <f t="shared" si="36"/>
        <v>6.2135171103259314E-2</v>
      </c>
      <c r="Q305" s="40">
        <f t="shared" si="35"/>
        <v>5.390949905247306E-2</v>
      </c>
    </row>
    <row r="306" spans="1:17">
      <c r="A306" s="20">
        <v>43915</v>
      </c>
      <c r="B306" s="17">
        <v>-5.5087516084313393E-3</v>
      </c>
      <c r="C306" s="21">
        <f t="shared" si="30"/>
        <v>3.0346344283394867E-5</v>
      </c>
      <c r="D306" s="22">
        <f>AVERAGE($C$3:C305)</f>
        <v>5.2375320911573673E-4</v>
      </c>
      <c r="E306" s="23">
        <f t="shared" si="33"/>
        <v>4.694830191044096E-3</v>
      </c>
      <c r="F306" s="17">
        <f t="shared" si="31"/>
        <v>5.3548295561272079</v>
      </c>
      <c r="G306" s="24">
        <f t="shared" si="34"/>
        <v>3.4652217785601618E-3</v>
      </c>
      <c r="H306" s="17">
        <f t="shared" si="32"/>
        <v>5.6562212398346192</v>
      </c>
      <c r="N306" s="37">
        <f t="shared" si="36"/>
        <v>5.5087516084313393E-3</v>
      </c>
      <c r="O306" s="38">
        <f t="shared" si="36"/>
        <v>2.2885655094747381E-2</v>
      </c>
      <c r="P306" s="39">
        <f t="shared" si="36"/>
        <v>6.8518830922922908E-2</v>
      </c>
      <c r="Q306" s="40">
        <f t="shared" si="35"/>
        <v>5.8866134394574963E-2</v>
      </c>
    </row>
    <row r="307" spans="1:17">
      <c r="A307" s="20">
        <v>43916</v>
      </c>
      <c r="B307" s="17">
        <v>5.2622996270656586E-2</v>
      </c>
      <c r="C307" s="21">
        <f t="shared" si="30"/>
        <v>2.7691797365015369E-3</v>
      </c>
      <c r="D307" s="22">
        <f>AVERAGE($C$3:C306)</f>
        <v>5.2213016021826193E-4</v>
      </c>
      <c r="E307" s="23">
        <f t="shared" si="33"/>
        <v>4.0677893404468301E-3</v>
      </c>
      <c r="F307" s="17">
        <f t="shared" si="31"/>
        <v>4.8238976848545398</v>
      </c>
      <c r="G307" s="24">
        <f t="shared" si="34"/>
        <v>3.0598992650191295E-3</v>
      </c>
      <c r="H307" s="17">
        <f t="shared" si="32"/>
        <v>4.8843827930628558</v>
      </c>
      <c r="N307" s="37">
        <f t="shared" si="36"/>
        <v>5.2622996270656586E-2</v>
      </c>
      <c r="O307" s="38">
        <f t="shared" si="36"/>
        <v>2.2850167619040827E-2</v>
      </c>
      <c r="P307" s="39">
        <f t="shared" si="36"/>
        <v>6.377922342304608E-2</v>
      </c>
      <c r="Q307" s="40">
        <f t="shared" si="35"/>
        <v>5.5316356216033695E-2</v>
      </c>
    </row>
    <row r="308" spans="1:17">
      <c r="A308" s="20">
        <v>43917</v>
      </c>
      <c r="B308" s="17">
        <v>-4.1402246803045273E-2</v>
      </c>
      <c r="C308" s="21">
        <f t="shared" si="30"/>
        <v>1.7141460403402725E-3</v>
      </c>
      <c r="D308" s="22">
        <f>AVERAGE($C$3:C307)</f>
        <v>5.2949753587820713E-4</v>
      </c>
      <c r="E308" s="23">
        <f t="shared" si="33"/>
        <v>3.8932188418873549E-3</v>
      </c>
      <c r="F308" s="17">
        <f t="shared" si="31"/>
        <v>5.1082288137080463</v>
      </c>
      <c r="G308" s="24">
        <f t="shared" si="34"/>
        <v>2.9477086473911627E-3</v>
      </c>
      <c r="H308" s="17">
        <f t="shared" si="32"/>
        <v>5.2452090033797951</v>
      </c>
      <c r="N308" s="37">
        <f t="shared" si="36"/>
        <v>4.1402246803045273E-2</v>
      </c>
      <c r="O308" s="38">
        <f t="shared" si="36"/>
        <v>2.3010813455378042E-2</v>
      </c>
      <c r="P308" s="39">
        <f t="shared" si="36"/>
        <v>6.2395663646501551E-2</v>
      </c>
      <c r="Q308" s="40">
        <f t="shared" si="35"/>
        <v>5.4292804747877621E-2</v>
      </c>
    </row>
    <row r="309" spans="1:17">
      <c r="A309" s="20">
        <v>43920</v>
      </c>
      <c r="B309" s="17">
        <v>2.8537951409816742E-2</v>
      </c>
      <c r="C309" s="21">
        <f t="shared" si="30"/>
        <v>8.1441467066906137E-4</v>
      </c>
      <c r="D309" s="22">
        <f>AVERAGE($C$3:C308)</f>
        <v>5.3336893621958633E-4</v>
      </c>
      <c r="E309" s="23">
        <f t="shared" si="33"/>
        <v>3.6002887540397279E-3</v>
      </c>
      <c r="F309" s="17">
        <f t="shared" si="31"/>
        <v>5.4005330739059341</v>
      </c>
      <c r="G309" s="24">
        <f t="shared" si="34"/>
        <v>2.754384482415966E-3</v>
      </c>
      <c r="H309" s="17">
        <f t="shared" si="32"/>
        <v>5.5988819089116415</v>
      </c>
      <c r="N309" s="37">
        <f t="shared" si="36"/>
        <v>2.8537951409816742E-2</v>
      </c>
      <c r="O309" s="38">
        <f t="shared" si="36"/>
        <v>2.3094781579819854E-2</v>
      </c>
      <c r="P309" s="39">
        <f t="shared" si="36"/>
        <v>6.0002406235414661E-2</v>
      </c>
      <c r="Q309" s="40">
        <f t="shared" si="35"/>
        <v>5.2482230158559059E-2</v>
      </c>
    </row>
    <row r="310" spans="1:17">
      <c r="A310" s="20">
        <v>43921</v>
      </c>
      <c r="B310" s="17">
        <v>-2.0407529082149267E-3</v>
      </c>
      <c r="C310" s="21">
        <f t="shared" si="30"/>
        <v>4.1646724323876811E-6</v>
      </c>
      <c r="D310" s="22">
        <f>AVERAGE($C$3:C309)</f>
        <v>5.3428439463798852E-4</v>
      </c>
      <c r="E310" s="23">
        <f t="shared" si="33"/>
        <v>3.2257871130689387E-3</v>
      </c>
      <c r="F310" s="17">
        <f t="shared" si="31"/>
        <v>5.7352872362519349</v>
      </c>
      <c r="G310" s="24">
        <f t="shared" si="34"/>
        <v>2.5034366639457586E-3</v>
      </c>
      <c r="H310" s="17">
        <f t="shared" si="32"/>
        <v>5.9884272434134918</v>
      </c>
      <c r="N310" s="37">
        <f t="shared" si="36"/>
        <v>2.0407529082149267E-3</v>
      </c>
      <c r="O310" s="38">
        <f t="shared" si="36"/>
        <v>2.3114592677310766E-2</v>
      </c>
      <c r="P310" s="39">
        <f t="shared" si="36"/>
        <v>5.6796013179350353E-2</v>
      </c>
      <c r="Q310" s="40">
        <f t="shared" si="35"/>
        <v>5.0034354836909392E-2</v>
      </c>
    </row>
    <row r="311" spans="1:17">
      <c r="A311" s="20">
        <v>43922</v>
      </c>
      <c r="B311" s="17">
        <v>-5.261705070734024E-2</v>
      </c>
      <c r="C311" s="21">
        <f t="shared" si="30"/>
        <v>2.7685540251388141E-3</v>
      </c>
      <c r="D311" s="22">
        <f>AVERAGE($C$3:C310)</f>
        <v>5.3256322670874954E-4</v>
      </c>
      <c r="E311" s="23">
        <f t="shared" si="33"/>
        <v>2.7927083541226826E-3</v>
      </c>
      <c r="F311" s="17">
        <f t="shared" si="31"/>
        <v>4.8893924873841588</v>
      </c>
      <c r="G311" s="24">
        <f t="shared" si="34"/>
        <v>2.2096993915319057E-3</v>
      </c>
      <c r="H311" s="17">
        <f t="shared" si="32"/>
        <v>4.8619889935338501</v>
      </c>
      <c r="N311" s="37">
        <f t="shared" si="36"/>
        <v>5.261705070734024E-2</v>
      </c>
      <c r="O311" s="38">
        <f t="shared" si="36"/>
        <v>2.3077331446871182E-2</v>
      </c>
      <c r="P311" s="39">
        <f t="shared" si="36"/>
        <v>5.2846081729137524E-2</v>
      </c>
      <c r="Q311" s="40">
        <f t="shared" si="35"/>
        <v>4.7007439746617828E-2</v>
      </c>
    </row>
    <row r="312" spans="1:17">
      <c r="A312" s="20">
        <v>43923</v>
      </c>
      <c r="B312" s="17">
        <v>1.6686683520674706E-2</v>
      </c>
      <c r="C312" s="21">
        <f t="shared" si="30"/>
        <v>2.7844540691915678E-4</v>
      </c>
      <c r="D312" s="22">
        <f>AVERAGE($C$3:C311)</f>
        <v>5.3979944288489866E-4</v>
      </c>
      <c r="E312" s="23">
        <f t="shared" si="33"/>
        <v>2.7894613172608938E-3</v>
      </c>
      <c r="F312" s="17">
        <f t="shared" si="31"/>
        <v>5.7820862839563514</v>
      </c>
      <c r="G312" s="24">
        <f t="shared" si="34"/>
        <v>2.1981633639522533E-3</v>
      </c>
      <c r="H312" s="17">
        <f t="shared" si="32"/>
        <v>5.9934612577651762</v>
      </c>
      <c r="N312" s="37">
        <f t="shared" si="36"/>
        <v>1.6686683520674706E-2</v>
      </c>
      <c r="O312" s="38">
        <f t="shared" si="36"/>
        <v>2.3233584374454552E-2</v>
      </c>
      <c r="P312" s="39">
        <f t="shared" si="36"/>
        <v>5.2815351151543941E-2</v>
      </c>
      <c r="Q312" s="40">
        <f t="shared" si="35"/>
        <v>4.6884574904250263E-2</v>
      </c>
    </row>
    <row r="313" spans="1:17">
      <c r="A313" s="20">
        <v>43924</v>
      </c>
      <c r="B313" s="17">
        <v>-1.4371409080922604E-2</v>
      </c>
      <c r="C313" s="21">
        <f t="shared" si="30"/>
        <v>2.0653739897122467E-4</v>
      </c>
      <c r="D313" s="22">
        <f>AVERAGE($C$3:C312)</f>
        <v>5.3895636534952531E-4</v>
      </c>
      <c r="E313" s="23">
        <f t="shared" si="33"/>
        <v>2.4519085238521687E-3</v>
      </c>
      <c r="F313" s="17">
        <f t="shared" si="31"/>
        <v>5.9266532076278606</v>
      </c>
      <c r="G313" s="24">
        <f t="shared" si="34"/>
        <v>1.9651347990127452E-3</v>
      </c>
      <c r="H313" s="17">
        <f t="shared" si="32"/>
        <v>6.1270935548489245</v>
      </c>
      <c r="N313" s="37">
        <f t="shared" si="36"/>
        <v>1.4371409080922604E-2</v>
      </c>
      <c r="O313" s="38">
        <f t="shared" si="36"/>
        <v>2.321543377474402E-2</v>
      </c>
      <c r="P313" s="39">
        <f t="shared" si="36"/>
        <v>4.9516749932241803E-2</v>
      </c>
      <c r="Q313" s="40">
        <f t="shared" si="35"/>
        <v>4.4329840954065523E-2</v>
      </c>
    </row>
    <row r="314" spans="1:17">
      <c r="A314" s="20">
        <v>43927</v>
      </c>
      <c r="B314" s="17">
        <v>8.7237469851970673E-2</v>
      </c>
      <c r="C314" s="21">
        <f t="shared" si="30"/>
        <v>7.610376146173492E-3</v>
      </c>
      <c r="D314" s="22">
        <f>AVERAGE($C$3:C313)</f>
        <v>5.3788749407499697E-4</v>
      </c>
      <c r="E314" s="23">
        <f t="shared" si="33"/>
        <v>2.1500660335990094E-3</v>
      </c>
      <c r="F314" s="17">
        <f t="shared" si="31"/>
        <v>2.6026556014205728</v>
      </c>
      <c r="G314" s="24">
        <f t="shared" si="34"/>
        <v>1.7532740749802277E-3</v>
      </c>
      <c r="H314" s="17">
        <f t="shared" si="32"/>
        <v>2.0056049206517432</v>
      </c>
      <c r="N314" s="37">
        <f t="shared" si="36"/>
        <v>8.7237469851970673E-2</v>
      </c>
      <c r="O314" s="38">
        <f t="shared" si="36"/>
        <v>2.3192401645258667E-2</v>
      </c>
      <c r="P314" s="39">
        <f t="shared" si="36"/>
        <v>4.6368804530621761E-2</v>
      </c>
      <c r="Q314" s="40">
        <f t="shared" si="35"/>
        <v>4.1872115721327333E-2</v>
      </c>
    </row>
    <row r="315" spans="1:17">
      <c r="A315" s="20">
        <v>43928</v>
      </c>
      <c r="B315" s="17">
        <v>-1.1582308448851109E-2</v>
      </c>
      <c r="C315" s="21">
        <f t="shared" si="30"/>
        <v>1.3414986900432777E-4</v>
      </c>
      <c r="D315" s="22">
        <f>AVERAGE($C$3:C314)</f>
        <v>5.6055572693428709E-4</v>
      </c>
      <c r="E315" s="23">
        <f t="shared" si="33"/>
        <v>2.8840888344049921E-3</v>
      </c>
      <c r="F315" s="17">
        <f t="shared" si="31"/>
        <v>5.8020324791095881</v>
      </c>
      <c r="G315" s="24">
        <f t="shared" si="34"/>
        <v>2.2291360285947308E-3</v>
      </c>
      <c r="H315" s="17">
        <f t="shared" si="32"/>
        <v>6.0459609920887392</v>
      </c>
      <c r="N315" s="37">
        <f t="shared" si="36"/>
        <v>1.1582308448851109E-2</v>
      </c>
      <c r="O315" s="38">
        <f t="shared" si="36"/>
        <v>2.3676058095347865E-2</v>
      </c>
      <c r="P315" s="39">
        <f t="shared" si="36"/>
        <v>5.3703713413552623E-2</v>
      </c>
      <c r="Q315" s="40">
        <f t="shared" si="35"/>
        <v>4.7213727120348492E-2</v>
      </c>
    </row>
    <row r="316" spans="1:17">
      <c r="A316" s="20">
        <v>43929</v>
      </c>
      <c r="B316" s="17">
        <v>2.5594629347324371E-2</v>
      </c>
      <c r="C316" s="21">
        <f t="shared" si="30"/>
        <v>6.5508505142691797E-4</v>
      </c>
      <c r="D316" s="22">
        <f>AVERAGE($C$3:C315)</f>
        <v>5.591934078993671E-4</v>
      </c>
      <c r="E316" s="23">
        <f t="shared" si="33"/>
        <v>2.5144179073306335E-3</v>
      </c>
      <c r="F316" s="17">
        <f t="shared" si="31"/>
        <v>5.725182457594582</v>
      </c>
      <c r="G316" s="24">
        <f t="shared" si="34"/>
        <v>1.9795244692899098E-3</v>
      </c>
      <c r="H316" s="17">
        <f t="shared" si="32"/>
        <v>5.8939681154742196</v>
      </c>
      <c r="N316" s="37">
        <f t="shared" si="36"/>
        <v>2.5594629347324371E-2</v>
      </c>
      <c r="O316" s="38">
        <f t="shared" si="36"/>
        <v>2.3647270622618736E-2</v>
      </c>
      <c r="P316" s="39">
        <f t="shared" si="36"/>
        <v>5.0143971794530132E-2</v>
      </c>
      <c r="Q316" s="40">
        <f t="shared" si="35"/>
        <v>4.4491847222720586E-2</v>
      </c>
    </row>
    <row r="317" spans="1:17">
      <c r="A317" s="20">
        <v>43930</v>
      </c>
      <c r="B317" s="17">
        <v>7.2160814888775349E-3</v>
      </c>
      <c r="C317" s="21">
        <f t="shared" si="30"/>
        <v>5.207183205412102E-5</v>
      </c>
      <c r="D317" s="22">
        <f>AVERAGE($C$3:C316)</f>
        <v>5.594987952991364E-4</v>
      </c>
      <c r="E317" s="23">
        <f t="shared" si="33"/>
        <v>2.2644700687677525E-3</v>
      </c>
      <c r="F317" s="17">
        <f t="shared" si="31"/>
        <v>6.0674193612531555</v>
      </c>
      <c r="G317" s="24">
        <f t="shared" si="34"/>
        <v>1.8061032055506992E-3</v>
      </c>
      <c r="H317" s="17">
        <f t="shared" si="32"/>
        <v>6.2877526406358584</v>
      </c>
      <c r="N317" s="37">
        <f t="shared" si="36"/>
        <v>7.2160814888775349E-3</v>
      </c>
      <c r="O317" s="38">
        <f t="shared" si="36"/>
        <v>2.3653726879693533E-2</v>
      </c>
      <c r="P317" s="39">
        <f t="shared" si="36"/>
        <v>4.7586448373121447E-2</v>
      </c>
      <c r="Q317" s="40">
        <f t="shared" si="35"/>
        <v>4.2498272971389077E-2</v>
      </c>
    </row>
    <row r="318" spans="1:17">
      <c r="A318" s="20">
        <v>43934</v>
      </c>
      <c r="B318" s="17">
        <v>1.9627634435892105E-2</v>
      </c>
      <c r="C318" s="21">
        <f t="shared" si="30"/>
        <v>3.8524403354901759E-4</v>
      </c>
      <c r="D318" s="22">
        <f>AVERAGE($C$3:C317)</f>
        <v>5.5788791605073957E-4</v>
      </c>
      <c r="E318" s="23">
        <f t="shared" si="33"/>
        <v>1.9670600834867007E-3</v>
      </c>
      <c r="F318" s="17">
        <f t="shared" si="31"/>
        <v>6.0353675754113691</v>
      </c>
      <c r="G318" s="24">
        <f t="shared" si="34"/>
        <v>1.5992562837560177E-3</v>
      </c>
      <c r="H318" s="17">
        <f t="shared" si="32"/>
        <v>6.1973270885917291</v>
      </c>
      <c r="N318" s="37">
        <f t="shared" si="36"/>
        <v>1.9627634435892105E-2</v>
      </c>
      <c r="O318" s="38">
        <f t="shared" si="36"/>
        <v>2.3619651056921639E-2</v>
      </c>
      <c r="P318" s="39">
        <f t="shared" si="36"/>
        <v>4.4351551083211295E-2</v>
      </c>
      <c r="Q318" s="40">
        <f t="shared" si="35"/>
        <v>3.9990702466398582E-2</v>
      </c>
    </row>
    <row r="319" spans="1:17">
      <c r="A319" s="20">
        <v>43935</v>
      </c>
      <c r="B319" s="17">
        <v>5.0503157079219818E-2</v>
      </c>
      <c r="C319" s="21">
        <f t="shared" si="30"/>
        <v>2.5505688749683508E-3</v>
      </c>
      <c r="D319" s="22">
        <f>AVERAGE($C$3:C318)</f>
        <v>5.5734157465041768E-4</v>
      </c>
      <c r="E319" s="23">
        <f t="shared" si="33"/>
        <v>1.7544184892554031E-3</v>
      </c>
      <c r="F319" s="17">
        <f t="shared" si="31"/>
        <v>4.8918205151602905</v>
      </c>
      <c r="G319" s="24">
        <f t="shared" si="34"/>
        <v>1.4467296057727428E-3</v>
      </c>
      <c r="H319" s="17">
        <f t="shared" si="32"/>
        <v>4.7754603727184612</v>
      </c>
      <c r="N319" s="37">
        <f t="shared" si="36"/>
        <v>5.0503157079219818E-2</v>
      </c>
      <c r="O319" s="38">
        <f t="shared" si="36"/>
        <v>2.3608082824541635E-2</v>
      </c>
      <c r="P319" s="39">
        <f t="shared" si="36"/>
        <v>4.1885779081394715E-2</v>
      </c>
      <c r="Q319" s="40">
        <f t="shared" si="35"/>
        <v>3.8035898908435735E-2</v>
      </c>
    </row>
    <row r="320" spans="1:17">
      <c r="A320" s="20">
        <v>43936</v>
      </c>
      <c r="B320" s="17">
        <v>-9.1273132711648941E-3</v>
      </c>
      <c r="C320" s="21">
        <f t="shared" si="30"/>
        <v>8.33078475499828E-5</v>
      </c>
      <c r="D320" s="22">
        <f>AVERAGE($C$3:C319)</f>
        <v>5.6362935793217767E-4</v>
      </c>
      <c r="E320" s="23">
        <f t="shared" si="33"/>
        <v>1.8614440105051929E-3</v>
      </c>
      <c r="F320" s="17">
        <f t="shared" si="31"/>
        <v>6.2416483224594392</v>
      </c>
      <c r="G320" s="24">
        <f t="shared" si="34"/>
        <v>1.5060621375653073E-3</v>
      </c>
      <c r="H320" s="17">
        <f t="shared" si="32"/>
        <v>6.4429418768998135</v>
      </c>
      <c r="N320" s="37">
        <f t="shared" si="36"/>
        <v>9.1273132711648941E-3</v>
      </c>
      <c r="O320" s="38">
        <f t="shared" si="36"/>
        <v>2.3740879468380646E-2</v>
      </c>
      <c r="P320" s="39">
        <f t="shared" si="36"/>
        <v>4.3144455153648571E-2</v>
      </c>
      <c r="Q320" s="40">
        <f t="shared" si="35"/>
        <v>3.8808016408537392E-2</v>
      </c>
    </row>
    <row r="321" spans="1:17">
      <c r="A321" s="20">
        <v>43937</v>
      </c>
      <c r="B321" s="17">
        <v>7.9457508400082588E-3</v>
      </c>
      <c r="C321" s="21">
        <f t="shared" si="30"/>
        <v>6.3134956411491951E-5</v>
      </c>
      <c r="D321" s="22">
        <f>AVERAGE($C$3:C320)</f>
        <v>5.6211891293097584E-4</v>
      </c>
      <c r="E321" s="23">
        <f t="shared" si="33"/>
        <v>1.6224113439280558E-3</v>
      </c>
      <c r="F321" s="17">
        <f t="shared" si="31"/>
        <v>6.3849274804776748</v>
      </c>
      <c r="G321" s="24">
        <f t="shared" si="34"/>
        <v>1.3375521903922901E-3</v>
      </c>
      <c r="H321" s="17">
        <f t="shared" si="32"/>
        <v>6.5697121952301796</v>
      </c>
      <c r="N321" s="37">
        <f t="shared" si="36"/>
        <v>7.9457508400082588E-3</v>
      </c>
      <c r="O321" s="38">
        <f t="shared" si="36"/>
        <v>2.3709047069230257E-2</v>
      </c>
      <c r="P321" s="39">
        <f t="shared" si="36"/>
        <v>4.0279167617120089E-2</v>
      </c>
      <c r="Q321" s="40">
        <f t="shared" si="35"/>
        <v>3.657256062121287E-2</v>
      </c>
    </row>
    <row r="322" spans="1:17">
      <c r="A322" s="20">
        <v>43938</v>
      </c>
      <c r="B322" s="17">
        <v>-1.3568714261054993E-2</v>
      </c>
      <c r="C322" s="21">
        <f t="shared" si="30"/>
        <v>1.8411000669815714E-4</v>
      </c>
      <c r="D322" s="22">
        <f>AVERAGE($C$3:C321)</f>
        <v>5.6055469990113423E-4</v>
      </c>
      <c r="E322" s="23">
        <f t="shared" si="33"/>
        <v>1.4127997289101128E-3</v>
      </c>
      <c r="F322" s="17">
        <f t="shared" si="31"/>
        <v>6.431866205085476</v>
      </c>
      <c r="G322" s="24">
        <f t="shared" si="34"/>
        <v>1.1871976937426101E-3</v>
      </c>
      <c r="H322" s="17">
        <f t="shared" si="32"/>
        <v>6.5810801433579851</v>
      </c>
      <c r="N322" s="37">
        <f t="shared" si="36"/>
        <v>1.3568714261054993E-2</v>
      </c>
      <c r="O322" s="38">
        <f t="shared" si="36"/>
        <v>2.3676036406061175E-2</v>
      </c>
      <c r="P322" s="39">
        <f t="shared" si="36"/>
        <v>3.7587228268523773E-2</v>
      </c>
      <c r="Q322" s="40">
        <f t="shared" si="35"/>
        <v>3.4455735280829666E-2</v>
      </c>
    </row>
    <row r="323" spans="1:17">
      <c r="A323" s="20">
        <v>43941</v>
      </c>
      <c r="B323" s="17">
        <v>-2.0756702870130539E-2</v>
      </c>
      <c r="C323" s="21">
        <f t="shared" si="30"/>
        <v>4.3084071403888535E-4</v>
      </c>
      <c r="D323" s="22">
        <f>AVERAGE($C$3:C322)</f>
        <v>5.5937831023487492E-4</v>
      </c>
      <c r="E323" s="23">
        <f t="shared" si="33"/>
        <v>1.2476284744162333E-3</v>
      </c>
      <c r="F323" s="17">
        <f t="shared" si="31"/>
        <v>6.3411830160612235</v>
      </c>
      <c r="G323" s="24">
        <f t="shared" si="34"/>
        <v>1.0654804589320284E-3</v>
      </c>
      <c r="H323" s="17">
        <f t="shared" si="32"/>
        <v>6.4399665972997076</v>
      </c>
      <c r="N323" s="37">
        <f t="shared" si="36"/>
        <v>2.0756702870130539E-2</v>
      </c>
      <c r="O323" s="38">
        <f t="shared" si="36"/>
        <v>2.3651179890966854E-2</v>
      </c>
      <c r="P323" s="39">
        <f t="shared" si="36"/>
        <v>3.5321784700326701E-2</v>
      </c>
      <c r="Q323" s="40">
        <f t="shared" si="35"/>
        <v>3.2641698162504174E-2</v>
      </c>
    </row>
    <row r="324" spans="1:17">
      <c r="A324" s="20">
        <v>43942</v>
      </c>
      <c r="B324" s="17">
        <v>-3.0910329893231392E-2</v>
      </c>
      <c r="C324" s="21">
        <f t="shared" ref="C324:C387" si="37">B324^2</f>
        <v>9.5544849410839419E-4</v>
      </c>
      <c r="D324" s="22">
        <f>AVERAGE($C$3:C323)</f>
        <v>5.5897788158628921E-4</v>
      </c>
      <c r="E324" s="23">
        <f t="shared" si="33"/>
        <v>1.1378286961663585E-3</v>
      </c>
      <c r="F324" s="17">
        <f t="shared" ref="F324:F387" si="38">-LN(E324)-(C324/E324)</f>
        <v>5.9389214113995941</v>
      </c>
      <c r="G324" s="24">
        <f t="shared" si="34"/>
        <v>9.8026309796666309E-4</v>
      </c>
      <c r="H324" s="17">
        <f t="shared" ref="H324:H387" si="39">-LN(G324)-(C324/G324)</f>
        <v>5.9530037833199572</v>
      </c>
      <c r="N324" s="37">
        <f t="shared" si="36"/>
        <v>3.0910329893231392E-2</v>
      </c>
      <c r="O324" s="38">
        <f t="shared" si="36"/>
        <v>2.3642713075835632E-2</v>
      </c>
      <c r="P324" s="39">
        <f t="shared" si="36"/>
        <v>3.3731716472281077E-2</v>
      </c>
      <c r="Q324" s="40">
        <f t="shared" si="35"/>
        <v>3.1309153581128048E-2</v>
      </c>
    </row>
    <row r="325" spans="1:17">
      <c r="A325" s="20">
        <v>43943</v>
      </c>
      <c r="B325" s="17">
        <v>2.8803559020161629E-2</v>
      </c>
      <c r="C325" s="21">
        <f t="shared" si="37"/>
        <v>8.2964501222793433E-4</v>
      </c>
      <c r="D325" s="22">
        <f>AVERAGE($C$3:C324)</f>
        <v>5.602091567804572E-4</v>
      </c>
      <c r="E325" s="23">
        <f t="shared" ref="E325:E388" si="40">$K$1*E324+(1-$K$1)*C324</f>
        <v>1.1133115489776197E-3</v>
      </c>
      <c r="F325" s="17">
        <f t="shared" si="38"/>
        <v>6.0552116156344358</v>
      </c>
      <c r="G325" s="24">
        <f t="shared" ref="G325:G388" si="41">$K$9*G324+$K$8*C324+$K$7</f>
        <v>9.5209137524516455E-4</v>
      </c>
      <c r="H325" s="17">
        <f t="shared" si="39"/>
        <v>6.0854573305143962</v>
      </c>
      <c r="N325" s="37">
        <f t="shared" si="36"/>
        <v>2.8803559020161629E-2</v>
      </c>
      <c r="O325" s="38">
        <f t="shared" si="36"/>
        <v>2.3668737963407706E-2</v>
      </c>
      <c r="P325" s="39">
        <f t="shared" si="36"/>
        <v>3.3366323575989308E-2</v>
      </c>
      <c r="Q325" s="40">
        <f t="shared" si="35"/>
        <v>3.0855977949907284E-2</v>
      </c>
    </row>
    <row r="326" spans="1:17">
      <c r="A326" s="20">
        <v>43944</v>
      </c>
      <c r="B326" s="17">
        <v>-3.8754339329898357E-3</v>
      </c>
      <c r="C326" s="21">
        <f t="shared" si="37"/>
        <v>1.5018988168969067E-5</v>
      </c>
      <c r="D326" s="22">
        <f>AVERAGE($C$3:C325)</f>
        <v>5.6104332351558878E-4</v>
      </c>
      <c r="E326" s="23">
        <f t="shared" si="40"/>
        <v>1.0751786038687998E-3</v>
      </c>
      <c r="F326" s="17">
        <f t="shared" si="38"/>
        <v>6.8212996571092486</v>
      </c>
      <c r="G326" s="24">
        <f t="shared" si="41"/>
        <v>9.1599761477885379E-4</v>
      </c>
      <c r="H326" s="17">
        <f t="shared" si="39"/>
        <v>6.9791004792578715</v>
      </c>
      <c r="N326" s="37">
        <f t="shared" si="36"/>
        <v>3.8754339329898357E-3</v>
      </c>
      <c r="O326" s="38">
        <f t="shared" si="36"/>
        <v>2.3686353107128771E-2</v>
      </c>
      <c r="P326" s="39">
        <f t="shared" si="36"/>
        <v>3.2789916191853855E-2</v>
      </c>
      <c r="Q326" s="40">
        <f t="shared" si="35"/>
        <v>3.026545249585497E-2</v>
      </c>
    </row>
    <row r="327" spans="1:17">
      <c r="A327" s="20">
        <v>43945</v>
      </c>
      <c r="B327" s="17">
        <v>2.8869586065411568E-2</v>
      </c>
      <c r="C327" s="21">
        <f t="shared" si="37"/>
        <v>8.3345299958820576E-4</v>
      </c>
      <c r="D327" s="22">
        <f>AVERAGE($C$3:C326)</f>
        <v>5.5935806322130908E-4</v>
      </c>
      <c r="E327" s="23">
        <f t="shared" si="40"/>
        <v>9.3266264518262196E-4</v>
      </c>
      <c r="F327" s="17">
        <f t="shared" si="38"/>
        <v>6.0838394907590576</v>
      </c>
      <c r="G327" s="24">
        <f t="shared" si="41"/>
        <v>8.1127217721433276E-4</v>
      </c>
      <c r="H327" s="17">
        <f t="shared" si="39"/>
        <v>6.0895661630522699</v>
      </c>
      <c r="N327" s="37">
        <f t="shared" si="36"/>
        <v>2.8869586065411568E-2</v>
      </c>
      <c r="O327" s="38">
        <f t="shared" si="36"/>
        <v>2.3650751853192934E-2</v>
      </c>
      <c r="P327" s="39">
        <f t="shared" si="36"/>
        <v>3.0539525948885028E-2</v>
      </c>
      <c r="Q327" s="40">
        <f t="shared" si="35"/>
        <v>2.8482840048252436E-2</v>
      </c>
    </row>
    <row r="328" spans="1:17">
      <c r="A328" s="20">
        <v>43948</v>
      </c>
      <c r="B328" s="17">
        <v>7.0683186640962958E-4</v>
      </c>
      <c r="C328" s="21">
        <f t="shared" si="37"/>
        <v>4.9961128737212044E-7</v>
      </c>
      <c r="D328" s="22">
        <f>AVERAGE($C$3:C327)</f>
        <v>5.6020143225628412E-4</v>
      </c>
      <c r="E328" s="23">
        <f t="shared" si="40"/>
        <v>9.1932601403442384E-4</v>
      </c>
      <c r="F328" s="17">
        <f t="shared" si="38"/>
        <v>6.9913262959618478</v>
      </c>
      <c r="G328" s="24">
        <f t="shared" si="41"/>
        <v>7.9219998815689414E-4</v>
      </c>
      <c r="H328" s="17">
        <f t="shared" si="39"/>
        <v>7.1400660246424827</v>
      </c>
      <c r="N328" s="37">
        <f t="shared" si="36"/>
        <v>7.0683186640962958E-4</v>
      </c>
      <c r="O328" s="38">
        <f t="shared" si="36"/>
        <v>2.366857478295396E-2</v>
      </c>
      <c r="P328" s="39">
        <f t="shared" si="36"/>
        <v>3.0320389410995761E-2</v>
      </c>
      <c r="Q328" s="40">
        <f t="shared" ref="Q328:Q391" si="42">SQRT(G328)</f>
        <v>2.8146047469527476E-2</v>
      </c>
    </row>
    <row r="329" spans="1:17">
      <c r="A329" s="20">
        <v>43949</v>
      </c>
      <c r="B329" s="17">
        <v>-1.6209438443183899E-2</v>
      </c>
      <c r="C329" s="21">
        <f t="shared" si="37"/>
        <v>2.6274589464336806E-4</v>
      </c>
      <c r="D329" s="22">
        <f>AVERAGE($C$3:C328)</f>
        <v>5.5848455550484572E-4</v>
      </c>
      <c r="E329" s="23">
        <f t="shared" si="40"/>
        <v>7.9580930606472117E-4</v>
      </c>
      <c r="F329" s="17">
        <f t="shared" si="38"/>
        <v>6.8059890885390804</v>
      </c>
      <c r="G329" s="24">
        <f t="shared" si="41"/>
        <v>7.0083957119846546E-4</v>
      </c>
      <c r="H329" s="17">
        <f t="shared" si="39"/>
        <v>6.8883299284191066</v>
      </c>
      <c r="N329" s="37">
        <f t="shared" si="36"/>
        <v>1.6209438443183899E-2</v>
      </c>
      <c r="O329" s="38">
        <f t="shared" si="36"/>
        <v>2.3632277831492372E-2</v>
      </c>
      <c r="P329" s="39">
        <f t="shared" si="36"/>
        <v>2.8210092273240107E-2</v>
      </c>
      <c r="Q329" s="40">
        <f t="shared" si="42"/>
        <v>2.6473374760284444E-2</v>
      </c>
    </row>
    <row r="330" spans="1:17">
      <c r="A330" s="20">
        <v>43950</v>
      </c>
      <c r="B330" s="17">
        <v>3.2845232635736465E-2</v>
      </c>
      <c r="C330" s="21">
        <f t="shared" si="37"/>
        <v>1.0788093068956478E-3</v>
      </c>
      <c r="D330" s="22">
        <f>AVERAGE($C$3:C329)</f>
        <v>5.575801559303458E-4</v>
      </c>
      <c r="E330" s="23">
        <f t="shared" si="40"/>
        <v>7.241502445477538E-4</v>
      </c>
      <c r="F330" s="17">
        <f t="shared" si="38"/>
        <v>5.7407527184836784</v>
      </c>
      <c r="G330" s="24">
        <f t="shared" si="41"/>
        <v>6.4377171403092392E-4</v>
      </c>
      <c r="H330" s="17">
        <f t="shared" si="39"/>
        <v>5.672402617870909</v>
      </c>
      <c r="N330" s="37">
        <f t="shared" si="36"/>
        <v>3.2845232635736465E-2</v>
      </c>
      <c r="O330" s="38">
        <f t="shared" si="36"/>
        <v>2.3613135241435979E-2</v>
      </c>
      <c r="P330" s="39">
        <f t="shared" si="36"/>
        <v>2.6910039846640022E-2</v>
      </c>
      <c r="Q330" s="40">
        <f t="shared" si="42"/>
        <v>2.5372656818530532E-2</v>
      </c>
    </row>
    <row r="331" spans="1:17">
      <c r="A331" s="20">
        <v>43951</v>
      </c>
      <c r="B331" s="17">
        <v>2.1096084266901016E-2</v>
      </c>
      <c r="C331" s="21">
        <f t="shared" si="37"/>
        <v>4.4504477139618859E-4</v>
      </c>
      <c r="D331" s="22">
        <f>AVERAGE($C$3:C330)</f>
        <v>5.5916926919548392E-4</v>
      </c>
      <c r="E331" s="23">
        <f t="shared" si="40"/>
        <v>7.7182662792318131E-4</v>
      </c>
      <c r="F331" s="17">
        <f t="shared" si="38"/>
        <v>6.5901382510342756</v>
      </c>
      <c r="G331" s="24">
        <f t="shared" si="41"/>
        <v>6.6649965428775687E-4</v>
      </c>
      <c r="H331" s="17">
        <f t="shared" si="39"/>
        <v>6.6457365000742037</v>
      </c>
      <c r="N331" s="37">
        <f t="shared" si="36"/>
        <v>2.1096084266901016E-2</v>
      </c>
      <c r="O331" s="38">
        <f t="shared" si="36"/>
        <v>2.3646760226201897E-2</v>
      </c>
      <c r="P331" s="39">
        <f t="shared" si="36"/>
        <v>2.7781767904926088E-2</v>
      </c>
      <c r="Q331" s="40">
        <f t="shared" si="42"/>
        <v>2.5816654591324508E-2</v>
      </c>
    </row>
    <row r="332" spans="1:17">
      <c r="A332" s="20">
        <v>43952</v>
      </c>
      <c r="B332" s="17">
        <v>-1.6099320724606514E-2</v>
      </c>
      <c r="C332" s="21">
        <f t="shared" si="37"/>
        <v>2.5918812779374481E-4</v>
      </c>
      <c r="D332" s="22">
        <f>AVERAGE($C$3:C331)</f>
        <v>5.5882238622344954E-4</v>
      </c>
      <c r="E332" s="23">
        <f t="shared" si="40"/>
        <v>7.278977431830749E-4</v>
      </c>
      <c r="F332" s="17">
        <f t="shared" si="38"/>
        <v>6.8692723186096467</v>
      </c>
      <c r="G332" s="24">
        <f t="shared" si="41"/>
        <v>6.2981487211658416E-4</v>
      </c>
      <c r="H332" s="17">
        <f t="shared" si="39"/>
        <v>6.9585539790483262</v>
      </c>
      <c r="N332" s="37">
        <f t="shared" si="36"/>
        <v>1.6099320724606514E-2</v>
      </c>
      <c r="O332" s="38">
        <f t="shared" si="36"/>
        <v>2.3639424405502128E-2</v>
      </c>
      <c r="P332" s="39">
        <f t="shared" si="36"/>
        <v>2.6979580115025416E-2</v>
      </c>
      <c r="Q332" s="40">
        <f t="shared" si="42"/>
        <v>2.5096112689350598E-2</v>
      </c>
    </row>
    <row r="333" spans="1:17">
      <c r="A333" s="20">
        <v>43955</v>
      </c>
      <c r="B333" s="17">
        <v>1.4148809015750885E-2</v>
      </c>
      <c r="C333" s="21">
        <f t="shared" si="37"/>
        <v>2.0018879656419353E-4</v>
      </c>
      <c r="D333" s="22">
        <f>AVERAGE($C$3:C332)</f>
        <v>5.5791440362214738E-4</v>
      </c>
      <c r="E333" s="23">
        <f t="shared" si="40"/>
        <v>6.6488968364805375E-4</v>
      </c>
      <c r="F333" s="17">
        <f t="shared" si="38"/>
        <v>7.0148036891271044</v>
      </c>
      <c r="G333" s="24">
        <f t="shared" si="41"/>
        <v>5.8084184734485034E-4</v>
      </c>
      <c r="H333" s="17">
        <f t="shared" si="39"/>
        <v>7.1063791984568176</v>
      </c>
      <c r="N333" s="37">
        <f t="shared" ref="N333:P396" si="43">SQRT(C333)</f>
        <v>1.4148809015750885E-2</v>
      </c>
      <c r="O333" s="38">
        <f t="shared" si="43"/>
        <v>2.362021176073888E-2</v>
      </c>
      <c r="P333" s="39">
        <f t="shared" si="43"/>
        <v>2.5785454885420458E-2</v>
      </c>
      <c r="Q333" s="40">
        <f t="shared" si="42"/>
        <v>2.410066072423846E-2</v>
      </c>
    </row>
    <row r="334" spans="1:17">
      <c r="A334" s="20">
        <v>43956</v>
      </c>
      <c r="B334" s="17">
        <v>1.5008848160505295E-2</v>
      </c>
      <c r="C334" s="21">
        <f t="shared" si="37"/>
        <v>2.2526552310510317E-4</v>
      </c>
      <c r="D334" s="22">
        <f>AVERAGE($C$3:C333)</f>
        <v>5.5683366160686658E-4</v>
      </c>
      <c r="E334" s="23">
        <f t="shared" si="40"/>
        <v>6.0242051254936427E-4</v>
      </c>
      <c r="F334" s="17">
        <f t="shared" si="38"/>
        <v>7.0406208121472149</v>
      </c>
      <c r="G334" s="24">
        <f t="shared" si="41"/>
        <v>5.3238962612796141E-4</v>
      </c>
      <c r="H334" s="17">
        <f t="shared" si="39"/>
        <v>7.1150134080684149</v>
      </c>
      <c r="N334" s="37">
        <f t="shared" si="43"/>
        <v>1.5008848160505295E-2</v>
      </c>
      <c r="O334" s="38">
        <f t="shared" si="43"/>
        <v>2.3597323187320773E-2</v>
      </c>
      <c r="P334" s="39">
        <f t="shared" si="43"/>
        <v>2.4544256202813811E-2</v>
      </c>
      <c r="Q334" s="40">
        <f t="shared" si="42"/>
        <v>2.3073569860946126E-2</v>
      </c>
    </row>
    <row r="335" spans="1:17">
      <c r="A335" s="20">
        <v>43957</v>
      </c>
      <c r="B335" s="17">
        <v>1.0317271575331688E-2</v>
      </c>
      <c r="C335" s="21">
        <f t="shared" si="37"/>
        <v>1.0644609275914721E-4</v>
      </c>
      <c r="D335" s="22">
        <f>AVERAGE($C$3:C334)</f>
        <v>5.558349623945118E-4</v>
      </c>
      <c r="E335" s="23">
        <f t="shared" si="40"/>
        <v>5.5172002924672268E-4</v>
      </c>
      <c r="F335" s="17">
        <f t="shared" si="38"/>
        <v>7.3095348538359923</v>
      </c>
      <c r="G335" s="24">
        <f t="shared" si="41"/>
        <v>4.919211319172938E-4</v>
      </c>
      <c r="H335" s="17">
        <f t="shared" si="39"/>
        <v>7.4008036209368546</v>
      </c>
      <c r="N335" s="37">
        <f t="shared" si="43"/>
        <v>1.0317271575331688E-2</v>
      </c>
      <c r="O335" s="38">
        <f t="shared" si="43"/>
        <v>2.3576152408620703E-2</v>
      </c>
      <c r="P335" s="39">
        <f t="shared" si="43"/>
        <v>2.3488721319959559E-2</v>
      </c>
      <c r="Q335" s="40">
        <f t="shared" si="42"/>
        <v>2.2179295117683379E-2</v>
      </c>
    </row>
    <row r="336" spans="1:17">
      <c r="A336" s="20">
        <v>43958</v>
      </c>
      <c r="B336" s="17">
        <v>1.0344893671572208E-2</v>
      </c>
      <c r="C336" s="21">
        <f t="shared" si="37"/>
        <v>1.0701682507613473E-4</v>
      </c>
      <c r="D336" s="22">
        <f>AVERAGE($C$3:C335)</f>
        <v>5.5448544626948075E-4</v>
      </c>
      <c r="E336" s="23">
        <f t="shared" si="40"/>
        <v>4.918623993231334E-4</v>
      </c>
      <c r="F336" s="17">
        <f t="shared" si="38"/>
        <v>7.399736834189528</v>
      </c>
      <c r="G336" s="24">
        <f t="shared" si="41"/>
        <v>4.4561227307433578E-4</v>
      </c>
      <c r="H336" s="17">
        <f t="shared" si="39"/>
        <v>7.4759045100177399</v>
      </c>
      <c r="N336" s="37">
        <f t="shared" si="43"/>
        <v>1.0344893671572208E-2</v>
      </c>
      <c r="O336" s="38">
        <f t="shared" si="43"/>
        <v>2.3547514651645951E-2</v>
      </c>
      <c r="P336" s="39">
        <f t="shared" si="43"/>
        <v>2.2177971037115485E-2</v>
      </c>
      <c r="Q336" s="40">
        <f t="shared" si="42"/>
        <v>2.1109530384978623E-2</v>
      </c>
    </row>
    <row r="337" spans="1:17">
      <c r="A337" s="20">
        <v>43959</v>
      </c>
      <c r="B337" s="17">
        <v>2.3737456649541855E-2</v>
      </c>
      <c r="C337" s="21">
        <f t="shared" si="37"/>
        <v>5.6346684818887882E-4</v>
      </c>
      <c r="D337" s="22">
        <f>AVERAGE($C$3:C336)</f>
        <v>5.5314571985872222E-4</v>
      </c>
      <c r="E337" s="23">
        <f t="shared" si="40"/>
        <v>4.4012808012466214E-4</v>
      </c>
      <c r="F337" s="17">
        <f t="shared" si="38"/>
        <v>6.4482109738476785</v>
      </c>
      <c r="G337" s="24">
        <f t="shared" si="41"/>
        <v>4.0484001826622708E-4</v>
      </c>
      <c r="H337" s="17">
        <f t="shared" si="39"/>
        <v>6.4201926227597275</v>
      </c>
      <c r="N337" s="37">
        <f t="shared" si="43"/>
        <v>2.3737456649541855E-2</v>
      </c>
      <c r="O337" s="38">
        <f t="shared" si="43"/>
        <v>2.3519050147884846E-2</v>
      </c>
      <c r="P337" s="39">
        <f t="shared" si="43"/>
        <v>2.0979229731443005E-2</v>
      </c>
      <c r="Q337" s="40">
        <f t="shared" si="42"/>
        <v>2.0120636626762761E-2</v>
      </c>
    </row>
    <row r="338" spans="1:17">
      <c r="A338" s="20">
        <v>43962</v>
      </c>
      <c r="B338" s="17">
        <v>1.5735352411866188E-2</v>
      </c>
      <c r="C338" s="21">
        <f t="shared" si="37"/>
        <v>2.4760131552562306E-4</v>
      </c>
      <c r="D338" s="22">
        <f>AVERAGE($C$3:C337)</f>
        <v>5.5317652919702122E-4</v>
      </c>
      <c r="E338" s="23">
        <f t="shared" si="40"/>
        <v>4.5670835965383531E-4</v>
      </c>
      <c r="F338" s="17">
        <f t="shared" si="38"/>
        <v>7.1493223685949499</v>
      </c>
      <c r="G338" s="24">
        <f t="shared" si="41"/>
        <v>4.0974868435644015E-4</v>
      </c>
      <c r="H338" s="17">
        <f t="shared" si="39"/>
        <v>7.1956905035085068</v>
      </c>
      <c r="N338" s="37">
        <f t="shared" si="43"/>
        <v>1.5735352411866188E-2</v>
      </c>
      <c r="O338" s="38">
        <f t="shared" si="43"/>
        <v>2.3519705125639251E-2</v>
      </c>
      <c r="P338" s="39">
        <f t="shared" si="43"/>
        <v>2.137073605783936E-2</v>
      </c>
      <c r="Q338" s="40">
        <f t="shared" si="42"/>
        <v>2.0242249982559749E-2</v>
      </c>
    </row>
    <row r="339" spans="1:17">
      <c r="A339" s="20">
        <v>43963</v>
      </c>
      <c r="B339" s="17">
        <v>-1.1428227648139E-2</v>
      </c>
      <c r="C339" s="21">
        <f t="shared" si="37"/>
        <v>1.3060438717768866E-4</v>
      </c>
      <c r="D339" s="22">
        <f>AVERAGE($C$3:C338)</f>
        <v>5.5226707915633248E-4</v>
      </c>
      <c r="E339" s="23">
        <f t="shared" si="40"/>
        <v>4.2859835581984389E-4</v>
      </c>
      <c r="F339" s="17">
        <f t="shared" si="38"/>
        <v>7.4502658869261271</v>
      </c>
      <c r="G339" s="24">
        <f t="shared" si="41"/>
        <v>3.8580664898636593E-4</v>
      </c>
      <c r="H339" s="17">
        <f t="shared" si="39"/>
        <v>7.5216513194092158</v>
      </c>
      <c r="N339" s="37">
        <f t="shared" si="43"/>
        <v>1.1428227648139E-2</v>
      </c>
      <c r="O339" s="38">
        <f t="shared" si="43"/>
        <v>2.3500363383495423E-2</v>
      </c>
      <c r="P339" s="39">
        <f t="shared" si="43"/>
        <v>2.0702617124891333E-2</v>
      </c>
      <c r="Q339" s="40">
        <f t="shared" si="42"/>
        <v>1.9641961434295863E-2</v>
      </c>
    </row>
    <row r="340" spans="1:17">
      <c r="A340" s="20">
        <v>43964</v>
      </c>
      <c r="B340" s="17">
        <v>-1.207414548844099E-2</v>
      </c>
      <c r="C340" s="21">
        <f t="shared" si="37"/>
        <v>1.4578498927603992E-4</v>
      </c>
      <c r="D340" s="22">
        <f>AVERAGE($C$3:C339)</f>
        <v>5.5101585455105456E-4</v>
      </c>
      <c r="E340" s="23">
        <f t="shared" si="40"/>
        <v>3.8853939158953687E-4</v>
      </c>
      <c r="F340" s="17">
        <f t="shared" si="38"/>
        <v>7.4779031059522119</v>
      </c>
      <c r="G340" s="24">
        <f t="shared" si="41"/>
        <v>3.5422971388903113E-4</v>
      </c>
      <c r="H340" s="17">
        <f t="shared" si="39"/>
        <v>7.5340100042109128</v>
      </c>
      <c r="N340" s="37">
        <f t="shared" si="43"/>
        <v>1.207414548844099E-2</v>
      </c>
      <c r="O340" s="38">
        <f t="shared" si="43"/>
        <v>2.347372689947326E-2</v>
      </c>
      <c r="P340" s="39">
        <f t="shared" si="43"/>
        <v>1.9711402577937898E-2</v>
      </c>
      <c r="Q340" s="40">
        <f t="shared" si="42"/>
        <v>1.8820991309945159E-2</v>
      </c>
    </row>
    <row r="341" spans="1:17">
      <c r="A341" s="20">
        <v>43965</v>
      </c>
      <c r="B341" s="17">
        <v>6.1433925293385983E-3</v>
      </c>
      <c r="C341" s="21">
        <f t="shared" si="37"/>
        <v>3.77412717695333E-5</v>
      </c>
      <c r="D341" s="22">
        <f>AVERAGE($C$3:C340)</f>
        <v>5.4981694666562551E-4</v>
      </c>
      <c r="E341" s="23">
        <f t="shared" si="40"/>
        <v>3.5590621460499341E-4</v>
      </c>
      <c r="F341" s="17">
        <f t="shared" si="38"/>
        <v>7.8348005594731358</v>
      </c>
      <c r="G341" s="24">
        <f t="shared" si="41"/>
        <v>3.277518599720095E-4</v>
      </c>
      <c r="H341" s="17">
        <f t="shared" si="39"/>
        <v>7.9081017921264838</v>
      </c>
      <c r="N341" s="37">
        <f t="shared" si="43"/>
        <v>6.1433925293385983E-3</v>
      </c>
      <c r="O341" s="38">
        <f t="shared" si="43"/>
        <v>2.3448175764131961E-2</v>
      </c>
      <c r="P341" s="39">
        <f t="shared" si="43"/>
        <v>1.8865476792410879E-2</v>
      </c>
      <c r="Q341" s="40">
        <f t="shared" si="42"/>
        <v>1.8103918359626169E-2</v>
      </c>
    </row>
    <row r="342" spans="1:17">
      <c r="A342" s="20">
        <v>43966</v>
      </c>
      <c r="B342" s="17">
        <v>-5.9120533987879753E-3</v>
      </c>
      <c r="C342" s="21">
        <f t="shared" si="37"/>
        <v>3.4952375390120451E-5</v>
      </c>
      <c r="D342" s="22">
        <f>AVERAGE($C$3:C341)</f>
        <v>5.483063989520677E-4</v>
      </c>
      <c r="E342" s="23">
        <f t="shared" si="40"/>
        <v>3.1313569101869694E-4</v>
      </c>
      <c r="F342" s="17">
        <f t="shared" si="38"/>
        <v>7.9572534022480541</v>
      </c>
      <c r="G342" s="24">
        <f t="shared" si="41"/>
        <v>2.9474077914423105E-4</v>
      </c>
      <c r="H342" s="17">
        <f t="shared" si="39"/>
        <v>8.0108274702441804</v>
      </c>
      <c r="N342" s="37">
        <f t="shared" si="43"/>
        <v>5.9120533987879753E-3</v>
      </c>
      <c r="O342" s="38">
        <f t="shared" si="43"/>
        <v>2.3415943264196461E-2</v>
      </c>
      <c r="P342" s="39">
        <f t="shared" si="43"/>
        <v>1.7695640452345795E-2</v>
      </c>
      <c r="Q342" s="40">
        <f t="shared" si="42"/>
        <v>1.7168016167986067E-2</v>
      </c>
    </row>
    <row r="343" spans="1:17">
      <c r="A343" s="20">
        <v>43969</v>
      </c>
      <c r="B343" s="17">
        <v>2.3561146110296249E-2</v>
      </c>
      <c r="C343" s="21">
        <f t="shared" si="37"/>
        <v>5.5512760603072808E-4</v>
      </c>
      <c r="D343" s="22">
        <f>AVERAGE($C$3:C342)</f>
        <v>5.4679653417688556E-4</v>
      </c>
      <c r="E343" s="23">
        <f t="shared" si="40"/>
        <v>2.7573984860949951E-4</v>
      </c>
      <c r="F343" s="17">
        <f t="shared" si="38"/>
        <v>6.1828231834843272</v>
      </c>
      <c r="G343" s="24">
        <f t="shared" si="41"/>
        <v>2.6539043239219801E-4</v>
      </c>
      <c r="H343" s="17">
        <f t="shared" si="39"/>
        <v>6.1425691535038887</v>
      </c>
      <c r="N343" s="37">
        <f t="shared" si="43"/>
        <v>2.3561146110296249E-2</v>
      </c>
      <c r="O343" s="38">
        <f t="shared" si="43"/>
        <v>2.3383680937287987E-2</v>
      </c>
      <c r="P343" s="39">
        <f t="shared" si="43"/>
        <v>1.6605416243187024E-2</v>
      </c>
      <c r="Q343" s="40">
        <f t="shared" si="42"/>
        <v>1.6290808217893856E-2</v>
      </c>
    </row>
    <row r="344" spans="1:17">
      <c r="A344" s="20">
        <v>43970</v>
      </c>
      <c r="B344" s="17">
        <v>-5.7784379459917545E-3</v>
      </c>
      <c r="C344" s="21">
        <f t="shared" si="37"/>
        <v>3.3390345095677407E-5</v>
      </c>
      <c r="D344" s="22">
        <f>AVERAGE($C$3:C343)</f>
        <v>5.4682096547264459E-4</v>
      </c>
      <c r="E344" s="23">
        <f t="shared" si="40"/>
        <v>3.1329760265371825E-4</v>
      </c>
      <c r="F344" s="17">
        <f t="shared" si="38"/>
        <v>7.9617799273779735</v>
      </c>
      <c r="G344" s="24">
        <f t="shared" si="41"/>
        <v>2.8607128289346998E-4</v>
      </c>
      <c r="H344" s="17">
        <f t="shared" si="39"/>
        <v>8.0425491704247065</v>
      </c>
      <c r="N344" s="37">
        <f t="shared" si="43"/>
        <v>5.7784379459917545E-3</v>
      </c>
      <c r="O344" s="38">
        <f t="shared" si="43"/>
        <v>2.3384203332006942E-2</v>
      </c>
      <c r="P344" s="39">
        <f t="shared" si="43"/>
        <v>1.7700214762926415E-2</v>
      </c>
      <c r="Q344" s="40">
        <f t="shared" si="42"/>
        <v>1.6913641916910443E-2</v>
      </c>
    </row>
    <row r="345" spans="1:17">
      <c r="A345" s="20">
        <v>43971</v>
      </c>
      <c r="B345" s="17">
        <v>1.9448157399892807E-2</v>
      </c>
      <c r="C345" s="21">
        <f t="shared" si="37"/>
        <v>3.7823082625100535E-4</v>
      </c>
      <c r="D345" s="22">
        <f>AVERAGE($C$3:C344)</f>
        <v>5.4531970634873531E-4</v>
      </c>
      <c r="E345" s="23">
        <f t="shared" si="40"/>
        <v>2.7567001284237635E-4</v>
      </c>
      <c r="F345" s="17">
        <f t="shared" si="38"/>
        <v>6.8242640476924574</v>
      </c>
      <c r="G345" s="24">
        <f t="shared" si="41"/>
        <v>2.5760808484250487E-4</v>
      </c>
      <c r="H345" s="17">
        <f t="shared" si="39"/>
        <v>6.795829891113466</v>
      </c>
      <c r="N345" s="37">
        <f t="shared" si="43"/>
        <v>1.9448157399892807E-2</v>
      </c>
      <c r="O345" s="38">
        <f t="shared" si="43"/>
        <v>2.3352081413628534E-2</v>
      </c>
      <c r="P345" s="39">
        <f t="shared" si="43"/>
        <v>1.6603313309167433E-2</v>
      </c>
      <c r="Q345" s="40">
        <f t="shared" si="42"/>
        <v>1.6050173981689571E-2</v>
      </c>
    </row>
    <row r="346" spans="1:17">
      <c r="A346" s="20">
        <v>43972</v>
      </c>
      <c r="B346" s="17">
        <v>-7.4554546736180782E-3</v>
      </c>
      <c r="C346" s="21">
        <f t="shared" si="37"/>
        <v>5.5583804390373645E-5</v>
      </c>
      <c r="D346" s="22">
        <f>AVERAGE($C$3:C345)</f>
        <v>5.4483256675661373E-4</v>
      </c>
      <c r="E346" s="23">
        <f t="shared" si="40"/>
        <v>2.8945713737542724E-4</v>
      </c>
      <c r="F346" s="17">
        <f t="shared" si="38"/>
        <v>7.9554755738838239</v>
      </c>
      <c r="G346" s="24">
        <f t="shared" si="41"/>
        <v>2.6337893665136024E-4</v>
      </c>
      <c r="H346" s="17">
        <f t="shared" si="39"/>
        <v>8.0308755483298171</v>
      </c>
      <c r="N346" s="37">
        <f t="shared" si="43"/>
        <v>7.4554546736180782E-3</v>
      </c>
      <c r="O346" s="38">
        <f t="shared" si="43"/>
        <v>2.3341648758316406E-2</v>
      </c>
      <c r="P346" s="39">
        <f t="shared" si="43"/>
        <v>1.7013439904247089E-2</v>
      </c>
      <c r="Q346" s="40">
        <f t="shared" si="42"/>
        <v>1.6228953652388075E-2</v>
      </c>
    </row>
    <row r="347" spans="1:17">
      <c r="A347" s="20">
        <v>43973</v>
      </c>
      <c r="B347" s="17">
        <v>6.4384047873318195E-3</v>
      </c>
      <c r="C347" s="21">
        <f t="shared" si="37"/>
        <v>4.1453056205537292E-5</v>
      </c>
      <c r="D347" s="22">
        <f>AVERAGE($C$3:C346)</f>
        <v>5.4341033198229336E-4</v>
      </c>
      <c r="E347" s="23">
        <f t="shared" si="40"/>
        <v>2.5801783166343363E-4</v>
      </c>
      <c r="F347" s="17">
        <f t="shared" si="38"/>
        <v>8.10182220395793</v>
      </c>
      <c r="G347" s="24">
        <f t="shared" si="41"/>
        <v>2.3959002881448715E-4</v>
      </c>
      <c r="H347" s="17">
        <f t="shared" si="39"/>
        <v>8.1635646917508549</v>
      </c>
      <c r="N347" s="37">
        <f t="shared" si="43"/>
        <v>6.4384047873318195E-3</v>
      </c>
      <c r="O347" s="38">
        <f t="shared" si="43"/>
        <v>2.3311163248158451E-2</v>
      </c>
      <c r="P347" s="39">
        <f t="shared" si="43"/>
        <v>1.6062933470055638E-2</v>
      </c>
      <c r="Q347" s="40">
        <f t="shared" si="42"/>
        <v>1.5478695966213922E-2</v>
      </c>
    </row>
    <row r="348" spans="1:17">
      <c r="A348" s="20">
        <v>43977</v>
      </c>
      <c r="B348" s="17">
        <v>-6.7735067568719387E-3</v>
      </c>
      <c r="C348" s="21">
        <f t="shared" si="37"/>
        <v>4.5880393785389809E-5</v>
      </c>
      <c r="D348" s="22">
        <f>AVERAGE($C$3:C347)</f>
        <v>5.4195538335685342E-4</v>
      </c>
      <c r="E348" s="23">
        <f t="shared" si="40"/>
        <v>2.2890529414080303E-4</v>
      </c>
      <c r="F348" s="17">
        <f t="shared" si="38"/>
        <v>8.1817682460805319</v>
      </c>
      <c r="G348" s="24">
        <f t="shared" si="41"/>
        <v>2.1735437091701534E-4</v>
      </c>
      <c r="H348" s="17">
        <f t="shared" si="39"/>
        <v>8.2228958171363562</v>
      </c>
      <c r="N348" s="37">
        <f t="shared" si="43"/>
        <v>6.7735067568719387E-3</v>
      </c>
      <c r="O348" s="38">
        <f t="shared" si="43"/>
        <v>2.3279935209464253E-2</v>
      </c>
      <c r="P348" s="39">
        <f t="shared" si="43"/>
        <v>1.51296164571612E-2</v>
      </c>
      <c r="Q348" s="40">
        <f t="shared" si="42"/>
        <v>1.4742943088712488E-2</v>
      </c>
    </row>
    <row r="349" spans="1:17">
      <c r="A349" s="20">
        <v>43978</v>
      </c>
      <c r="B349" s="17">
        <v>4.3569421395659447E-3</v>
      </c>
      <c r="C349" s="21">
        <f t="shared" si="37"/>
        <v>1.8982944807525472E-5</v>
      </c>
      <c r="D349" s="22">
        <f>AVERAGE($C$3:C348)</f>
        <v>5.4052164061242722E-4</v>
      </c>
      <c r="E349" s="23">
        <f t="shared" si="40"/>
        <v>2.0430148094954562E-4</v>
      </c>
      <c r="F349" s="17">
        <f t="shared" si="38"/>
        <v>8.4029974724534746</v>
      </c>
      <c r="G349" s="24">
        <f t="shared" si="41"/>
        <v>1.9814887877071639E-4</v>
      </c>
      <c r="H349" s="17">
        <f t="shared" si="39"/>
        <v>8.4306904725421514</v>
      </c>
      <c r="N349" s="37">
        <f t="shared" si="43"/>
        <v>4.3569421395659447E-3</v>
      </c>
      <c r="O349" s="38">
        <f t="shared" si="43"/>
        <v>2.3249121286887966E-2</v>
      </c>
      <c r="P349" s="39">
        <f t="shared" si="43"/>
        <v>1.4293406904917582E-2</v>
      </c>
      <c r="Q349" s="40">
        <f t="shared" si="42"/>
        <v>1.4076536462166977E-2</v>
      </c>
    </row>
    <row r="350" spans="1:17">
      <c r="A350" s="20">
        <v>43979</v>
      </c>
      <c r="B350" s="17">
        <v>4.4014540617354214E-4</v>
      </c>
      <c r="C350" s="21">
        <f t="shared" si="37"/>
        <v>1.9372797857567239E-7</v>
      </c>
      <c r="D350" s="22">
        <f>AVERAGE($C$3:C349)</f>
        <v>5.3901864725275893E-4</v>
      </c>
      <c r="E350" s="23">
        <f t="shared" si="40"/>
        <v>1.7938933710867234E-4</v>
      </c>
      <c r="F350" s="17">
        <f t="shared" si="38"/>
        <v>8.6248721162240116</v>
      </c>
      <c r="G350" s="24">
        <f t="shared" si="41"/>
        <v>1.7881111658368947E-4</v>
      </c>
      <c r="H350" s="17">
        <f t="shared" si="39"/>
        <v>8.6280971014175574</v>
      </c>
      <c r="N350" s="37">
        <f t="shared" si="43"/>
        <v>4.4014540617354214E-4</v>
      </c>
      <c r="O350" s="38">
        <f t="shared" si="43"/>
        <v>2.3216775126032447E-2</v>
      </c>
      <c r="P350" s="39">
        <f t="shared" si="43"/>
        <v>1.3393630467825829E-2</v>
      </c>
      <c r="Q350" s="40">
        <f t="shared" si="42"/>
        <v>1.3372027392422194E-2</v>
      </c>
    </row>
    <row r="351" spans="1:17">
      <c r="A351" s="20">
        <v>43980</v>
      </c>
      <c r="B351" s="17">
        <v>-9.7406929126009345E-4</v>
      </c>
      <c r="C351" s="21">
        <f t="shared" si="37"/>
        <v>9.4881098417594077E-7</v>
      </c>
      <c r="D351" s="22">
        <f>AVERAGE($C$3:C350)</f>
        <v>5.374702997835803E-4</v>
      </c>
      <c r="E351" s="23">
        <f t="shared" si="40"/>
        <v>1.5530029084683084E-4</v>
      </c>
      <c r="F351" s="17">
        <f t="shared" si="38"/>
        <v>8.7640404301676593</v>
      </c>
      <c r="G351" s="24">
        <f t="shared" si="41"/>
        <v>1.6008242070612047E-4</v>
      </c>
      <c r="H351" s="17">
        <f t="shared" si="39"/>
        <v>8.7338947304797063</v>
      </c>
      <c r="N351" s="37">
        <f t="shared" si="43"/>
        <v>9.7406929126009345E-4</v>
      </c>
      <c r="O351" s="38">
        <f t="shared" si="43"/>
        <v>2.3183405698550423E-2</v>
      </c>
      <c r="P351" s="39">
        <f t="shared" si="43"/>
        <v>1.2461953733136343E-2</v>
      </c>
      <c r="Q351" s="40">
        <f t="shared" si="42"/>
        <v>1.2652368185684468E-2</v>
      </c>
    </row>
    <row r="352" spans="1:17">
      <c r="A352" s="20">
        <v>43983</v>
      </c>
      <c r="B352" s="17">
        <v>1.2297929264605045E-2</v>
      </c>
      <c r="C352" s="21">
        <f t="shared" si="37"/>
        <v>1.5123906419722919E-4</v>
      </c>
      <c r="D352" s="22">
        <f>AVERAGE($C$3:C351)</f>
        <v>5.3593298892742154E-4</v>
      </c>
      <c r="E352" s="23">
        <f t="shared" si="40"/>
        <v>1.3455101045405191E-4</v>
      </c>
      <c r="F352" s="17">
        <f t="shared" si="38"/>
        <v>7.7895394606565942</v>
      </c>
      <c r="G352" s="24">
        <f t="shared" si="41"/>
        <v>1.436398143125829E-4</v>
      </c>
      <c r="H352" s="17">
        <f t="shared" si="39"/>
        <v>7.7952967822231889</v>
      </c>
      <c r="N352" s="37">
        <f t="shared" si="43"/>
        <v>1.2297929264605045E-2</v>
      </c>
      <c r="O352" s="38">
        <f t="shared" si="43"/>
        <v>2.3150226541600441E-2</v>
      </c>
      <c r="P352" s="39">
        <f t="shared" si="43"/>
        <v>1.1599612513099388E-2</v>
      </c>
      <c r="Q352" s="40">
        <f t="shared" si="42"/>
        <v>1.1984982866595301E-2</v>
      </c>
    </row>
    <row r="353" spans="1:17">
      <c r="A353" s="20">
        <v>43984</v>
      </c>
      <c r="B353" s="17">
        <v>4.6294555068016052E-3</v>
      </c>
      <c r="C353" s="21">
        <f t="shared" si="37"/>
        <v>2.1431858289455707E-5</v>
      </c>
      <c r="D353" s="22">
        <f>AVERAGE($C$3:C352)</f>
        <v>5.3483386342819241E-4</v>
      </c>
      <c r="E353" s="23">
        <f t="shared" si="40"/>
        <v>1.3679436507970931E-4</v>
      </c>
      <c r="F353" s="17">
        <f t="shared" si="38"/>
        <v>8.7403596603210385</v>
      </c>
      <c r="G353" s="24">
        <f t="shared" si="41"/>
        <v>1.4259555477680007E-4</v>
      </c>
      <c r="H353" s="17">
        <f t="shared" si="39"/>
        <v>8.7052000015541253</v>
      </c>
      <c r="N353" s="37">
        <f t="shared" si="43"/>
        <v>4.6294555068016052E-3</v>
      </c>
      <c r="O353" s="38">
        <f t="shared" si="43"/>
        <v>2.3126475378409752E-2</v>
      </c>
      <c r="P353" s="39">
        <f t="shared" si="43"/>
        <v>1.1695912323530358E-2</v>
      </c>
      <c r="Q353" s="40">
        <f t="shared" si="42"/>
        <v>1.1941338064756397E-2</v>
      </c>
    </row>
    <row r="354" spans="1:17">
      <c r="A354" s="20">
        <v>43985</v>
      </c>
      <c r="B354" s="17">
        <v>5.5050374940037727E-3</v>
      </c>
      <c r="C354" s="21">
        <f t="shared" si="37"/>
        <v>3.0305437810387338E-5</v>
      </c>
      <c r="D354" s="22">
        <f>AVERAGE($C$3:C353)</f>
        <v>5.3337117965286836E-4</v>
      </c>
      <c r="E354" s="23">
        <f t="shared" si="40"/>
        <v>1.2128632458450456E-4</v>
      </c>
      <c r="F354" s="17">
        <f t="shared" si="38"/>
        <v>8.7674895898493101</v>
      </c>
      <c r="G354" s="24">
        <f t="shared" si="41"/>
        <v>1.3005754445371325E-4</v>
      </c>
      <c r="H354" s="17">
        <f t="shared" si="39"/>
        <v>8.7145179476935652</v>
      </c>
      <c r="N354" s="37">
        <f t="shared" si="43"/>
        <v>5.5050374940037727E-3</v>
      </c>
      <c r="O354" s="38">
        <f t="shared" si="43"/>
        <v>2.3094830149902993E-2</v>
      </c>
      <c r="P354" s="39">
        <f t="shared" si="43"/>
        <v>1.101300706367269E-2</v>
      </c>
      <c r="Q354" s="40">
        <f t="shared" si="42"/>
        <v>1.1404277463027338E-2</v>
      </c>
    </row>
    <row r="355" spans="1:17">
      <c r="A355" s="20">
        <v>43986</v>
      </c>
      <c r="B355" s="17">
        <v>-8.612167090177536E-3</v>
      </c>
      <c r="C355" s="21">
        <f t="shared" si="37"/>
        <v>7.4169421989137008E-5</v>
      </c>
      <c r="D355" s="22">
        <f>AVERAGE($C$3:C354)</f>
        <v>5.319420156135431E-4</v>
      </c>
      <c r="E355" s="23">
        <f t="shared" si="40"/>
        <v>1.0905587540617713E-4</v>
      </c>
      <c r="F355" s="17">
        <f t="shared" si="38"/>
        <v>8.4435454101563874</v>
      </c>
      <c r="G355" s="24">
        <f t="shared" si="41"/>
        <v>1.1979889167919895E-4</v>
      </c>
      <c r="H355" s="17">
        <f t="shared" si="39"/>
        <v>8.4105800288567547</v>
      </c>
      <c r="N355" s="37">
        <f t="shared" si="43"/>
        <v>8.612167090177536E-3</v>
      </c>
      <c r="O355" s="38">
        <f t="shared" si="43"/>
        <v>2.3063868184100063E-2</v>
      </c>
      <c r="P355" s="39">
        <f t="shared" si="43"/>
        <v>1.0442982112700238E-2</v>
      </c>
      <c r="Q355" s="40">
        <f t="shared" si="42"/>
        <v>1.0945268003991449E-2</v>
      </c>
    </row>
    <row r="356" spans="1:17">
      <c r="A356" s="20">
        <v>43987</v>
      </c>
      <c r="B356" s="17">
        <v>2.848098985850811E-2</v>
      </c>
      <c r="C356" s="21">
        <f t="shared" si="37"/>
        <v>8.1116678332044181E-4</v>
      </c>
      <c r="D356" s="22">
        <f>AVERAGE($C$3:C355)</f>
        <v>5.3064520939930969E-4</v>
      </c>
      <c r="E356" s="23">
        <f t="shared" si="40"/>
        <v>1.0436613220122762E-4</v>
      </c>
      <c r="F356" s="17">
        <f t="shared" si="38"/>
        <v>1.3952871915763057</v>
      </c>
      <c r="G356" s="24">
        <f t="shared" si="41"/>
        <v>1.1468115609614998E-4</v>
      </c>
      <c r="H356" s="17">
        <f t="shared" si="39"/>
        <v>2.0001196948454245</v>
      </c>
      <c r="N356" s="37">
        <f t="shared" si="43"/>
        <v>2.848098985850811E-2</v>
      </c>
      <c r="O356" s="38">
        <f t="shared" si="43"/>
        <v>2.303573765693883E-2</v>
      </c>
      <c r="P356" s="39">
        <f t="shared" si="43"/>
        <v>1.0215974363771065E-2</v>
      </c>
      <c r="Q356" s="40">
        <f t="shared" si="42"/>
        <v>1.0708928802459656E-2</v>
      </c>
    </row>
    <row r="357" spans="1:17">
      <c r="A357" s="20">
        <v>43990</v>
      </c>
      <c r="B357" s="17">
        <v>5.9124929830431938E-3</v>
      </c>
      <c r="C357" s="21">
        <f t="shared" si="37"/>
        <v>3.4957573274535005E-5</v>
      </c>
      <c r="D357" s="22">
        <f>AVERAGE($C$3:C356)</f>
        <v>5.3143764322394562E-4</v>
      </c>
      <c r="E357" s="23">
        <f t="shared" si="40"/>
        <v>1.9938047806251151E-4</v>
      </c>
      <c r="F357" s="17">
        <f t="shared" si="38"/>
        <v>8.3449646353329623</v>
      </c>
      <c r="G357" s="24">
        <f t="shared" si="41"/>
        <v>1.7612922512311966E-4</v>
      </c>
      <c r="H357" s="17">
        <f t="shared" si="39"/>
        <v>8.4458157516468546</v>
      </c>
      <c r="N357" s="37">
        <f t="shared" si="43"/>
        <v>5.9124929830431938E-3</v>
      </c>
      <c r="O357" s="38">
        <f t="shared" si="43"/>
        <v>2.3052931336902595E-2</v>
      </c>
      <c r="P357" s="39">
        <f t="shared" si="43"/>
        <v>1.4120215227202151E-2</v>
      </c>
      <c r="Q357" s="40">
        <f t="shared" si="42"/>
        <v>1.3271368622833127E-2</v>
      </c>
    </row>
    <row r="358" spans="1:17">
      <c r="A358" s="20">
        <v>43991</v>
      </c>
      <c r="B358" s="17">
        <v>3.1577996909618378E-2</v>
      </c>
      <c r="C358" s="21">
        <f t="shared" si="37"/>
        <v>9.9716988882386781E-4</v>
      </c>
      <c r="D358" s="22">
        <f>AVERAGE($C$3:C357)</f>
        <v>5.3003910781563744E-4</v>
      </c>
      <c r="E358" s="23">
        <f t="shared" si="40"/>
        <v>1.7727730835220693E-4</v>
      </c>
      <c r="F358" s="17">
        <f t="shared" si="38"/>
        <v>3.0128797852313172</v>
      </c>
      <c r="G358" s="24">
        <f t="shared" si="41"/>
        <v>1.6082949804955185E-4</v>
      </c>
      <c r="H358" s="17">
        <f t="shared" si="39"/>
        <v>2.5349978871112295</v>
      </c>
      <c r="N358" s="37">
        <f t="shared" si="43"/>
        <v>3.1577996909618378E-2</v>
      </c>
      <c r="O358" s="38">
        <f t="shared" si="43"/>
        <v>2.3022578218254302E-2</v>
      </c>
      <c r="P358" s="39">
        <f t="shared" si="43"/>
        <v>1.3314552502889722E-2</v>
      </c>
      <c r="Q358" s="40">
        <f t="shared" si="42"/>
        <v>1.2681857042623996E-2</v>
      </c>
    </row>
    <row r="359" spans="1:17">
      <c r="A359" s="20">
        <v>43992</v>
      </c>
      <c r="B359" s="17">
        <v>2.5727510452270508E-2</v>
      </c>
      <c r="C359" s="21">
        <f t="shared" si="37"/>
        <v>6.6190479407168823E-4</v>
      </c>
      <c r="D359" s="22">
        <f>AVERAGE($C$3:C358)</f>
        <v>5.3135127293082909E-4</v>
      </c>
      <c r="E359" s="23">
        <f t="shared" si="40"/>
        <v>2.8749446376466774E-4</v>
      </c>
      <c r="F359" s="17">
        <f t="shared" si="38"/>
        <v>5.8519850751919638</v>
      </c>
      <c r="G359" s="24">
        <f t="shared" si="41"/>
        <v>2.3345790988607717E-4</v>
      </c>
      <c r="H359" s="17">
        <f t="shared" si="39"/>
        <v>5.5272876459806444</v>
      </c>
      <c r="N359" s="37">
        <f t="shared" si="43"/>
        <v>2.5727510452270508E-2</v>
      </c>
      <c r="O359" s="38">
        <f t="shared" si="43"/>
        <v>2.3051057956866731E-2</v>
      </c>
      <c r="P359" s="39">
        <f t="shared" si="43"/>
        <v>1.6955661702353811E-2</v>
      </c>
      <c r="Q359" s="40">
        <f t="shared" si="42"/>
        <v>1.5279329497267777E-2</v>
      </c>
    </row>
    <row r="360" spans="1:17">
      <c r="A360" s="20">
        <v>43993</v>
      </c>
      <c r="B360" s="17">
        <v>-4.8010438680648804E-2</v>
      </c>
      <c r="C360" s="21">
        <f t="shared" si="37"/>
        <v>2.3050022223083388E-3</v>
      </c>
      <c r="D360" s="22">
        <f>AVERAGE($C$3:C359)</f>
        <v>5.3171696906847857E-4</v>
      </c>
      <c r="E360" s="23">
        <f t="shared" si="40"/>
        <v>3.3782598590106791E-4</v>
      </c>
      <c r="F360" s="17">
        <f t="shared" si="38"/>
        <v>1.1699336873587445</v>
      </c>
      <c r="G360" s="24">
        <f t="shared" si="41"/>
        <v>2.6747764819151187E-4</v>
      </c>
      <c r="H360" s="17">
        <f t="shared" si="39"/>
        <v>-0.39107625103038579</v>
      </c>
      <c r="N360" s="37">
        <f t="shared" si="43"/>
        <v>4.8010438680648804E-2</v>
      </c>
      <c r="O360" s="38">
        <f t="shared" si="43"/>
        <v>2.3058988899526331E-2</v>
      </c>
      <c r="P360" s="39">
        <f t="shared" si="43"/>
        <v>1.8380043141980596E-2</v>
      </c>
      <c r="Q360" s="40">
        <f t="shared" si="42"/>
        <v>1.6354743904797527E-2</v>
      </c>
    </row>
    <row r="361" spans="1:17">
      <c r="A361" s="20">
        <v>43994</v>
      </c>
      <c r="B361" s="17">
        <v>8.6335036903619766E-3</v>
      </c>
      <c r="C361" s="21">
        <f t="shared" si="37"/>
        <v>7.4537385971493869E-5</v>
      </c>
      <c r="D361" s="22">
        <f>AVERAGE($C$3:C360)</f>
        <v>5.3667027983171839E-4</v>
      </c>
      <c r="E361" s="23">
        <f t="shared" si="40"/>
        <v>6.0227107802163758E-4</v>
      </c>
      <c r="F361" s="17">
        <f t="shared" si="38"/>
        <v>7.2910423913597491</v>
      </c>
      <c r="G361" s="24">
        <f t="shared" si="41"/>
        <v>4.4452104266677801E-4</v>
      </c>
      <c r="H361" s="17">
        <f t="shared" si="39"/>
        <v>7.5508329446273574</v>
      </c>
      <c r="N361" s="37">
        <f t="shared" si="43"/>
        <v>8.6335036903619766E-3</v>
      </c>
      <c r="O361" s="38">
        <f t="shared" si="43"/>
        <v>2.3166145122391821E-2</v>
      </c>
      <c r="P361" s="39">
        <f t="shared" si="43"/>
        <v>2.4541211828710448E-2</v>
      </c>
      <c r="Q361" s="40">
        <f t="shared" si="42"/>
        <v>2.1083667675875988E-2</v>
      </c>
    </row>
    <row r="362" spans="1:17">
      <c r="A362" s="20">
        <v>43997</v>
      </c>
      <c r="B362" s="17">
        <v>1.2367186136543751E-2</v>
      </c>
      <c r="C362" s="21">
        <f t="shared" si="37"/>
        <v>1.5294729293591994E-4</v>
      </c>
      <c r="D362" s="22">
        <f>AVERAGE($C$3:C361)</f>
        <v>5.3538300157584032E-4</v>
      </c>
      <c r="E362" s="23">
        <f t="shared" si="40"/>
        <v>5.3132848415205825E-4</v>
      </c>
      <c r="F362" s="17">
        <f t="shared" si="38"/>
        <v>7.2522718537639026</v>
      </c>
      <c r="G362" s="24">
        <f t="shared" si="41"/>
        <v>4.0097121407423823E-4</v>
      </c>
      <c r="H362" s="17">
        <f t="shared" si="39"/>
        <v>7.4401788410311918</v>
      </c>
      <c r="N362" s="37">
        <f t="shared" si="43"/>
        <v>1.2367186136543751E-2</v>
      </c>
      <c r="O362" s="38">
        <f t="shared" si="43"/>
        <v>2.3138344832244168E-2</v>
      </c>
      <c r="P362" s="39">
        <f t="shared" si="43"/>
        <v>2.3050563640658731E-2</v>
      </c>
      <c r="Q362" s="40">
        <f t="shared" si="42"/>
        <v>2.0024265631334356E-2</v>
      </c>
    </row>
    <row r="363" spans="1:17">
      <c r="A363" s="20">
        <v>43998</v>
      </c>
      <c r="B363" s="17">
        <v>2.6502219960093498E-2</v>
      </c>
      <c r="C363" s="21">
        <f t="shared" si="37"/>
        <v>7.0236766281317822E-4</v>
      </c>
      <c r="D363" s="22">
        <f>AVERAGE($C$3:C362)</f>
        <v>5.343206801629517E-4</v>
      </c>
      <c r="E363" s="23">
        <f t="shared" si="40"/>
        <v>4.8046316404703912E-4</v>
      </c>
      <c r="F363" s="17">
        <f t="shared" si="38"/>
        <v>6.1789046109601191</v>
      </c>
      <c r="G363" s="24">
        <f t="shared" si="41"/>
        <v>3.6959759658453892E-4</v>
      </c>
      <c r="H363" s="17">
        <f t="shared" si="39"/>
        <v>6.0027379553744016</v>
      </c>
      <c r="N363" s="37">
        <f t="shared" si="43"/>
        <v>2.6502219960093498E-2</v>
      </c>
      <c r="O363" s="38">
        <f t="shared" si="43"/>
        <v>2.3115377569119473E-2</v>
      </c>
      <c r="P363" s="39">
        <f t="shared" si="43"/>
        <v>2.1919469976416837E-2</v>
      </c>
      <c r="Q363" s="40">
        <f t="shared" si="42"/>
        <v>1.9224921237407943E-2</v>
      </c>
    </row>
    <row r="364" spans="1:17">
      <c r="A364" s="20">
        <v>43999</v>
      </c>
      <c r="B364" s="17">
        <v>-1.3917015166953206E-3</v>
      </c>
      <c r="C364" s="21">
        <f t="shared" si="37"/>
        <v>1.9368331115720557E-6</v>
      </c>
      <c r="D364" s="22">
        <f>AVERAGE($C$3:C363)</f>
        <v>5.3478618427001601E-4</v>
      </c>
      <c r="E364" s="23">
        <f t="shared" si="40"/>
        <v>5.1029351403406053E-4</v>
      </c>
      <c r="F364" s="17">
        <f t="shared" si="38"/>
        <v>7.5767289524887511</v>
      </c>
      <c r="G364" s="24">
        <f t="shared" si="41"/>
        <v>3.9111221650709247E-4</v>
      </c>
      <c r="H364" s="17">
        <f t="shared" si="39"/>
        <v>7.8415639242971356</v>
      </c>
      <c r="N364" s="37">
        <f t="shared" si="43"/>
        <v>1.3917015166953206E-3</v>
      </c>
      <c r="O364" s="38">
        <f t="shared" si="43"/>
        <v>2.3125444520484702E-2</v>
      </c>
      <c r="P364" s="39">
        <f t="shared" si="43"/>
        <v>2.2589677156481466E-2</v>
      </c>
      <c r="Q364" s="40">
        <f t="shared" si="42"/>
        <v>1.977655724607022E-2</v>
      </c>
    </row>
    <row r="365" spans="1:17">
      <c r="A365" s="20">
        <v>44000</v>
      </c>
      <c r="B365" s="17">
        <v>3.9823274710215628E-4</v>
      </c>
      <c r="C365" s="21">
        <f t="shared" si="37"/>
        <v>1.5858932086452996E-7</v>
      </c>
      <c r="D365" s="22">
        <f>AVERAGE($C$3:C364)</f>
        <v>5.3331422473642913E-4</v>
      </c>
      <c r="E365" s="23">
        <f t="shared" si="40"/>
        <v>4.4195574803797797E-4</v>
      </c>
      <c r="F365" s="17">
        <f t="shared" si="38"/>
        <v>7.7239419631656236</v>
      </c>
      <c r="G365" s="24">
        <f t="shared" si="41"/>
        <v>3.4739135687483096E-4</v>
      </c>
      <c r="H365" s="17">
        <f t="shared" si="39"/>
        <v>7.964602069056836</v>
      </c>
      <c r="N365" s="37">
        <f t="shared" si="43"/>
        <v>3.9823274710215628E-4</v>
      </c>
      <c r="O365" s="38">
        <f t="shared" si="43"/>
        <v>2.3093597050620529E-2</v>
      </c>
      <c r="P365" s="39">
        <f t="shared" si="43"/>
        <v>2.1022743589692996E-2</v>
      </c>
      <c r="Q365" s="40">
        <f t="shared" si="42"/>
        <v>1.8638437618932305E-2</v>
      </c>
    </row>
    <row r="366" spans="1:17">
      <c r="A366" s="20">
        <v>44001</v>
      </c>
      <c r="B366" s="17">
        <v>-5.7146381586790085E-3</v>
      </c>
      <c r="C366" s="21">
        <f t="shared" si="37"/>
        <v>3.2657089284630209E-5</v>
      </c>
      <c r="D366" s="22">
        <f>AVERAGE($C$3:C365)</f>
        <v>5.3184547642949923E-4</v>
      </c>
      <c r="E366" s="23">
        <f t="shared" si="40"/>
        <v>3.8256549709181668E-4</v>
      </c>
      <c r="F366" s="17">
        <f t="shared" si="38"/>
        <v>7.7832472910627661</v>
      </c>
      <c r="G366" s="24">
        <f t="shared" si="41"/>
        <v>3.0869031133033583E-4</v>
      </c>
      <c r="H366" s="17">
        <f t="shared" si="39"/>
        <v>7.9773796110672697</v>
      </c>
      <c r="N366" s="37">
        <f t="shared" si="43"/>
        <v>5.7146381586790085E-3</v>
      </c>
      <c r="O366" s="38">
        <f t="shared" si="43"/>
        <v>2.3061775222855227E-2</v>
      </c>
      <c r="P366" s="39">
        <f t="shared" si="43"/>
        <v>1.9559281609809107E-2</v>
      </c>
      <c r="Q366" s="40">
        <f t="shared" si="42"/>
        <v>1.7569584836595764E-2</v>
      </c>
    </row>
    <row r="367" spans="1:17">
      <c r="A367" s="20">
        <v>44004</v>
      </c>
      <c r="B367" s="17">
        <v>2.6163769885897636E-2</v>
      </c>
      <c r="C367" s="21">
        <f t="shared" si="37"/>
        <v>6.8454285464220402E-4</v>
      </c>
      <c r="D367" s="22">
        <f>AVERAGE($C$3:C366)</f>
        <v>5.3047407976151875E-4</v>
      </c>
      <c r="E367" s="23">
        <f t="shared" si="40"/>
        <v>3.355277383878344E-4</v>
      </c>
      <c r="F367" s="17">
        <f t="shared" si="38"/>
        <v>5.959608422435454</v>
      </c>
      <c r="G367" s="24">
        <f t="shared" si="41"/>
        <v>2.7748214718674452E-4</v>
      </c>
      <c r="H367" s="17">
        <f t="shared" si="39"/>
        <v>5.7227741516805066</v>
      </c>
      <c r="N367" s="37">
        <f t="shared" si="43"/>
        <v>2.6163769885897636E-2</v>
      </c>
      <c r="O367" s="38">
        <f t="shared" si="43"/>
        <v>2.3032022919438032E-2</v>
      </c>
      <c r="P367" s="39">
        <f t="shared" si="43"/>
        <v>1.8317416258518404E-2</v>
      </c>
      <c r="Q367" s="40">
        <f t="shared" si="42"/>
        <v>1.6657795387948086E-2</v>
      </c>
    </row>
    <row r="368" spans="1:17">
      <c r="A368" s="20">
        <v>44005</v>
      </c>
      <c r="B368" s="17">
        <v>2.1344786509871483E-2</v>
      </c>
      <c r="C368" s="21">
        <f t="shared" si="37"/>
        <v>4.5559991115199164E-4</v>
      </c>
      <c r="D368" s="22">
        <f>AVERAGE($C$3:C367)</f>
        <v>5.3089618599406856E-4</v>
      </c>
      <c r="E368" s="23">
        <f t="shared" si="40"/>
        <v>3.8244541300244878E-4</v>
      </c>
      <c r="F368" s="17">
        <f t="shared" si="38"/>
        <v>6.6776437381463323</v>
      </c>
      <c r="G368" s="24">
        <f t="shared" si="41"/>
        <v>3.0831304075087436E-4</v>
      </c>
      <c r="H368" s="17">
        <f t="shared" si="39"/>
        <v>6.6066763373533757</v>
      </c>
      <c r="N368" s="37">
        <f t="shared" si="43"/>
        <v>2.1344786509871483E-2</v>
      </c>
      <c r="O368" s="38">
        <f t="shared" si="43"/>
        <v>2.3041184561434089E-2</v>
      </c>
      <c r="P368" s="39">
        <f t="shared" si="43"/>
        <v>1.9556211621948889E-2</v>
      </c>
      <c r="Q368" s="40">
        <f t="shared" si="42"/>
        <v>1.7558845085906827E-2</v>
      </c>
    </row>
    <row r="369" spans="1:17">
      <c r="A369" s="20">
        <v>44006</v>
      </c>
      <c r="B369" s="17">
        <v>-1.7652036622166634E-2</v>
      </c>
      <c r="C369" s="21">
        <f t="shared" si="37"/>
        <v>3.1159439691031202E-4</v>
      </c>
      <c r="D369" s="22">
        <f>AVERAGE($C$3:C368)</f>
        <v>5.3069045846717764E-4</v>
      </c>
      <c r="E369" s="23">
        <f t="shared" si="40"/>
        <v>3.9227948259121172E-4</v>
      </c>
      <c r="F369" s="17">
        <f t="shared" si="38"/>
        <v>7.0492186619278741</v>
      </c>
      <c r="G369" s="24">
        <f t="shared" si="41"/>
        <v>3.1500198380838396E-4</v>
      </c>
      <c r="H369" s="17">
        <f t="shared" si="39"/>
        <v>7.073749289410876</v>
      </c>
      <c r="N369" s="37">
        <f t="shared" si="43"/>
        <v>1.7652036622166634E-2</v>
      </c>
      <c r="O369" s="38">
        <f t="shared" si="43"/>
        <v>2.3036719785316174E-2</v>
      </c>
      <c r="P369" s="39">
        <f t="shared" si="43"/>
        <v>1.9806046616909993E-2</v>
      </c>
      <c r="Q369" s="40">
        <f t="shared" si="42"/>
        <v>1.7748295236680731E-2</v>
      </c>
    </row>
    <row r="370" spans="1:17">
      <c r="A370" s="20">
        <v>44007</v>
      </c>
      <c r="B370" s="17">
        <v>1.3275561854243279E-2</v>
      </c>
      <c r="C370" s="21">
        <f t="shared" si="37"/>
        <v>1.7624054254583923E-4</v>
      </c>
      <c r="D370" s="22">
        <f>AVERAGE($C$3:C369)</f>
        <v>5.3009346647383464E-4</v>
      </c>
      <c r="E370" s="23">
        <f t="shared" si="40"/>
        <v>3.8143308534385083E-4</v>
      </c>
      <c r="F370" s="17">
        <f t="shared" si="38"/>
        <v>7.4095267325878797</v>
      </c>
      <c r="G370" s="24">
        <f t="shared" si="41"/>
        <v>3.0801042187570131E-4</v>
      </c>
      <c r="H370" s="17">
        <f t="shared" si="39"/>
        <v>7.5131867459317441</v>
      </c>
      <c r="N370" s="37">
        <f t="shared" si="43"/>
        <v>1.3275561854243279E-2</v>
      </c>
      <c r="O370" s="38">
        <f t="shared" si="43"/>
        <v>2.3023758739046815E-2</v>
      </c>
      <c r="P370" s="39">
        <f t="shared" si="43"/>
        <v>1.9530311962276763E-2</v>
      </c>
      <c r="Q370" s="40">
        <f t="shared" si="42"/>
        <v>1.7550225693013219E-2</v>
      </c>
    </row>
    <row r="371" spans="1:17">
      <c r="A371" s="20">
        <v>44008</v>
      </c>
      <c r="B371" s="17">
        <v>-3.072577528655529E-2</v>
      </c>
      <c r="C371" s="21">
        <f t="shared" si="37"/>
        <v>9.4407326695989183E-4</v>
      </c>
      <c r="D371" s="22">
        <f>AVERAGE($C$3:C370)</f>
        <v>5.2913190961533473E-4</v>
      </c>
      <c r="E371" s="23">
        <f t="shared" si="40"/>
        <v>3.5384930312931212E-4</v>
      </c>
      <c r="F371" s="17">
        <f t="shared" si="38"/>
        <v>5.2786300327626341</v>
      </c>
      <c r="G371" s="24">
        <f t="shared" si="41"/>
        <v>2.8973318562550295E-4</v>
      </c>
      <c r="H371" s="17">
        <f t="shared" si="39"/>
        <v>4.8881271389313872</v>
      </c>
      <c r="N371" s="37">
        <f t="shared" si="43"/>
        <v>3.072577528655529E-2</v>
      </c>
      <c r="O371" s="38">
        <f t="shared" si="43"/>
        <v>2.3002867421591917E-2</v>
      </c>
      <c r="P371" s="39">
        <f t="shared" si="43"/>
        <v>1.8810882571780412E-2</v>
      </c>
      <c r="Q371" s="40">
        <f t="shared" si="42"/>
        <v>1.7021550623415687E-2</v>
      </c>
    </row>
    <row r="372" spans="1:17">
      <c r="A372" s="20">
        <v>44011</v>
      </c>
      <c r="B372" s="17">
        <v>2.3046670481562614E-2</v>
      </c>
      <c r="C372" s="21">
        <f t="shared" si="37"/>
        <v>5.3114902028572955E-4</v>
      </c>
      <c r="D372" s="22">
        <f>AVERAGE($C$3:C371)</f>
        <v>5.3025641193876164E-4</v>
      </c>
      <c r="E372" s="23">
        <f t="shared" si="40"/>
        <v>4.3319238769808652E-4</v>
      </c>
      <c r="F372" s="17">
        <f t="shared" si="38"/>
        <v>6.5182012977583579</v>
      </c>
      <c r="G372" s="24">
        <f t="shared" si="41"/>
        <v>3.4234025981159829E-4</v>
      </c>
      <c r="H372" s="17">
        <f t="shared" si="39"/>
        <v>6.4281817221014954</v>
      </c>
      <c r="N372" s="37">
        <f t="shared" si="43"/>
        <v>2.3046670481562614E-2</v>
      </c>
      <c r="O372" s="38">
        <f t="shared" si="43"/>
        <v>2.3027297104496691E-2</v>
      </c>
      <c r="P372" s="39">
        <f t="shared" si="43"/>
        <v>2.0813274314679237E-2</v>
      </c>
      <c r="Q372" s="40">
        <f t="shared" si="42"/>
        <v>1.8502439293552574E-2</v>
      </c>
    </row>
    <row r="373" spans="1:17">
      <c r="A373" s="20">
        <v>44012</v>
      </c>
      <c r="B373" s="17">
        <v>8.3475839346647263E-3</v>
      </c>
      <c r="C373" s="21">
        <f t="shared" si="37"/>
        <v>6.9682157546272633E-5</v>
      </c>
      <c r="D373" s="22">
        <f>AVERAGE($C$3:C372)</f>
        <v>5.3025882439375349E-4</v>
      </c>
      <c r="E373" s="23">
        <f t="shared" si="40"/>
        <v>4.4636057784243767E-4</v>
      </c>
      <c r="F373" s="17">
        <f t="shared" si="38"/>
        <v>7.5582716524700828</v>
      </c>
      <c r="G373" s="24">
        <f t="shared" si="41"/>
        <v>3.5175997497008822E-4</v>
      </c>
      <c r="H373" s="17">
        <f t="shared" si="39"/>
        <v>7.7544657500274736</v>
      </c>
      <c r="N373" s="37">
        <f t="shared" si="43"/>
        <v>8.3475839346647263E-3</v>
      </c>
      <c r="O373" s="38">
        <f t="shared" si="43"/>
        <v>2.3027349486941684E-2</v>
      </c>
      <c r="P373" s="39">
        <f t="shared" si="43"/>
        <v>2.1127247285021248E-2</v>
      </c>
      <c r="Q373" s="40">
        <f t="shared" si="42"/>
        <v>1.8755265259923364E-2</v>
      </c>
    </row>
    <row r="374" spans="1:17">
      <c r="A374" s="20">
        <v>44013</v>
      </c>
      <c r="B374" s="17">
        <v>-1.8914540996775031E-3</v>
      </c>
      <c r="C374" s="21">
        <f t="shared" si="37"/>
        <v>3.5775986111868339E-6</v>
      </c>
      <c r="D374" s="22">
        <f>AVERAGE($C$3:C373)</f>
        <v>5.2901737785238556E-4</v>
      </c>
      <c r="E374" s="23">
        <f t="shared" si="40"/>
        <v>3.9572415914668679E-4</v>
      </c>
      <c r="F374" s="17">
        <f t="shared" si="38"/>
        <v>7.8257525198930589</v>
      </c>
      <c r="G374" s="24">
        <f t="shared" si="41"/>
        <v>3.1876364465405264E-4</v>
      </c>
      <c r="H374" s="17">
        <f t="shared" si="39"/>
        <v>8.0398372973053966</v>
      </c>
      <c r="N374" s="37">
        <f t="shared" si="43"/>
        <v>1.8914540996775031E-3</v>
      </c>
      <c r="O374" s="38">
        <f t="shared" si="43"/>
        <v>2.3000377776297189E-2</v>
      </c>
      <c r="P374" s="39">
        <f t="shared" si="43"/>
        <v>1.9892816772561064E-2</v>
      </c>
      <c r="Q374" s="40">
        <f t="shared" si="42"/>
        <v>1.7853953194014279E-2</v>
      </c>
    </row>
    <row r="375" spans="1:17">
      <c r="A375" s="20">
        <v>44014</v>
      </c>
      <c r="B375" s="17">
        <v>0</v>
      </c>
      <c r="C375" s="21">
        <f t="shared" si="37"/>
        <v>0</v>
      </c>
      <c r="D375" s="22">
        <f>AVERAGE($C$3:C374)</f>
        <v>5.2760490532754371E-4</v>
      </c>
      <c r="E375" s="23">
        <f t="shared" si="40"/>
        <v>3.4300837730348582E-4</v>
      </c>
      <c r="F375" s="17">
        <f t="shared" si="38"/>
        <v>7.9777556874712632</v>
      </c>
      <c r="G375" s="24">
        <f t="shared" si="41"/>
        <v>2.8375969380565433E-4</v>
      </c>
      <c r="H375" s="17">
        <f t="shared" si="39"/>
        <v>8.1673828265604769</v>
      </c>
      <c r="N375" s="37">
        <f t="shared" si="43"/>
        <v>0</v>
      </c>
      <c r="O375" s="38">
        <f t="shared" si="43"/>
        <v>2.2969651832963071E-2</v>
      </c>
      <c r="P375" s="39">
        <f t="shared" si="43"/>
        <v>1.8520485342006721E-2</v>
      </c>
      <c r="Q375" s="40">
        <f t="shared" si="42"/>
        <v>1.6845168262907152E-2</v>
      </c>
    </row>
    <row r="376" spans="1:17">
      <c r="A376" s="20">
        <v>44018</v>
      </c>
      <c r="B376" s="17">
        <v>2.6750216260552406E-2</v>
      </c>
      <c r="C376" s="21">
        <f t="shared" si="37"/>
        <v>7.1557406998632236E-4</v>
      </c>
      <c r="D376" s="22">
        <f>AVERAGE($C$3:C375)</f>
        <v>5.2619041496473526E-4</v>
      </c>
      <c r="E376" s="23">
        <f t="shared" si="40"/>
        <v>2.9689818124916133E-4</v>
      </c>
      <c r="F376" s="17">
        <f t="shared" si="38"/>
        <v>5.7119547359036318</v>
      </c>
      <c r="G376" s="24">
        <f t="shared" si="41"/>
        <v>2.525819557849928E-4</v>
      </c>
      <c r="H376" s="17">
        <f t="shared" si="39"/>
        <v>5.45073761147356</v>
      </c>
      <c r="N376" s="37">
        <f t="shared" si="43"/>
        <v>2.6750216260552406E-2</v>
      </c>
      <c r="O376" s="38">
        <f t="shared" si="43"/>
        <v>2.2938840750237038E-2</v>
      </c>
      <c r="P376" s="39">
        <f t="shared" si="43"/>
        <v>1.7230733624810098E-2</v>
      </c>
      <c r="Q376" s="40">
        <f t="shared" si="42"/>
        <v>1.5892827180366394E-2</v>
      </c>
    </row>
    <row r="377" spans="1:17">
      <c r="A377" s="20">
        <v>44019</v>
      </c>
      <c r="B377" s="17">
        <v>-3.1028585508465767E-3</v>
      </c>
      <c r="C377" s="21">
        <f t="shared" si="37"/>
        <v>9.6277311865617179E-6</v>
      </c>
      <c r="D377" s="22">
        <f>AVERAGE($C$3:C376)</f>
        <v>5.2669678837388386E-4</v>
      </c>
      <c r="E377" s="23">
        <f t="shared" si="40"/>
        <v>3.5318026819016981E-4</v>
      </c>
      <c r="F377" s="17">
        <f t="shared" si="38"/>
        <v>7.9212718516445726</v>
      </c>
      <c r="G377" s="24">
        <f t="shared" si="41"/>
        <v>2.8913962928849268E-4</v>
      </c>
      <c r="H377" s="17">
        <f t="shared" si="39"/>
        <v>8.1153029791992957</v>
      </c>
      <c r="N377" s="37">
        <f t="shared" si="43"/>
        <v>3.1028585508465767E-3</v>
      </c>
      <c r="O377" s="38">
        <f t="shared" si="43"/>
        <v>2.2949875563363822E-2</v>
      </c>
      <c r="P377" s="39">
        <f t="shared" si="43"/>
        <v>1.8793090969560323E-2</v>
      </c>
      <c r="Q377" s="40">
        <f t="shared" si="42"/>
        <v>1.7004106247859446E-2</v>
      </c>
    </row>
    <row r="378" spans="1:17">
      <c r="A378" s="20">
        <v>44020</v>
      </c>
      <c r="B378" s="17">
        <v>2.3290114477276802E-2</v>
      </c>
      <c r="C378" s="21">
        <f t="shared" si="37"/>
        <v>5.4242943236465849E-4</v>
      </c>
      <c r="D378" s="22">
        <f>AVERAGE($C$3:C377)</f>
        <v>5.2531793755471764E-4</v>
      </c>
      <c r="E378" s="23">
        <f t="shared" si="40"/>
        <v>3.0699692141382867E-4</v>
      </c>
      <c r="F378" s="17">
        <f t="shared" si="38"/>
        <v>6.3217840048963589</v>
      </c>
      <c r="G378" s="24">
        <f t="shared" si="41"/>
        <v>2.5818626994778563E-4</v>
      </c>
      <c r="H378" s="17">
        <f t="shared" si="39"/>
        <v>6.1609064136814249</v>
      </c>
      <c r="N378" s="37">
        <f t="shared" si="43"/>
        <v>2.3290114477276802E-2</v>
      </c>
      <c r="O378" s="38">
        <f t="shared" si="43"/>
        <v>2.2919815390938854E-2</v>
      </c>
      <c r="P378" s="39">
        <f t="shared" si="43"/>
        <v>1.7521327615618306E-2</v>
      </c>
      <c r="Q378" s="40">
        <f t="shared" si="42"/>
        <v>1.6068175688228756E-2</v>
      </c>
    </row>
    <row r="379" spans="1:17">
      <c r="A379" s="20">
        <v>44021</v>
      </c>
      <c r="B379" s="17">
        <v>3.5661323927342892E-3</v>
      </c>
      <c r="C379" s="21">
        <f t="shared" si="37"/>
        <v>1.2717300242508786E-5</v>
      </c>
      <c r="D379" s="22">
        <f>AVERAGE($C$3:C378)</f>
        <v>5.2536344684942491E-4</v>
      </c>
      <c r="E379" s="23">
        <f t="shared" si="40"/>
        <v>3.3864582551012618E-4</v>
      </c>
      <c r="F379" s="17">
        <f t="shared" si="38"/>
        <v>7.9530023648497368</v>
      </c>
      <c r="G379" s="24">
        <f t="shared" si="41"/>
        <v>2.785840333290515E-4</v>
      </c>
      <c r="H379" s="17">
        <f t="shared" si="39"/>
        <v>8.1401410271675481</v>
      </c>
      <c r="N379" s="37">
        <f t="shared" si="43"/>
        <v>3.5661323927342892E-3</v>
      </c>
      <c r="O379" s="38">
        <f t="shared" si="43"/>
        <v>2.2920808163095493E-2</v>
      </c>
      <c r="P379" s="39">
        <f t="shared" si="43"/>
        <v>1.8402332067162741E-2</v>
      </c>
      <c r="Q379" s="40">
        <f t="shared" si="42"/>
        <v>1.6690836807333881E-2</v>
      </c>
    </row>
    <row r="380" spans="1:17">
      <c r="A380" s="20">
        <v>44022</v>
      </c>
      <c r="B380" s="17">
        <v>2.4821197148412466E-3</v>
      </c>
      <c r="C380" s="21">
        <f t="shared" si="37"/>
        <v>6.1609182788035914E-6</v>
      </c>
      <c r="D380" s="22">
        <f>AVERAGE($C$3:C379)</f>
        <v>5.2400364274701934E-4</v>
      </c>
      <c r="E380" s="23">
        <f t="shared" si="40"/>
        <v>2.948316530460825E-4</v>
      </c>
      <c r="F380" s="17">
        <f t="shared" si="38"/>
        <v>8.1082096385202487</v>
      </c>
      <c r="G380" s="24">
        <f t="shared" si="41"/>
        <v>2.4915754852217632E-4</v>
      </c>
      <c r="H380" s="17">
        <f t="shared" si="39"/>
        <v>8.2726981382967129</v>
      </c>
      <c r="N380" s="37">
        <f t="shared" si="43"/>
        <v>2.4821197148412466E-3</v>
      </c>
      <c r="O380" s="38">
        <f t="shared" si="43"/>
        <v>2.2891125851452115E-2</v>
      </c>
      <c r="P380" s="39">
        <f t="shared" si="43"/>
        <v>1.7170662568639642E-2</v>
      </c>
      <c r="Q380" s="40">
        <f t="shared" si="42"/>
        <v>1.5784725164606963E-2</v>
      </c>
    </row>
    <row r="381" spans="1:17">
      <c r="A381" s="20">
        <v>44025</v>
      </c>
      <c r="B381" s="17">
        <v>-4.6131908893585205E-3</v>
      </c>
      <c r="C381" s="21">
        <f t="shared" si="37"/>
        <v>2.1281530181660457E-5</v>
      </c>
      <c r="D381" s="22">
        <f>AVERAGE($C$3:C380)</f>
        <v>5.2263368844948437E-4</v>
      </c>
      <c r="E381" s="23">
        <f t="shared" si="40"/>
        <v>2.5602599972675212E-4</v>
      </c>
      <c r="F381" s="17">
        <f t="shared" si="38"/>
        <v>8.1871090219807492</v>
      </c>
      <c r="G381" s="24">
        <f t="shared" si="41"/>
        <v>2.2263000241524896E-4</v>
      </c>
      <c r="H381" s="17">
        <f t="shared" si="39"/>
        <v>8.3144078720424517</v>
      </c>
      <c r="N381" s="37">
        <f t="shared" si="43"/>
        <v>4.6131908893585205E-3</v>
      </c>
      <c r="O381" s="38">
        <f t="shared" si="43"/>
        <v>2.2861183006342527E-2</v>
      </c>
      <c r="P381" s="39">
        <f t="shared" si="43"/>
        <v>1.6000812470832602E-2</v>
      </c>
      <c r="Q381" s="40">
        <f t="shared" si="42"/>
        <v>1.4920790944693547E-2</v>
      </c>
    </row>
    <row r="382" spans="1:17">
      <c r="A382" s="20">
        <v>44026</v>
      </c>
      <c r="B382" s="17">
        <v>1.6548421233892441E-2</v>
      </c>
      <c r="C382" s="21">
        <f t="shared" si="37"/>
        <v>2.7385024533434221E-4</v>
      </c>
      <c r="D382" s="22">
        <f>AVERAGE($C$3:C381)</f>
        <v>5.2131085953584894E-4</v>
      </c>
      <c r="E382" s="23">
        <f t="shared" si="40"/>
        <v>2.2446958819393508E-4</v>
      </c>
      <c r="F382" s="17">
        <f t="shared" si="38"/>
        <v>7.1817821402595055</v>
      </c>
      <c r="G382" s="24">
        <f t="shared" si="41"/>
        <v>2.0059804215749518E-4</v>
      </c>
      <c r="H382" s="17">
        <f t="shared" si="39"/>
        <v>7.1490383590648499</v>
      </c>
      <c r="N382" s="37">
        <f t="shared" si="43"/>
        <v>1.6548421233892441E-2</v>
      </c>
      <c r="O382" s="38">
        <f t="shared" si="43"/>
        <v>2.2832232907358162E-2</v>
      </c>
      <c r="P382" s="39">
        <f t="shared" si="43"/>
        <v>1.4982309174287356E-2</v>
      </c>
      <c r="Q382" s="40">
        <f t="shared" si="42"/>
        <v>1.4163263824327187E-2</v>
      </c>
    </row>
    <row r="383" spans="1:17">
      <c r="A383" s="20">
        <v>44027</v>
      </c>
      <c r="B383" s="17">
        <v>6.8773222155869007E-3</v>
      </c>
      <c r="C383" s="21">
        <f t="shared" si="37"/>
        <v>4.7297560857005117E-5</v>
      </c>
      <c r="D383" s="22">
        <f>AVERAGE($C$3:C382)</f>
        <v>5.206596473932134E-4</v>
      </c>
      <c r="E383" s="23">
        <f t="shared" si="40"/>
        <v>2.3110776945334193E-4</v>
      </c>
      <c r="F383" s="17">
        <f t="shared" si="38"/>
        <v>8.1679705551125839</v>
      </c>
      <c r="G383" s="24">
        <f t="shared" si="41"/>
        <v>2.0378020572423851E-4</v>
      </c>
      <c r="H383" s="17">
        <f t="shared" si="39"/>
        <v>8.2663677085773877</v>
      </c>
      <c r="N383" s="37">
        <f t="shared" si="43"/>
        <v>6.8773222155869007E-3</v>
      </c>
      <c r="O383" s="38">
        <f t="shared" si="43"/>
        <v>2.2817967643793638E-2</v>
      </c>
      <c r="P383" s="39">
        <f t="shared" si="43"/>
        <v>1.5202229094884142E-2</v>
      </c>
      <c r="Q383" s="40">
        <f t="shared" si="42"/>
        <v>1.4275160444780945E-2</v>
      </c>
    </row>
    <row r="384" spans="1:17">
      <c r="A384" s="20">
        <v>44028</v>
      </c>
      <c r="B384" s="17">
        <v>-1.2304930947721004E-2</v>
      </c>
      <c r="C384" s="21">
        <f t="shared" si="37"/>
        <v>1.5141132562818214E-4</v>
      </c>
      <c r="D384" s="22">
        <f>AVERAGE($C$3:C383)</f>
        <v>5.194172272185776E-4</v>
      </c>
      <c r="E384" s="23">
        <f t="shared" si="40"/>
        <v>2.0639838823707961E-4</v>
      </c>
      <c r="F384" s="17">
        <f t="shared" si="38"/>
        <v>7.7521146007692954</v>
      </c>
      <c r="G384" s="24">
        <f t="shared" si="41"/>
        <v>1.8630947715004081E-4</v>
      </c>
      <c r="H384" s="17">
        <f t="shared" si="39"/>
        <v>7.7754142203527943</v>
      </c>
      <c r="N384" s="37">
        <f t="shared" si="43"/>
        <v>1.2304930947721004E-2</v>
      </c>
      <c r="O384" s="38">
        <f t="shared" si="43"/>
        <v>2.2790726781271756E-2</v>
      </c>
      <c r="P384" s="39">
        <f t="shared" si="43"/>
        <v>1.4366571902756746E-2</v>
      </c>
      <c r="Q384" s="40">
        <f t="shared" si="42"/>
        <v>1.3649522964193321E-2</v>
      </c>
    </row>
    <row r="385" spans="1:17">
      <c r="A385" s="20">
        <v>44029</v>
      </c>
      <c r="B385" s="17">
        <v>-2.0202512387186289E-3</v>
      </c>
      <c r="C385" s="21">
        <f t="shared" si="37"/>
        <v>4.0814150675441544E-6</v>
      </c>
      <c r="D385" s="22">
        <f>AVERAGE($C$3:C384)</f>
        <v>5.1845386098404783E-4</v>
      </c>
      <c r="E385" s="23">
        <f t="shared" si="40"/>
        <v>1.9900654475710431E-4</v>
      </c>
      <c r="F385" s="17">
        <f t="shared" si="38"/>
        <v>8.5016638966018974</v>
      </c>
      <c r="G385" s="24">
        <f t="shared" si="41"/>
        <v>1.8022619148843258E-4</v>
      </c>
      <c r="H385" s="17">
        <f t="shared" si="39"/>
        <v>8.5986518059174539</v>
      </c>
      <c r="N385" s="37">
        <f t="shared" si="43"/>
        <v>2.0202512387186289E-3</v>
      </c>
      <c r="O385" s="38">
        <f t="shared" si="43"/>
        <v>2.2769581923787002E-2</v>
      </c>
      <c r="P385" s="39">
        <f t="shared" si="43"/>
        <v>1.4106967950523751E-2</v>
      </c>
      <c r="Q385" s="40">
        <f t="shared" si="42"/>
        <v>1.342483487751088E-2</v>
      </c>
    </row>
    <row r="386" spans="1:17">
      <c r="A386" s="20">
        <v>44032</v>
      </c>
      <c r="B386" s="17">
        <v>2.1073928102850914E-2</v>
      </c>
      <c r="C386" s="21">
        <f t="shared" si="37"/>
        <v>4.4411044568412952E-4</v>
      </c>
      <c r="D386" s="22">
        <f>AVERAGE($C$3:C385)</f>
        <v>5.1711085198687676E-4</v>
      </c>
      <c r="E386" s="23">
        <f t="shared" si="40"/>
        <v>1.7280299831150879E-4</v>
      </c>
      <c r="F386" s="17">
        <f t="shared" si="38"/>
        <v>6.0933193463159494</v>
      </c>
      <c r="G386" s="24">
        <f t="shared" si="41"/>
        <v>1.6167781176448749E-4</v>
      </c>
      <c r="H386" s="17">
        <f t="shared" si="39"/>
        <v>5.9830194644190762</v>
      </c>
      <c r="N386" s="37">
        <f t="shared" si="43"/>
        <v>2.1073928102850914E-2</v>
      </c>
      <c r="O386" s="38">
        <f t="shared" si="43"/>
        <v>2.2740071503556815E-2</v>
      </c>
      <c r="P386" s="39">
        <f t="shared" si="43"/>
        <v>1.3145455424271492E-2</v>
      </c>
      <c r="Q386" s="40">
        <f t="shared" si="42"/>
        <v>1.271525901287455E-2</v>
      </c>
    </row>
    <row r="387" spans="1:17">
      <c r="A387" s="20">
        <v>44033</v>
      </c>
      <c r="B387" s="17">
        <v>-1.3801674358546734E-2</v>
      </c>
      <c r="C387" s="21">
        <f t="shared" si="37"/>
        <v>1.904862150993664E-4</v>
      </c>
      <c r="D387" s="22">
        <f>AVERAGE($C$3:C386)</f>
        <v>5.1692074676213003E-4</v>
      </c>
      <c r="E387" s="23">
        <f t="shared" si="40"/>
        <v>2.0927452617241951E-4</v>
      </c>
      <c r="F387" s="17">
        <f t="shared" si="38"/>
        <v>7.5616419449857304</v>
      </c>
      <c r="G387" s="24">
        <f t="shared" si="41"/>
        <v>1.8470817817364322E-4</v>
      </c>
      <c r="H387" s="17">
        <f t="shared" si="39"/>
        <v>7.5654514168940175</v>
      </c>
      <c r="N387" s="37">
        <f t="shared" si="43"/>
        <v>1.3801674358546734E-2</v>
      </c>
      <c r="O387" s="38">
        <f t="shared" si="43"/>
        <v>2.2735891158301449E-2</v>
      </c>
      <c r="P387" s="39">
        <f t="shared" si="43"/>
        <v>1.4466323865184946E-2</v>
      </c>
      <c r="Q387" s="40">
        <f t="shared" si="42"/>
        <v>1.3590738691242769E-2</v>
      </c>
    </row>
    <row r="388" spans="1:17">
      <c r="A388" s="20">
        <v>44034</v>
      </c>
      <c r="B388" s="17">
        <v>2.8092688880860806E-3</v>
      </c>
      <c r="C388" s="21">
        <f t="shared" ref="C388:C451" si="44">B388^2</f>
        <v>7.8919916855684034E-6</v>
      </c>
      <c r="D388" s="22">
        <f>AVERAGE($C$3:C387)</f>
        <v>5.1607286486170733E-4</v>
      </c>
      <c r="E388" s="23">
        <f t="shared" si="40"/>
        <v>2.067488365262404E-4</v>
      </c>
      <c r="F388" s="17">
        <f t="shared" ref="F388:F451" si="45">-LN(E388)-(C388/E388)</f>
        <v>8.4458339719660831</v>
      </c>
      <c r="G388" s="24">
        <f t="shared" si="41"/>
        <v>1.8231168814247963E-4</v>
      </c>
      <c r="H388" s="17">
        <f t="shared" ref="H388:H451" si="46">-LN(G388)-(C388/G388)</f>
        <v>8.5665043063854274</v>
      </c>
      <c r="N388" s="37">
        <f t="shared" si="43"/>
        <v>2.8092688880860806E-3</v>
      </c>
      <c r="O388" s="38">
        <f t="shared" si="43"/>
        <v>2.2717237174923084E-2</v>
      </c>
      <c r="P388" s="39">
        <f t="shared" si="43"/>
        <v>1.4378763386544769E-2</v>
      </c>
      <c r="Q388" s="40">
        <f t="shared" si="42"/>
        <v>1.3502284552714759E-2</v>
      </c>
    </row>
    <row r="389" spans="1:17">
      <c r="A389" s="20">
        <v>44035</v>
      </c>
      <c r="B389" s="17">
        <v>-4.5516438782215118E-2</v>
      </c>
      <c r="C389" s="21">
        <f t="shared" si="44"/>
        <v>2.0717461994151365E-3</v>
      </c>
      <c r="D389" s="22">
        <f>AVERAGE($C$3:C388)</f>
        <v>5.1475633410218364E-4</v>
      </c>
      <c r="E389" s="23">
        <f t="shared" ref="E389:E452" si="47">$K$1*E388+(1-$K$1)*C388</f>
        <v>1.800167544283301E-4</v>
      </c>
      <c r="F389" s="17">
        <f t="shared" si="45"/>
        <v>-2.8861692515326798</v>
      </c>
      <c r="G389" s="24">
        <f t="shared" ref="G389:G452" si="48">$K$9*G388+$K$8*C388+$K$7</f>
        <v>1.6385730842349258E-4</v>
      </c>
      <c r="H389" s="17">
        <f t="shared" si="46"/>
        <v>-3.9270850216070663</v>
      </c>
      <c r="N389" s="37">
        <f t="shared" si="43"/>
        <v>4.5516438782215118E-2</v>
      </c>
      <c r="O389" s="38">
        <f t="shared" si="43"/>
        <v>2.2688242199478206E-2</v>
      </c>
      <c r="P389" s="39">
        <f t="shared" si="43"/>
        <v>1.3417032251147423E-2</v>
      </c>
      <c r="Q389" s="40">
        <f t="shared" si="42"/>
        <v>1.2800676092437171E-2</v>
      </c>
    </row>
    <row r="390" spans="1:17">
      <c r="A390" s="20">
        <v>44036</v>
      </c>
      <c r="B390" s="17">
        <v>-2.4772831238806248E-3</v>
      </c>
      <c r="C390" s="21">
        <f t="shared" si="44"/>
        <v>6.1369316758637469E-6</v>
      </c>
      <c r="D390" s="22">
        <f>AVERAGE($C$3:C389)</f>
        <v>5.1877956372831536E-4</v>
      </c>
      <c r="E390" s="23">
        <f t="shared" si="47"/>
        <v>4.3431962678326024E-4</v>
      </c>
      <c r="F390" s="17">
        <f t="shared" si="45"/>
        <v>7.7275998383880031</v>
      </c>
      <c r="G390" s="24">
        <f t="shared" si="48"/>
        <v>3.3229918837023742E-4</v>
      </c>
      <c r="H390" s="17">
        <f t="shared" si="46"/>
        <v>7.9910067339899369</v>
      </c>
      <c r="N390" s="37">
        <f t="shared" si="43"/>
        <v>2.4772831238806248E-3</v>
      </c>
      <c r="O390" s="38">
        <f t="shared" si="43"/>
        <v>2.277673294676643E-2</v>
      </c>
      <c r="P390" s="39">
        <f t="shared" si="43"/>
        <v>2.0840336532389783E-2</v>
      </c>
      <c r="Q390" s="40">
        <f t="shared" si="42"/>
        <v>1.8229075356974017E-2</v>
      </c>
    </row>
    <row r="391" spans="1:17">
      <c r="A391" s="20">
        <v>44039</v>
      </c>
      <c r="B391" s="17">
        <v>2.3700261488556862E-2</v>
      </c>
      <c r="C391" s="21">
        <f t="shared" si="44"/>
        <v>5.6170239462597152E-4</v>
      </c>
      <c r="D391" s="22">
        <f>AVERAGE($C$3:C390)</f>
        <v>5.1745831983127295E-4</v>
      </c>
      <c r="E391" s="23">
        <f t="shared" si="47"/>
        <v>3.7675955150555813E-4</v>
      </c>
      <c r="F391" s="17">
        <f t="shared" si="45"/>
        <v>6.393025718774064</v>
      </c>
      <c r="G391" s="24">
        <f t="shared" si="48"/>
        <v>2.9592093655333139E-4</v>
      </c>
      <c r="H391" s="17">
        <f t="shared" si="46"/>
        <v>6.2272680127011695</v>
      </c>
      <c r="N391" s="37">
        <f t="shared" si="43"/>
        <v>2.3700261488556862E-2</v>
      </c>
      <c r="O391" s="38">
        <f t="shared" si="43"/>
        <v>2.2747710210728307E-2</v>
      </c>
      <c r="P391" s="39">
        <f t="shared" si="43"/>
        <v>1.9410294987597641E-2</v>
      </c>
      <c r="Q391" s="40">
        <f t="shared" si="42"/>
        <v>1.7202352645883393E-2</v>
      </c>
    </row>
    <row r="392" spans="1:17">
      <c r="A392" s="20">
        <v>44040</v>
      </c>
      <c r="B392" s="17">
        <v>-1.6427541151642799E-2</v>
      </c>
      <c r="C392" s="21">
        <f t="shared" si="44"/>
        <v>2.6986410828891763E-4</v>
      </c>
      <c r="D392" s="22">
        <f>AVERAGE($C$3:C391)</f>
        <v>5.1757205781275024E-4</v>
      </c>
      <c r="E392" s="23">
        <f t="shared" si="47"/>
        <v>4.0162119139367457E-4</v>
      </c>
      <c r="F392" s="17">
        <f t="shared" si="45"/>
        <v>7.1480642987411223</v>
      </c>
      <c r="G392" s="24">
        <f t="shared" si="48"/>
        <v>3.1357371888090488E-4</v>
      </c>
      <c r="H392" s="17">
        <f t="shared" si="46"/>
        <v>7.2068678950790277</v>
      </c>
      <c r="N392" s="37">
        <f t="shared" si="43"/>
        <v>1.6427541151642799E-2</v>
      </c>
      <c r="O392" s="38">
        <f t="shared" si="43"/>
        <v>2.2750210060848895E-2</v>
      </c>
      <c r="P392" s="39">
        <f t="shared" si="43"/>
        <v>2.0040488801266167E-2</v>
      </c>
      <c r="Q392" s="40">
        <f t="shared" ref="Q392:Q455" si="49">SQRT(G392)</f>
        <v>1.7708012843933248E-2</v>
      </c>
    </row>
    <row r="393" spans="1:17">
      <c r="A393" s="20">
        <v>44041</v>
      </c>
      <c r="B393" s="17">
        <v>1.9168369472026825E-2</v>
      </c>
      <c r="C393" s="21">
        <f t="shared" si="44"/>
        <v>3.6742638821612994E-4</v>
      </c>
      <c r="D393" s="22">
        <f>AVERAGE($C$3:C392)</f>
        <v>5.1693690922422766E-4</v>
      </c>
      <c r="E393" s="23">
        <f t="shared" si="47"/>
        <v>3.8390924808410658E-4</v>
      </c>
      <c r="F393" s="17">
        <f t="shared" si="45"/>
        <v>6.9080386274490664</v>
      </c>
      <c r="G393" s="24">
        <f t="shared" si="48"/>
        <v>3.0301657672839104E-4</v>
      </c>
      <c r="H393" s="17">
        <f t="shared" si="46"/>
        <v>6.8891610389893714</v>
      </c>
      <c r="N393" s="37">
        <f t="shared" si="43"/>
        <v>1.9168369472026825E-2</v>
      </c>
      <c r="O393" s="38">
        <f t="shared" si="43"/>
        <v>2.2736246594902768E-2</v>
      </c>
      <c r="P393" s="39">
        <f t="shared" si="43"/>
        <v>1.959360222327958E-2</v>
      </c>
      <c r="Q393" s="40">
        <f t="shared" si="49"/>
        <v>1.7407371333098835E-2</v>
      </c>
    </row>
    <row r="394" spans="1:17">
      <c r="A394" s="20">
        <v>44042</v>
      </c>
      <c r="B394" s="17">
        <v>1.2100184336304665E-2</v>
      </c>
      <c r="C394" s="21">
        <f t="shared" si="44"/>
        <v>1.4641446097255276E-4</v>
      </c>
      <c r="D394" s="22">
        <f>AVERAGE($C$3:C393)</f>
        <v>5.1655452937510204E-4</v>
      </c>
      <c r="E394" s="23">
        <f t="shared" si="47"/>
        <v>3.81693477419777E-4</v>
      </c>
      <c r="F394" s="17">
        <f t="shared" si="45"/>
        <v>7.4873009575412928</v>
      </c>
      <c r="G394" s="24">
        <f t="shared" si="48"/>
        <v>3.024415843319044E-4</v>
      </c>
      <c r="H394" s="17">
        <f t="shared" si="46"/>
        <v>7.6195141758015534</v>
      </c>
      <c r="N394" s="37">
        <f t="shared" si="43"/>
        <v>1.2100184336304665E-2</v>
      </c>
      <c r="O394" s="38">
        <f t="shared" si="43"/>
        <v>2.2727836002908459E-2</v>
      </c>
      <c r="P394" s="39">
        <f t="shared" si="43"/>
        <v>1.9536977182250507E-2</v>
      </c>
      <c r="Q394" s="40">
        <f t="shared" si="49"/>
        <v>1.7390847717460595E-2</v>
      </c>
    </row>
    <row r="395" spans="1:17">
      <c r="A395" s="20">
        <v>44043</v>
      </c>
      <c r="B395" s="17">
        <v>0.10468862950801849</v>
      </c>
      <c r="C395" s="21">
        <f t="shared" si="44"/>
        <v>1.095970914826716E-2</v>
      </c>
      <c r="D395" s="22">
        <f>AVERAGE($C$3:C394)</f>
        <v>5.1561029450672825E-4</v>
      </c>
      <c r="E395" s="23">
        <f t="shared" si="47"/>
        <v>3.5006520740160364E-4</v>
      </c>
      <c r="F395" s="17">
        <f t="shared" si="45"/>
        <v>-23.350230770581312</v>
      </c>
      <c r="G395" s="24">
        <f t="shared" si="48"/>
        <v>2.8215463955809258E-4</v>
      </c>
      <c r="H395" s="17">
        <f t="shared" si="46"/>
        <v>-30.669861385223864</v>
      </c>
      <c r="N395" s="37">
        <f t="shared" si="43"/>
        <v>0.10468862950801849</v>
      </c>
      <c r="O395" s="38">
        <f t="shared" si="43"/>
        <v>2.2707053849117642E-2</v>
      </c>
      <c r="P395" s="39">
        <f t="shared" si="43"/>
        <v>1.8710029593819559E-2</v>
      </c>
      <c r="Q395" s="40">
        <f t="shared" si="49"/>
        <v>1.6797459318542568E-2</v>
      </c>
    </row>
    <row r="396" spans="1:17">
      <c r="A396" s="20">
        <v>44046</v>
      </c>
      <c r="B396" s="17">
        <v>2.5197608396410942E-2</v>
      </c>
      <c r="C396" s="21">
        <f t="shared" si="44"/>
        <v>6.3491946889887921E-4</v>
      </c>
      <c r="D396" s="22">
        <f>AVERAGE($C$3:C395)</f>
        <v>5.4218560965624588E-4</v>
      </c>
      <c r="E396" s="23">
        <f t="shared" si="47"/>
        <v>1.7763066479919674E-3</v>
      </c>
      <c r="F396" s="17">
        <f t="shared" si="45"/>
        <v>5.9757810022160402</v>
      </c>
      <c r="G396" s="24">
        <f t="shared" si="48"/>
        <v>1.2320359908974557E-3</v>
      </c>
      <c r="H396" s="17">
        <f t="shared" si="46"/>
        <v>6.1837455440153635</v>
      </c>
      <c r="N396" s="37">
        <f t="shared" si="43"/>
        <v>2.5197608396410942E-2</v>
      </c>
      <c r="O396" s="38">
        <f t="shared" si="43"/>
        <v>2.3284879421123183E-2</v>
      </c>
      <c r="P396" s="39">
        <f t="shared" si="43"/>
        <v>4.2146253071797112E-2</v>
      </c>
      <c r="Q396" s="40">
        <f t="shared" si="49"/>
        <v>3.5100370238751837E-2</v>
      </c>
    </row>
    <row r="397" spans="1:17">
      <c r="A397" s="20">
        <v>44047</v>
      </c>
      <c r="B397" s="17">
        <v>6.6781495697796345E-3</v>
      </c>
      <c r="C397" s="21">
        <f t="shared" si="44"/>
        <v>4.4597681676347917E-5</v>
      </c>
      <c r="D397" s="22">
        <f>AVERAGE($C$3:C396)</f>
        <v>5.4242097478122715E-4</v>
      </c>
      <c r="E397" s="23">
        <f t="shared" si="47"/>
        <v>1.6228713674439673E-3</v>
      </c>
      <c r="F397" s="17">
        <f t="shared" si="45"/>
        <v>6.3960775246835189</v>
      </c>
      <c r="G397" s="24">
        <f t="shared" si="48"/>
        <v>1.1453538452295578E-3</v>
      </c>
      <c r="H397" s="17">
        <f t="shared" si="46"/>
        <v>6.733103747435174</v>
      </c>
      <c r="N397" s="37">
        <f t="shared" ref="N397:P460" si="50">SQRT(C397)</f>
        <v>6.6781495697796345E-3</v>
      </c>
      <c r="O397" s="38">
        <f t="shared" si="50"/>
        <v>2.3289932906327297E-2</v>
      </c>
      <c r="P397" s="39">
        <f t="shared" si="50"/>
        <v>4.0284877652091329E-2</v>
      </c>
      <c r="Q397" s="40">
        <f t="shared" si="49"/>
        <v>3.3843076769548563E-2</v>
      </c>
    </row>
    <row r="398" spans="1:17">
      <c r="A398" s="20">
        <v>44048</v>
      </c>
      <c r="B398" s="17">
        <v>3.624666715040803E-3</v>
      </c>
      <c r="C398" s="21">
        <f t="shared" si="44"/>
        <v>1.3138208795124685E-5</v>
      </c>
      <c r="D398" s="22">
        <f>AVERAGE($C$3:C397)</f>
        <v>5.411606626467844E-4</v>
      </c>
      <c r="E398" s="23">
        <f t="shared" si="47"/>
        <v>1.4107059688894677E-3</v>
      </c>
      <c r="F398" s="17">
        <f t="shared" si="45"/>
        <v>6.554351797167711</v>
      </c>
      <c r="G398" s="24">
        <f t="shared" si="48"/>
        <v>1.0161071967863396E-3</v>
      </c>
      <c r="H398" s="17">
        <f t="shared" si="46"/>
        <v>6.8788464830951765</v>
      </c>
      <c r="N398" s="37">
        <f t="shared" si="50"/>
        <v>3.624666715040803E-3</v>
      </c>
      <c r="O398" s="38">
        <f t="shared" si="50"/>
        <v>2.3262860156197138E-2</v>
      </c>
      <c r="P398" s="39">
        <f t="shared" si="50"/>
        <v>3.7559365927681311E-2</v>
      </c>
      <c r="Q398" s="40">
        <f t="shared" si="49"/>
        <v>3.1876436387813796E-2</v>
      </c>
    </row>
    <row r="399" spans="1:17">
      <c r="A399" s="20">
        <v>44049</v>
      </c>
      <c r="B399" s="17">
        <v>3.4889232367277145E-2</v>
      </c>
      <c r="C399" s="21">
        <f t="shared" si="44"/>
        <v>1.2172585351778592E-3</v>
      </c>
      <c r="D399" s="22">
        <f>AVERAGE($C$3:C398)</f>
        <v>5.3982727261180552E-4</v>
      </c>
      <c r="E399" s="23">
        <f t="shared" si="47"/>
        <v>1.222832646599918E-3</v>
      </c>
      <c r="F399" s="17">
        <f t="shared" si="45"/>
        <v>5.711143630069758</v>
      </c>
      <c r="G399" s="24">
        <f t="shared" si="48"/>
        <v>8.9935493393840599E-4</v>
      </c>
      <c r="H399" s="17">
        <f t="shared" si="46"/>
        <v>5.660353215114065</v>
      </c>
      <c r="N399" s="37">
        <f t="shared" si="50"/>
        <v>3.4889232367277145E-2</v>
      </c>
      <c r="O399" s="38">
        <f t="shared" si="50"/>
        <v>2.3234183278346702E-2</v>
      </c>
      <c r="P399" s="39">
        <f t="shared" si="50"/>
        <v>3.4969024101337426E-2</v>
      </c>
      <c r="Q399" s="40">
        <f t="shared" si="49"/>
        <v>2.9989246971846524E-2</v>
      </c>
    </row>
    <row r="400" spans="1:17">
      <c r="A400" s="20">
        <v>44050</v>
      </c>
      <c r="B400" s="17">
        <v>-2.2694790735840797E-2</v>
      </c>
      <c r="C400" s="21">
        <f t="shared" si="44"/>
        <v>5.1505352654360528E-4</v>
      </c>
      <c r="D400" s="22">
        <f>AVERAGE($C$3:C399)</f>
        <v>5.415336485880424E-4</v>
      </c>
      <c r="E400" s="23">
        <f t="shared" si="47"/>
        <v>1.2220833256284586E-3</v>
      </c>
      <c r="F400" s="17">
        <f t="shared" si="45"/>
        <v>6.2857429065294799</v>
      </c>
      <c r="G400" s="24">
        <f t="shared" si="48"/>
        <v>9.0419860468425313E-4</v>
      </c>
      <c r="H400" s="17">
        <f t="shared" si="46"/>
        <v>6.4388371938618061</v>
      </c>
      <c r="N400" s="37">
        <f t="shared" si="50"/>
        <v>2.2694790735840797E-2</v>
      </c>
      <c r="O400" s="38">
        <f t="shared" si="50"/>
        <v>2.3270875544079608E-2</v>
      </c>
      <c r="P400" s="39">
        <f t="shared" si="50"/>
        <v>3.4958308391975411E-2</v>
      </c>
      <c r="Q400" s="40">
        <f t="shared" si="49"/>
        <v>3.0069895322136608E-2</v>
      </c>
    </row>
    <row r="401" spans="1:17">
      <c r="A401" s="20">
        <v>44053</v>
      </c>
      <c r="B401" s="17">
        <v>1.4534798450767994E-2</v>
      </c>
      <c r="C401" s="21">
        <f t="shared" si="44"/>
        <v>2.1126036600444768E-4</v>
      </c>
      <c r="D401" s="22">
        <f>AVERAGE($C$3:C400)</f>
        <v>5.4146711561808142E-4</v>
      </c>
      <c r="E401" s="23">
        <f t="shared" si="47"/>
        <v>1.1270381756868075E-3</v>
      </c>
      <c r="F401" s="17">
        <f t="shared" si="45"/>
        <v>6.6007147794064966</v>
      </c>
      <c r="G401" s="24">
        <f t="shared" si="48"/>
        <v>8.456227714049463E-4</v>
      </c>
      <c r="H401" s="17">
        <f t="shared" si="46"/>
        <v>6.8256090522575876</v>
      </c>
      <c r="N401" s="37">
        <f t="shared" si="50"/>
        <v>1.4534798450767994E-2</v>
      </c>
      <c r="O401" s="38">
        <f t="shared" si="50"/>
        <v>2.3269445967149312E-2</v>
      </c>
      <c r="P401" s="39">
        <f t="shared" si="50"/>
        <v>3.3571389242728809E-2</v>
      </c>
      <c r="Q401" s="40">
        <f t="shared" si="49"/>
        <v>2.9079593728333727E-2</v>
      </c>
    </row>
    <row r="402" spans="1:17">
      <c r="A402" s="20">
        <v>44054</v>
      </c>
      <c r="B402" s="17">
        <v>-2.9739867895841599E-2</v>
      </c>
      <c r="C402" s="21">
        <f t="shared" si="44"/>
        <v>8.8445974246210979E-4</v>
      </c>
      <c r="D402" s="22">
        <f>AVERAGE($C$3:C401)</f>
        <v>5.4063952977945076E-4</v>
      </c>
      <c r="E402" s="23">
        <f t="shared" si="47"/>
        <v>1.0039312863489641E-3</v>
      </c>
      <c r="F402" s="17">
        <f t="shared" si="45"/>
        <v>6.0228354061872187</v>
      </c>
      <c r="G402" s="24">
        <f t="shared" si="48"/>
        <v>7.6679675502712311E-4</v>
      </c>
      <c r="H402" s="17">
        <f t="shared" si="46"/>
        <v>6.0198413537985553</v>
      </c>
      <c r="N402" s="37">
        <f t="shared" si="50"/>
        <v>2.9739867895841599E-2</v>
      </c>
      <c r="O402" s="38">
        <f t="shared" si="50"/>
        <v>2.3251656495386533E-2</v>
      </c>
      <c r="P402" s="39">
        <f t="shared" si="50"/>
        <v>3.1684874725158123E-2</v>
      </c>
      <c r="Q402" s="40">
        <f t="shared" si="49"/>
        <v>2.7691095229822944E-2</v>
      </c>
    </row>
    <row r="403" spans="1:17">
      <c r="A403" s="20">
        <v>44055</v>
      </c>
      <c r="B403" s="17">
        <v>3.3234305679798126E-2</v>
      </c>
      <c r="C403" s="21">
        <f t="shared" si="44"/>
        <v>1.104519074018262E-3</v>
      </c>
      <c r="D403" s="22">
        <f>AVERAGE($C$3:C402)</f>
        <v>5.4149908031115744E-4</v>
      </c>
      <c r="E403" s="23">
        <f t="shared" si="47"/>
        <v>9.8787087302949122E-4</v>
      </c>
      <c r="F403" s="17">
        <f t="shared" si="45"/>
        <v>5.801878150757469</v>
      </c>
      <c r="G403" s="24">
        <f t="shared" si="48"/>
        <v>7.5755789777890499E-4</v>
      </c>
      <c r="H403" s="17">
        <f t="shared" si="46"/>
        <v>5.7274110408460279</v>
      </c>
      <c r="N403" s="37">
        <f t="shared" si="50"/>
        <v>3.3234305679798126E-2</v>
      </c>
      <c r="O403" s="38">
        <f t="shared" si="50"/>
        <v>2.3270132795305605E-2</v>
      </c>
      <c r="P403" s="39">
        <f t="shared" si="50"/>
        <v>3.1430413185790151E-2</v>
      </c>
      <c r="Q403" s="40">
        <f t="shared" si="49"/>
        <v>2.7523769686925246E-2</v>
      </c>
    </row>
    <row r="404" spans="1:17">
      <c r="A404" s="20">
        <v>44056</v>
      </c>
      <c r="B404" s="17">
        <v>1.7697548493742943E-2</v>
      </c>
      <c r="C404" s="21">
        <f t="shared" si="44"/>
        <v>3.132032226883831E-4</v>
      </c>
      <c r="D404" s="22">
        <f>AVERAGE($C$3:C403)</f>
        <v>5.429031201957138E-4</v>
      </c>
      <c r="E404" s="23">
        <f t="shared" si="47"/>
        <v>1.0035517478211222E-3</v>
      </c>
      <c r="F404" s="17">
        <f t="shared" si="45"/>
        <v>6.5921150828494772</v>
      </c>
      <c r="G404" s="24">
        <f t="shared" si="48"/>
        <v>7.6910823921759648E-4</v>
      </c>
      <c r="H404" s="17">
        <f t="shared" si="46"/>
        <v>6.7630497885435252</v>
      </c>
      <c r="N404" s="37">
        <f t="shared" si="50"/>
        <v>1.7697548493742943E-2</v>
      </c>
      <c r="O404" s="38">
        <f t="shared" si="50"/>
        <v>2.3300281547563192E-2</v>
      </c>
      <c r="P404" s="39">
        <f t="shared" si="50"/>
        <v>3.1678884889167459E-2</v>
      </c>
      <c r="Q404" s="40">
        <f t="shared" si="49"/>
        <v>2.7732800782063041E-2</v>
      </c>
    </row>
    <row r="405" spans="1:17">
      <c r="A405" s="20">
        <v>44057</v>
      </c>
      <c r="B405" s="17">
        <v>-8.9123478392139077E-4</v>
      </c>
      <c r="C405" s="21">
        <f t="shared" si="44"/>
        <v>7.942994400714081E-7</v>
      </c>
      <c r="D405" s="22">
        <f>AVERAGE($C$3:C404)</f>
        <v>5.4233172741584485E-4</v>
      </c>
      <c r="E405" s="23">
        <f t="shared" si="47"/>
        <v>9.1074904110611957E-4</v>
      </c>
      <c r="F405" s="17">
        <f t="shared" si="45"/>
        <v>7.0003710362869933</v>
      </c>
      <c r="G405" s="24">
        <f t="shared" si="48"/>
        <v>7.0846941956242819E-4</v>
      </c>
      <c r="H405" s="17">
        <f t="shared" si="46"/>
        <v>7.2512825134732948</v>
      </c>
      <c r="N405" s="37">
        <f t="shared" si="50"/>
        <v>8.9123478392139077E-4</v>
      </c>
      <c r="O405" s="38">
        <f t="shared" si="50"/>
        <v>2.3288016820155487E-2</v>
      </c>
      <c r="P405" s="39">
        <f t="shared" si="50"/>
        <v>3.0178618939675148E-2</v>
      </c>
      <c r="Q405" s="40">
        <f t="shared" si="49"/>
        <v>2.6617088863405559E-2</v>
      </c>
    </row>
    <row r="406" spans="1:17">
      <c r="A406" s="20">
        <v>44060</v>
      </c>
      <c r="B406" s="17">
        <v>-2.6108222082257271E-3</v>
      </c>
      <c r="C406" s="21">
        <f t="shared" si="44"/>
        <v>6.8163926029646618E-6</v>
      </c>
      <c r="D406" s="22">
        <f>AVERAGE($C$3:C405)</f>
        <v>5.4098796208588019E-4</v>
      </c>
      <c r="E406" s="23">
        <f t="shared" si="47"/>
        <v>7.8842493966978634E-4</v>
      </c>
      <c r="F406" s="17">
        <f t="shared" si="45"/>
        <v>7.1368277677436325</v>
      </c>
      <c r="G406" s="24">
        <f t="shared" si="48"/>
        <v>6.2705369715313104E-4</v>
      </c>
      <c r="H406" s="17">
        <f t="shared" si="46"/>
        <v>7.3636078710131505</v>
      </c>
      <c r="N406" s="37">
        <f t="shared" si="50"/>
        <v>2.6108222082257271E-3</v>
      </c>
      <c r="O406" s="38">
        <f t="shared" si="50"/>
        <v>2.3259147922610583E-2</v>
      </c>
      <c r="P406" s="39">
        <f t="shared" si="50"/>
        <v>2.8078905599573968E-2</v>
      </c>
      <c r="Q406" s="40">
        <f t="shared" si="49"/>
        <v>2.5041040257008713E-2</v>
      </c>
    </row>
    <row r="407" spans="1:17">
      <c r="A407" s="20">
        <v>44061</v>
      </c>
      <c r="B407" s="17">
        <v>8.3328038454055786E-3</v>
      </c>
      <c r="C407" s="21">
        <f t="shared" si="44"/>
        <v>6.9435619926005998E-5</v>
      </c>
      <c r="D407" s="22">
        <f>AVERAGE($C$3:C406)</f>
        <v>5.3966575523072447E-4</v>
      </c>
      <c r="E407" s="23">
        <f t="shared" si="47"/>
        <v>6.8335425997877869E-4</v>
      </c>
      <c r="F407" s="17">
        <f t="shared" si="45"/>
        <v>7.1868871600197659</v>
      </c>
      <c r="G407" s="24">
        <f t="shared" si="48"/>
        <v>5.5582105342256776E-4</v>
      </c>
      <c r="H407" s="17">
        <f t="shared" si="46"/>
        <v>7.3701397469111063</v>
      </c>
      <c r="N407" s="37">
        <f t="shared" si="50"/>
        <v>8.3328038454055786E-3</v>
      </c>
      <c r="O407" s="38">
        <f t="shared" si="50"/>
        <v>2.323070716165835E-2</v>
      </c>
      <c r="P407" s="39">
        <f t="shared" si="50"/>
        <v>2.6141045502786966E-2</v>
      </c>
      <c r="Q407" s="40">
        <f t="shared" si="49"/>
        <v>2.3575857427091975E-2</v>
      </c>
    </row>
    <row r="408" spans="1:17">
      <c r="A408" s="20">
        <v>44062</v>
      </c>
      <c r="B408" s="17">
        <v>1.2547032674774528E-3</v>
      </c>
      <c r="C408" s="21">
        <f t="shared" si="44"/>
        <v>1.5742802894185964E-6</v>
      </c>
      <c r="D408" s="22">
        <f>AVERAGE($C$3:C407)</f>
        <v>5.385046931682437E-4</v>
      </c>
      <c r="E408" s="23">
        <f t="shared" si="47"/>
        <v>6.0082592910599823E-4</v>
      </c>
      <c r="F408" s="17">
        <f t="shared" si="45"/>
        <v>7.4145851071537727</v>
      </c>
      <c r="G408" s="24">
        <f t="shared" si="48"/>
        <v>4.9863056419573767E-4</v>
      </c>
      <c r="H408" s="17">
        <f t="shared" si="46"/>
        <v>7.6004878809564742</v>
      </c>
      <c r="N408" s="37">
        <f t="shared" si="50"/>
        <v>1.2547032674774528E-3</v>
      </c>
      <c r="O408" s="38">
        <f t="shared" si="50"/>
        <v>2.3205703892970875E-2</v>
      </c>
      <c r="P408" s="39">
        <f t="shared" si="50"/>
        <v>2.4511750837220875E-2</v>
      </c>
      <c r="Q408" s="40">
        <f t="shared" si="49"/>
        <v>2.233003726364418E-2</v>
      </c>
    </row>
    <row r="409" spans="1:17">
      <c r="A409" s="20">
        <v>44063</v>
      </c>
      <c r="B409" s="17">
        <v>2.2189615294337273E-2</v>
      </c>
      <c r="C409" s="21">
        <f t="shared" si="44"/>
        <v>4.9237902691068661E-4</v>
      </c>
      <c r="D409" s="22">
        <f>AVERAGE($C$3:C408)</f>
        <v>5.3718220446657169E-4</v>
      </c>
      <c r="E409" s="23">
        <f t="shared" si="47"/>
        <v>5.2026926390139928E-4</v>
      </c>
      <c r="F409" s="17">
        <f t="shared" si="45"/>
        <v>6.6147713776688617</v>
      </c>
      <c r="G409" s="24">
        <f t="shared" si="48"/>
        <v>4.4214115032644114E-4</v>
      </c>
      <c r="H409" s="17">
        <f t="shared" si="46"/>
        <v>6.6102573132095408</v>
      </c>
      <c r="N409" s="37">
        <f t="shared" si="50"/>
        <v>2.2189615294337273E-2</v>
      </c>
      <c r="O409" s="38">
        <f t="shared" si="50"/>
        <v>2.3177191470637067E-2</v>
      </c>
      <c r="P409" s="39">
        <f t="shared" si="50"/>
        <v>2.2809411739485946E-2</v>
      </c>
      <c r="Q409" s="40">
        <f t="shared" si="49"/>
        <v>2.102715269185158E-2</v>
      </c>
    </row>
    <row r="410" spans="1:17">
      <c r="A410" s="20">
        <v>44064</v>
      </c>
      <c r="B410" s="17">
        <v>5.1532454788684845E-2</v>
      </c>
      <c r="C410" s="21">
        <f t="shared" si="44"/>
        <v>2.6555938965478476E-3</v>
      </c>
      <c r="D410" s="22">
        <f>AVERAGE($C$3:C409)</f>
        <v>5.370721229492353E-4</v>
      </c>
      <c r="E410" s="23">
        <f t="shared" si="47"/>
        <v>5.1652001350188062E-4</v>
      </c>
      <c r="F410" s="17">
        <f t="shared" si="45"/>
        <v>2.4270780305377873</v>
      </c>
      <c r="G410" s="24">
        <f t="shared" si="48"/>
        <v>4.3626910582758225E-4</v>
      </c>
      <c r="H410" s="17">
        <f t="shared" si="46"/>
        <v>1.6501966231522287</v>
      </c>
      <c r="N410" s="37">
        <f t="shared" si="50"/>
        <v>5.1532454788684845E-2</v>
      </c>
      <c r="O410" s="38">
        <f t="shared" si="50"/>
        <v>2.3174816567758098E-2</v>
      </c>
      <c r="P410" s="39">
        <f t="shared" si="50"/>
        <v>2.2727076659832004E-2</v>
      </c>
      <c r="Q410" s="40">
        <f t="shared" si="49"/>
        <v>2.088705593968624E-2</v>
      </c>
    </row>
    <row r="411" spans="1:17">
      <c r="A411" s="20">
        <v>44067</v>
      </c>
      <c r="B411" s="17">
        <v>1.1960242874920368E-2</v>
      </c>
      <c r="C411" s="21">
        <f t="shared" si="44"/>
        <v>1.4304740962708343E-4</v>
      </c>
      <c r="D411" s="22">
        <f>AVERAGE($C$3:C410)</f>
        <v>5.4226457827668292E-4</v>
      </c>
      <c r="E411" s="23">
        <f t="shared" si="47"/>
        <v>8.0407309572490281E-4</v>
      </c>
      <c r="F411" s="17">
        <f t="shared" si="45"/>
        <v>6.9479168882319495</v>
      </c>
      <c r="G411" s="24">
        <f t="shared" si="48"/>
        <v>6.2469543058489032E-4</v>
      </c>
      <c r="H411" s="17">
        <f t="shared" si="46"/>
        <v>7.1492588945485558</v>
      </c>
      <c r="N411" s="37">
        <f t="shared" si="50"/>
        <v>1.1960242874920368E-2</v>
      </c>
      <c r="O411" s="38">
        <f t="shared" si="50"/>
        <v>2.3286575065403735E-2</v>
      </c>
      <c r="P411" s="39">
        <f t="shared" si="50"/>
        <v>2.8356182671948331E-2</v>
      </c>
      <c r="Q411" s="40">
        <f t="shared" si="49"/>
        <v>2.4993907869416705E-2</v>
      </c>
    </row>
    <row r="412" spans="1:17">
      <c r="A412" s="20">
        <v>44068</v>
      </c>
      <c r="B412" s="17">
        <v>-8.2037318497896194E-3</v>
      </c>
      <c r="C412" s="21">
        <f t="shared" si="44"/>
        <v>6.7301216263252611E-5</v>
      </c>
      <c r="D412" s="22">
        <f>AVERAGE($C$3:C411)</f>
        <v>5.412884971797401E-4</v>
      </c>
      <c r="E412" s="23">
        <f t="shared" si="47"/>
        <v>7.1521222234761266E-4</v>
      </c>
      <c r="F412" s="17">
        <f t="shared" si="45"/>
        <v>7.1488315997819019</v>
      </c>
      <c r="G412" s="24">
        <f t="shared" si="48"/>
        <v>5.659345009646178E-4</v>
      </c>
      <c r="H412" s="17">
        <f t="shared" si="46"/>
        <v>7.3581117048210984</v>
      </c>
      <c r="N412" s="37">
        <f t="shared" si="50"/>
        <v>8.2037318497896194E-3</v>
      </c>
      <c r="O412" s="38">
        <f t="shared" si="50"/>
        <v>2.326560760392344E-2</v>
      </c>
      <c r="P412" s="39">
        <f t="shared" si="50"/>
        <v>2.6743451952723169E-2</v>
      </c>
      <c r="Q412" s="40">
        <f t="shared" si="49"/>
        <v>2.3789377902009499E-2</v>
      </c>
    </row>
    <row r="413" spans="1:17">
      <c r="A413" s="20">
        <v>44069</v>
      </c>
      <c r="B413" s="17">
        <v>1.359905581921339E-2</v>
      </c>
      <c r="C413" s="21">
        <f t="shared" si="44"/>
        <v>1.8493431917408158E-4</v>
      </c>
      <c r="D413" s="22">
        <f>AVERAGE($C$3:C412)</f>
        <v>5.4013243064091943E-4</v>
      </c>
      <c r="E413" s="23">
        <f t="shared" si="47"/>
        <v>6.281143393420571E-4</v>
      </c>
      <c r="F413" s="17">
        <f t="shared" si="45"/>
        <v>7.0783605452725844</v>
      </c>
      <c r="G413" s="24">
        <f t="shared" si="48"/>
        <v>5.073549971032292E-4</v>
      </c>
      <c r="H413" s="17">
        <f t="shared" si="46"/>
        <v>7.2217928616446958</v>
      </c>
      <c r="N413" s="37">
        <f t="shared" si="50"/>
        <v>1.359905581921339E-2</v>
      </c>
      <c r="O413" s="38">
        <f t="shared" si="50"/>
        <v>2.3240749356269033E-2</v>
      </c>
      <c r="P413" s="39">
        <f t="shared" si="50"/>
        <v>2.5062209386685307E-2</v>
      </c>
      <c r="Q413" s="40">
        <f t="shared" si="49"/>
        <v>2.2524542106405386E-2</v>
      </c>
    </row>
    <row r="414" spans="1:17">
      <c r="A414" s="20">
        <v>44070</v>
      </c>
      <c r="B414" s="17">
        <v>-1.1954371817409992E-2</v>
      </c>
      <c r="C414" s="21">
        <f t="shared" si="44"/>
        <v>1.4290700554888628E-4</v>
      </c>
      <c r="D414" s="22">
        <f>AVERAGE($C$3:C413)</f>
        <v>5.392682016592483E-4</v>
      </c>
      <c r="E414" s="23">
        <f t="shared" si="47"/>
        <v>5.6853819202474446E-4</v>
      </c>
      <c r="F414" s="17">
        <f t="shared" si="45"/>
        <v>7.2210833935966408</v>
      </c>
      <c r="G414" s="24">
        <f t="shared" si="48"/>
        <v>4.6624243396669706E-4</v>
      </c>
      <c r="H414" s="17">
        <f t="shared" si="46"/>
        <v>7.364296879760273</v>
      </c>
      <c r="N414" s="37">
        <f t="shared" si="50"/>
        <v>1.1954371817409992E-2</v>
      </c>
      <c r="O414" s="38">
        <f t="shared" si="50"/>
        <v>2.3222148945764007E-2</v>
      </c>
      <c r="P414" s="39">
        <f t="shared" si="50"/>
        <v>2.3844038920131472E-2</v>
      </c>
      <c r="Q414" s="40">
        <f t="shared" si="49"/>
        <v>2.1592647683104937E-2</v>
      </c>
    </row>
    <row r="415" spans="1:17">
      <c r="A415" s="20">
        <v>44071</v>
      </c>
      <c r="B415" s="17">
        <v>-1.6198655357584357E-3</v>
      </c>
      <c r="C415" s="21">
        <f t="shared" si="44"/>
        <v>2.623964353937964E-6</v>
      </c>
      <c r="D415" s="22">
        <f>AVERAGE($C$3:C414)</f>
        <v>5.3830615992111629E-4</v>
      </c>
      <c r="E415" s="23">
        <f t="shared" si="47"/>
        <v>5.1132111292736724E-4</v>
      </c>
      <c r="F415" s="17">
        <f t="shared" si="45"/>
        <v>7.5733810292804939</v>
      </c>
      <c r="G415" s="24">
        <f t="shared" si="48"/>
        <v>4.26238518738931E-4</v>
      </c>
      <c r="H415" s="17">
        <f t="shared" si="46"/>
        <v>7.7543553713185451</v>
      </c>
      <c r="N415" s="37">
        <f t="shared" si="50"/>
        <v>1.6198655357584357E-3</v>
      </c>
      <c r="O415" s="38">
        <f t="shared" si="50"/>
        <v>2.3201425816555245E-2</v>
      </c>
      <c r="P415" s="39">
        <f t="shared" si="50"/>
        <v>2.2612410595232151E-2</v>
      </c>
      <c r="Q415" s="40">
        <f t="shared" si="49"/>
        <v>2.0645544767308295E-2</v>
      </c>
    </row>
    <row r="416" spans="1:17">
      <c r="A416" s="20">
        <v>44074</v>
      </c>
      <c r="B416" s="17">
        <v>3.3912148326635361E-2</v>
      </c>
      <c r="C416" s="21">
        <f t="shared" si="44"/>
        <v>1.1500338041277175E-3</v>
      </c>
      <c r="D416" s="22">
        <f>AVERAGE($C$3:C415)</f>
        <v>5.3700910860013037E-4</v>
      </c>
      <c r="E416" s="23">
        <f t="shared" si="47"/>
        <v>4.4293757828196346E-4</v>
      </c>
      <c r="F416" s="17">
        <f t="shared" si="45"/>
        <v>5.1257027553093479</v>
      </c>
      <c r="G416" s="24">
        <f t="shared" si="48"/>
        <v>3.7841826288781687E-4</v>
      </c>
      <c r="H416" s="17">
        <f t="shared" si="46"/>
        <v>4.8404557486417357</v>
      </c>
      <c r="N416" s="37">
        <f t="shared" si="50"/>
        <v>3.3912148326635361E-2</v>
      </c>
      <c r="O416" s="38">
        <f t="shared" si="50"/>
        <v>2.3173456984233717E-2</v>
      </c>
      <c r="P416" s="39">
        <f t="shared" si="50"/>
        <v>2.1046082254946252E-2</v>
      </c>
      <c r="Q416" s="40">
        <f t="shared" si="49"/>
        <v>1.945297568208568E-2</v>
      </c>
    </row>
    <row r="417" spans="1:17">
      <c r="A417" s="20">
        <v>44075</v>
      </c>
      <c r="B417" s="17">
        <v>3.9832606911659241E-2</v>
      </c>
      <c r="C417" s="21">
        <f t="shared" si="44"/>
        <v>1.5866365733787635E-3</v>
      </c>
      <c r="D417" s="22">
        <f>AVERAGE($C$3:C416)</f>
        <v>5.384898445796656E-4</v>
      </c>
      <c r="E417" s="23">
        <f t="shared" si="47"/>
        <v>5.3799165789172486E-4</v>
      </c>
      <c r="F417" s="17">
        <f t="shared" si="45"/>
        <v>4.5784831620758855</v>
      </c>
      <c r="G417" s="24">
        <f t="shared" si="48"/>
        <v>4.3895312730634159E-4</v>
      </c>
      <c r="H417" s="17">
        <f t="shared" si="46"/>
        <v>4.1165256691306373</v>
      </c>
      <c r="N417" s="37">
        <f t="shared" si="50"/>
        <v>3.9832606911659241E-2</v>
      </c>
      <c r="O417" s="38">
        <f t="shared" si="50"/>
        <v>2.3205383956738695E-2</v>
      </c>
      <c r="P417" s="39">
        <f t="shared" si="50"/>
        <v>2.3194647181876357E-2</v>
      </c>
      <c r="Q417" s="40">
        <f t="shared" si="49"/>
        <v>2.0951208254092211E-2</v>
      </c>
    </row>
    <row r="418" spans="1:17">
      <c r="A418" s="20">
        <v>44076</v>
      </c>
      <c r="B418" s="17">
        <v>-2.0718429237604141E-2</v>
      </c>
      <c r="C418" s="21">
        <f t="shared" si="44"/>
        <v>4.2925331007361012E-4</v>
      </c>
      <c r="D418" s="22">
        <f>AVERAGE($C$3:C417)</f>
        <v>5.4101549934785619E-4</v>
      </c>
      <c r="E418" s="23">
        <f t="shared" si="47"/>
        <v>6.7895970953116356E-4</v>
      </c>
      <c r="F418" s="17">
        <f t="shared" si="45"/>
        <v>6.6627267044368237</v>
      </c>
      <c r="G418" s="24">
        <f t="shared" si="48"/>
        <v>5.3139227436467095E-4</v>
      </c>
      <c r="H418" s="17">
        <f t="shared" si="46"/>
        <v>6.7322201669564361</v>
      </c>
      <c r="N418" s="37">
        <f t="shared" si="50"/>
        <v>2.0718429237604141E-2</v>
      </c>
      <c r="O418" s="38">
        <f t="shared" si="50"/>
        <v>2.325973988134554E-2</v>
      </c>
      <c r="P418" s="39">
        <f t="shared" si="50"/>
        <v>2.6056855326979954E-2</v>
      </c>
      <c r="Q418" s="40">
        <f t="shared" si="49"/>
        <v>2.305194730092603E-2</v>
      </c>
    </row>
    <row r="419" spans="1:17">
      <c r="A419" s="20">
        <v>44077</v>
      </c>
      <c r="B419" s="17">
        <v>-8.0060862004756927E-2</v>
      </c>
      <c r="C419" s="21">
        <f t="shared" si="44"/>
        <v>6.4097416249447314E-3</v>
      </c>
      <c r="D419" s="22">
        <f>AVERAGE($C$3:C418)</f>
        <v>5.4074684023902391E-4</v>
      </c>
      <c r="E419" s="23">
        <f t="shared" si="47"/>
        <v>6.4539198408514642E-4</v>
      </c>
      <c r="F419" s="17">
        <f t="shared" si="45"/>
        <v>-2.5858955435085154</v>
      </c>
      <c r="G419" s="24">
        <f t="shared" si="48"/>
        <v>5.0929836315047599E-4</v>
      </c>
      <c r="H419" s="17">
        <f t="shared" si="46"/>
        <v>-5.0029588152477933</v>
      </c>
      <c r="N419" s="37">
        <f t="shared" si="50"/>
        <v>8.0060862004756927E-2</v>
      </c>
      <c r="O419" s="38">
        <f t="shared" si="50"/>
        <v>2.325396396830063E-2</v>
      </c>
      <c r="P419" s="39">
        <f t="shared" si="50"/>
        <v>2.5404566205411705E-2</v>
      </c>
      <c r="Q419" s="40">
        <f t="shared" si="49"/>
        <v>2.2567639733708882E-2</v>
      </c>
    </row>
    <row r="420" spans="1:17">
      <c r="A420" s="20">
        <v>44078</v>
      </c>
      <c r="B420" s="17">
        <v>6.6182855516672134E-4</v>
      </c>
      <c r="C420" s="21">
        <f t="shared" si="44"/>
        <v>4.3801703643406992E-7</v>
      </c>
      <c r="D420" s="22">
        <f>AVERAGE($C$3:C419)</f>
        <v>5.5482116825990085E-4</v>
      </c>
      <c r="E420" s="23">
        <f t="shared" si="47"/>
        <v>1.4202864462998137E-3</v>
      </c>
      <c r="F420" s="17">
        <f t="shared" si="45"/>
        <v>6.5565883044755973</v>
      </c>
      <c r="G420" s="24">
        <f t="shared" si="48"/>
        <v>1.0250616491359931E-3</v>
      </c>
      <c r="H420" s="17">
        <f t="shared" si="46"/>
        <v>6.8825752147084733</v>
      </c>
      <c r="N420" s="37">
        <f t="shared" si="50"/>
        <v>6.6182855516672134E-4</v>
      </c>
      <c r="O420" s="38">
        <f t="shared" si="50"/>
        <v>2.3554642180680666E-2</v>
      </c>
      <c r="P420" s="39">
        <f t="shared" si="50"/>
        <v>3.7686687918943126E-2</v>
      </c>
      <c r="Q420" s="40">
        <f t="shared" si="49"/>
        <v>3.2016583970436212E-2</v>
      </c>
    </row>
    <row r="421" spans="1:17">
      <c r="A421" s="20">
        <v>44082</v>
      </c>
      <c r="B421" s="17">
        <v>-6.7294970154762268E-2</v>
      </c>
      <c r="C421" s="21">
        <f t="shared" si="44"/>
        <v>4.5286130081303444E-3</v>
      </c>
      <c r="D421" s="22">
        <f>AVERAGE($C$3:C420)</f>
        <v>5.5349489277850506E-4</v>
      </c>
      <c r="E421" s="23">
        <f t="shared" si="47"/>
        <v>1.2294179609425794E-3</v>
      </c>
      <c r="F421" s="17">
        <f t="shared" si="45"/>
        <v>3.0176721691259876</v>
      </c>
      <c r="G421" s="24">
        <f t="shared" si="48"/>
        <v>9.0611204672530943E-4</v>
      </c>
      <c r="H421" s="17">
        <f t="shared" si="46"/>
        <v>2.0084965774307575</v>
      </c>
      <c r="N421" s="37">
        <f t="shared" si="50"/>
        <v>6.7294970154762268E-2</v>
      </c>
      <c r="O421" s="38">
        <f t="shared" si="50"/>
        <v>2.3526472170270346E-2</v>
      </c>
      <c r="P421" s="39">
        <f t="shared" si="50"/>
        <v>3.5063056925239408E-2</v>
      </c>
      <c r="Q421" s="40">
        <f t="shared" si="49"/>
        <v>3.0101695080598193E-2</v>
      </c>
    </row>
    <row r="422" spans="1:17">
      <c r="A422" s="20">
        <v>44083</v>
      </c>
      <c r="B422" s="17">
        <v>3.9886545389890671E-2</v>
      </c>
      <c r="C422" s="21">
        <f t="shared" si="44"/>
        <v>1.5909365031398087E-3</v>
      </c>
      <c r="D422" s="22">
        <f>AVERAGE($C$3:C421)</f>
        <v>5.6298204818507264E-4</v>
      </c>
      <c r="E422" s="23">
        <f t="shared" si="47"/>
        <v>1.6729247103788652E-3</v>
      </c>
      <c r="F422" s="17">
        <f t="shared" si="45"/>
        <v>5.4421907651760204</v>
      </c>
      <c r="G422" s="24">
        <f t="shared" si="48"/>
        <v>1.2065139722913761E-3</v>
      </c>
      <c r="H422" s="17">
        <f t="shared" si="46"/>
        <v>5.4013975650068415</v>
      </c>
      <c r="N422" s="37">
        <f t="shared" si="50"/>
        <v>3.9886545389890671E-2</v>
      </c>
      <c r="O422" s="38">
        <f t="shared" si="50"/>
        <v>2.3727242742996344E-2</v>
      </c>
      <c r="P422" s="39">
        <f t="shared" si="50"/>
        <v>4.0901402303330205E-2</v>
      </c>
      <c r="Q422" s="40">
        <f t="shared" si="49"/>
        <v>3.4734909994001369E-2</v>
      </c>
    </row>
    <row r="423" spans="1:17">
      <c r="A423" s="20">
        <v>44084</v>
      </c>
      <c r="B423" s="17">
        <v>-3.2645769417285919E-2</v>
      </c>
      <c r="C423" s="21">
        <f t="shared" si="44"/>
        <v>1.0657462608466006E-3</v>
      </c>
      <c r="D423" s="22">
        <f>AVERAGE($C$3:C422)</f>
        <v>5.6542955879210774E-4</v>
      </c>
      <c r="E423" s="23">
        <f t="shared" si="47"/>
        <v>1.6619031360964663E-3</v>
      </c>
      <c r="F423" s="17">
        <f t="shared" si="45"/>
        <v>5.7585112533890452</v>
      </c>
      <c r="G423" s="24">
        <f t="shared" si="48"/>
        <v>1.2084163855046457E-3</v>
      </c>
      <c r="H423" s="17">
        <f t="shared" si="46"/>
        <v>5.836508261324135</v>
      </c>
      <c r="N423" s="37">
        <f t="shared" si="50"/>
        <v>3.2645769417285919E-2</v>
      </c>
      <c r="O423" s="38">
        <f t="shared" si="50"/>
        <v>2.3778762768321395E-2</v>
      </c>
      <c r="P423" s="39">
        <f t="shared" si="50"/>
        <v>4.0766446203912184E-2</v>
      </c>
      <c r="Q423" s="40">
        <f t="shared" si="49"/>
        <v>3.4762283951211344E-2</v>
      </c>
    </row>
    <row r="424" spans="1:17">
      <c r="A424" s="20">
        <v>44085</v>
      </c>
      <c r="B424" s="17">
        <v>-1.3128891587257385E-2</v>
      </c>
      <c r="C424" s="21">
        <f t="shared" si="44"/>
        <v>1.7236779430995774E-4</v>
      </c>
      <c r="D424" s="22">
        <f>AVERAGE($C$3:C423)</f>
        <v>5.6661795950957688E-4</v>
      </c>
      <c r="E424" s="23">
        <f t="shared" si="47"/>
        <v>1.5817624975120528E-3</v>
      </c>
      <c r="F424" s="17">
        <f t="shared" si="45"/>
        <v>6.3402435669633705</v>
      </c>
      <c r="G424" s="24">
        <f t="shared" si="48"/>
        <v>1.1630901196189147E-3</v>
      </c>
      <c r="H424" s="17">
        <f t="shared" si="46"/>
        <v>6.6084767778640394</v>
      </c>
      <c r="N424" s="37">
        <f t="shared" si="50"/>
        <v>1.3128891587257385E-2</v>
      </c>
      <c r="O424" s="38">
        <f t="shared" si="50"/>
        <v>2.3803738351561018E-2</v>
      </c>
      <c r="P424" s="39">
        <f t="shared" si="50"/>
        <v>3.9771377867909644E-2</v>
      </c>
      <c r="Q424" s="40">
        <f t="shared" si="49"/>
        <v>3.410410707845779E-2</v>
      </c>
    </row>
    <row r="425" spans="1:17">
      <c r="A425" s="20">
        <v>44088</v>
      </c>
      <c r="B425" s="17">
        <v>2.9955387115478516E-2</v>
      </c>
      <c r="C425" s="21">
        <f t="shared" si="44"/>
        <v>8.9732521723817626E-4</v>
      </c>
      <c r="D425" s="22">
        <f>AVERAGE($C$3:C424)</f>
        <v>5.6568371741194743E-4</v>
      </c>
      <c r="E425" s="23">
        <f t="shared" si="47"/>
        <v>1.3922992937458205E-3</v>
      </c>
      <c r="F425" s="17">
        <f t="shared" si="45"/>
        <v>5.9323071175698185</v>
      </c>
      <c r="G425" s="24">
        <f t="shared" si="48"/>
        <v>1.0431776509280772E-3</v>
      </c>
      <c r="H425" s="17">
        <f t="shared" si="46"/>
        <v>6.0052993182379257</v>
      </c>
      <c r="N425" s="37">
        <f t="shared" si="50"/>
        <v>2.9955387115478516E-2</v>
      </c>
      <c r="O425" s="38">
        <f t="shared" si="50"/>
        <v>2.3784106403477667E-2</v>
      </c>
      <c r="P425" s="39">
        <f t="shared" si="50"/>
        <v>3.7313526953985744E-2</v>
      </c>
      <c r="Q425" s="40">
        <f t="shared" si="49"/>
        <v>3.2298260803456234E-2</v>
      </c>
    </row>
    <row r="426" spans="1:17">
      <c r="A426" s="20">
        <v>44089</v>
      </c>
      <c r="B426" s="17">
        <v>1.6037237364798784E-3</v>
      </c>
      <c r="C426" s="21">
        <f t="shared" si="44"/>
        <v>2.5719298229489825E-6</v>
      </c>
      <c r="D426" s="22">
        <f>AVERAGE($C$3:C425)</f>
        <v>5.6646773987016554E-4</v>
      </c>
      <c r="E426" s="23">
        <f t="shared" si="47"/>
        <v>1.3257605348706047E-3</v>
      </c>
      <c r="F426" s="17">
        <f t="shared" si="45"/>
        <v>6.62382903003724</v>
      </c>
      <c r="G426" s="24">
        <f t="shared" si="48"/>
        <v>1.0023514720544763E-3</v>
      </c>
      <c r="H426" s="17">
        <f t="shared" si="46"/>
        <v>6.9028406711218446</v>
      </c>
      <c r="N426" s="37">
        <f t="shared" si="50"/>
        <v>1.6037237364798784E-3</v>
      </c>
      <c r="O426" s="38">
        <f t="shared" si="50"/>
        <v>2.38005827632469E-2</v>
      </c>
      <c r="P426" s="39">
        <f t="shared" si="50"/>
        <v>3.6410994697626771E-2</v>
      </c>
      <c r="Q426" s="40">
        <f t="shared" si="49"/>
        <v>3.1659934808121071E-2</v>
      </c>
    </row>
    <row r="427" spans="1:17">
      <c r="A427" s="20">
        <v>44090</v>
      </c>
      <c r="B427" s="17">
        <v>-2.9513619840145111E-2</v>
      </c>
      <c r="C427" s="21">
        <f t="shared" si="44"/>
        <v>8.7105375606860713E-4</v>
      </c>
      <c r="D427" s="22">
        <f>AVERAGE($C$3:C426)</f>
        <v>5.6513779692194093E-4</v>
      </c>
      <c r="E427" s="23">
        <f t="shared" si="47"/>
        <v>1.1478859112965772E-3</v>
      </c>
      <c r="F427" s="17">
        <f t="shared" si="45"/>
        <v>6.0110003260556608</v>
      </c>
      <c r="G427" s="24">
        <f t="shared" si="48"/>
        <v>8.862829883701487E-4</v>
      </c>
      <c r="H427" s="17">
        <f t="shared" si="46"/>
        <v>6.0456575198330764</v>
      </c>
      <c r="N427" s="37">
        <f t="shared" si="50"/>
        <v>2.9513619840145111E-2</v>
      </c>
      <c r="O427" s="38">
        <f t="shared" si="50"/>
        <v>2.3772627051336606E-2</v>
      </c>
      <c r="P427" s="39">
        <f t="shared" si="50"/>
        <v>3.388046503955601E-2</v>
      </c>
      <c r="Q427" s="40">
        <f t="shared" si="49"/>
        <v>2.9770505342874995E-2</v>
      </c>
    </row>
    <row r="428" spans="1:17">
      <c r="A428" s="20">
        <v>44091</v>
      </c>
      <c r="B428" s="17">
        <v>-1.5963621437549591E-2</v>
      </c>
      <c r="C428" s="21">
        <f t="shared" si="44"/>
        <v>2.5483720940139287E-4</v>
      </c>
      <c r="D428" s="22">
        <f>AVERAGE($C$3:C427)</f>
        <v>5.6585759917875665E-4</v>
      </c>
      <c r="E428" s="23">
        <f t="shared" si="47"/>
        <v>1.1106717037251718E-3</v>
      </c>
      <c r="F428" s="17">
        <f t="shared" si="45"/>
        <v>6.5733460821891505</v>
      </c>
      <c r="G428" s="24">
        <f t="shared" si="48"/>
        <v>8.6169056114048859E-4</v>
      </c>
      <c r="H428" s="17">
        <f t="shared" si="46"/>
        <v>6.7608733514087822</v>
      </c>
      <c r="N428" s="37">
        <f t="shared" si="50"/>
        <v>1.5963621437549591E-2</v>
      </c>
      <c r="O428" s="38">
        <f t="shared" si="50"/>
        <v>2.3787761541993746E-2</v>
      </c>
      <c r="P428" s="39">
        <f t="shared" si="50"/>
        <v>3.332674157077424E-2</v>
      </c>
      <c r="Q428" s="40">
        <f t="shared" si="49"/>
        <v>2.9354566274099308E-2</v>
      </c>
    </row>
    <row r="429" spans="1:17">
      <c r="A429" s="20">
        <v>44092</v>
      </c>
      <c r="B429" s="17">
        <v>-3.172013908624649E-2</v>
      </c>
      <c r="C429" s="21">
        <f t="shared" si="44"/>
        <v>1.0061672236508223E-3</v>
      </c>
      <c r="D429" s="22">
        <f>AVERAGE($C$3:C428)</f>
        <v>5.6512750436707264E-4</v>
      </c>
      <c r="E429" s="23">
        <f t="shared" si="47"/>
        <v>9.9562292085417095E-4</v>
      </c>
      <c r="F429" s="17">
        <f t="shared" si="45"/>
        <v>5.9015513066351266</v>
      </c>
      <c r="G429" s="24">
        <f t="shared" si="48"/>
        <v>7.8486125969053772E-4</v>
      </c>
      <c r="H429" s="17">
        <f t="shared" si="46"/>
        <v>5.8680353347644907</v>
      </c>
      <c r="N429" s="37">
        <f t="shared" si="50"/>
        <v>3.172013908624649E-2</v>
      </c>
      <c r="O429" s="38">
        <f t="shared" si="50"/>
        <v>2.3772410571228839E-2</v>
      </c>
      <c r="P429" s="39">
        <f t="shared" si="50"/>
        <v>3.1553493005595609E-2</v>
      </c>
      <c r="Q429" s="40">
        <f t="shared" si="49"/>
        <v>2.8015375415841526E-2</v>
      </c>
    </row>
    <row r="430" spans="1:17">
      <c r="A430" s="20">
        <v>44095</v>
      </c>
      <c r="B430" s="17">
        <v>3.0325772240757942E-2</v>
      </c>
      <c r="C430" s="21">
        <f t="shared" si="44"/>
        <v>9.1965246199832498E-4</v>
      </c>
      <c r="D430" s="22">
        <f>AVERAGE($C$3:C429)</f>
        <v>5.6616038427171841E-4</v>
      </c>
      <c r="E430" s="23">
        <f t="shared" si="47"/>
        <v>9.9704037856477266E-4</v>
      </c>
      <c r="F430" s="17">
        <f t="shared" si="45"/>
        <v>5.9883369241414552</v>
      </c>
      <c r="G430" s="24">
        <f t="shared" si="48"/>
        <v>7.8437510993295502E-4</v>
      </c>
      <c r="H430" s="17">
        <f t="shared" si="46"/>
        <v>5.9781580696186705</v>
      </c>
      <c r="N430" s="37">
        <f t="shared" si="50"/>
        <v>3.0325772240757942E-2</v>
      </c>
      <c r="O430" s="38">
        <f t="shared" si="50"/>
        <v>2.3794124994874648E-2</v>
      </c>
      <c r="P430" s="39">
        <f t="shared" si="50"/>
        <v>3.1575946202208618E-2</v>
      </c>
      <c r="Q430" s="40">
        <f t="shared" si="49"/>
        <v>2.8006697590629192E-2</v>
      </c>
    </row>
    <row r="431" spans="1:17">
      <c r="A431" s="20">
        <v>44096</v>
      </c>
      <c r="B431" s="17">
        <v>1.5715803951025009E-2</v>
      </c>
      <c r="C431" s="21">
        <f t="shared" si="44"/>
        <v>2.4698649382705329E-4</v>
      </c>
      <c r="D431" s="22">
        <f>AVERAGE($C$3:C430)</f>
        <v>5.6698630034117316E-4</v>
      </c>
      <c r="E431" s="23">
        <f t="shared" si="47"/>
        <v>9.8663721572319176E-4</v>
      </c>
      <c r="F431" s="17">
        <f t="shared" si="45"/>
        <v>6.6708765274090833</v>
      </c>
      <c r="G431" s="24">
        <f t="shared" si="48"/>
        <v>7.7620367336863651E-4</v>
      </c>
      <c r="H431" s="17">
        <f t="shared" si="46"/>
        <v>6.8428975583952658</v>
      </c>
      <c r="N431" s="37">
        <f t="shared" si="50"/>
        <v>1.5715803951025009E-2</v>
      </c>
      <c r="O431" s="38">
        <f t="shared" si="50"/>
        <v>2.3811474132047625E-2</v>
      </c>
      <c r="P431" s="39">
        <f t="shared" si="50"/>
        <v>3.1410781838776186E-2</v>
      </c>
      <c r="Q431" s="40">
        <f t="shared" si="49"/>
        <v>2.7860432038441841E-2</v>
      </c>
    </row>
    <row r="432" spans="1:17">
      <c r="A432" s="20">
        <v>44097</v>
      </c>
      <c r="B432" s="17">
        <v>-4.1946113109588623E-2</v>
      </c>
      <c r="C432" s="21">
        <f t="shared" si="44"/>
        <v>1.7594764050024025E-3</v>
      </c>
      <c r="D432" s="22">
        <f>AVERAGE($C$3:C431)</f>
        <v>5.6624038004626841E-4</v>
      </c>
      <c r="E432" s="23">
        <f t="shared" si="47"/>
        <v>8.8720687508116744E-4</v>
      </c>
      <c r="F432" s="17">
        <f t="shared" si="45"/>
        <v>5.0442687449601022</v>
      </c>
      <c r="G432" s="24">
        <f t="shared" si="48"/>
        <v>7.087981165458323E-4</v>
      </c>
      <c r="H432" s="17">
        <f t="shared" si="46"/>
        <v>4.7696019485784049</v>
      </c>
      <c r="N432" s="37">
        <f t="shared" si="50"/>
        <v>4.1946113109588623E-2</v>
      </c>
      <c r="O432" s="38">
        <f t="shared" si="50"/>
        <v>2.3795805933951225E-2</v>
      </c>
      <c r="P432" s="39">
        <f t="shared" si="50"/>
        <v>2.9786018113893094E-2</v>
      </c>
      <c r="Q432" s="40">
        <f t="shared" si="49"/>
        <v>2.6623262695354082E-2</v>
      </c>
    </row>
    <row r="433" spans="1:17">
      <c r="A433" s="20">
        <v>44098</v>
      </c>
      <c r="B433" s="17">
        <v>1.0268842801451683E-2</v>
      </c>
      <c r="C433" s="21">
        <f t="shared" si="44"/>
        <v>1.0544913248092605E-4</v>
      </c>
      <c r="D433" s="22">
        <f>AVERAGE($C$3:C432)</f>
        <v>5.6901534754616641E-4</v>
      </c>
      <c r="E433" s="23">
        <f t="shared" si="47"/>
        <v>1.0044649996583856E-3</v>
      </c>
      <c r="F433" s="17">
        <f t="shared" si="45"/>
        <v>6.7983198228091162</v>
      </c>
      <c r="G433" s="24">
        <f t="shared" si="48"/>
        <v>7.8474149399082496E-4</v>
      </c>
      <c r="H433" s="17">
        <f t="shared" si="46"/>
        <v>7.0157818459438328</v>
      </c>
      <c r="N433" s="37">
        <f t="shared" si="50"/>
        <v>1.0268842801451683E-2</v>
      </c>
      <c r="O433" s="38">
        <f t="shared" si="50"/>
        <v>2.3854042582886582E-2</v>
      </c>
      <c r="P433" s="39">
        <f t="shared" si="50"/>
        <v>3.1693295815651383E-2</v>
      </c>
      <c r="Q433" s="40">
        <f t="shared" si="49"/>
        <v>2.8013237834831322E-2</v>
      </c>
    </row>
    <row r="434" spans="1:17">
      <c r="A434" s="20">
        <v>44099</v>
      </c>
      <c r="B434" s="17">
        <v>3.7516146898269653E-2</v>
      </c>
      <c r="C434" s="21">
        <f t="shared" si="44"/>
        <v>1.4074612780925477E-3</v>
      </c>
      <c r="D434" s="22">
        <f>AVERAGE($C$3:C433)</f>
        <v>5.6793978788244196E-4</v>
      </c>
      <c r="E434" s="23">
        <f t="shared" si="47"/>
        <v>8.8361139772194129E-4</v>
      </c>
      <c r="F434" s="17">
        <f t="shared" si="45"/>
        <v>5.4386422103788714</v>
      </c>
      <c r="G434" s="24">
        <f t="shared" si="48"/>
        <v>7.0365731708240179E-4</v>
      </c>
      <c r="H434" s="17">
        <f t="shared" si="46"/>
        <v>5.2590106833461077</v>
      </c>
      <c r="N434" s="37">
        <f t="shared" si="50"/>
        <v>3.7516146898269653E-2</v>
      </c>
      <c r="O434" s="38">
        <f t="shared" si="50"/>
        <v>2.3831487319981561E-2</v>
      </c>
      <c r="P434" s="39">
        <f t="shared" si="50"/>
        <v>2.9725601721780862E-2</v>
      </c>
      <c r="Q434" s="40">
        <f t="shared" si="49"/>
        <v>2.6526539862605558E-2</v>
      </c>
    </row>
    <row r="435" spans="1:17">
      <c r="A435" s="20">
        <v>44102</v>
      </c>
      <c r="B435" s="17">
        <v>2.3868901655077934E-2</v>
      </c>
      <c r="C435" s="21">
        <f t="shared" si="44"/>
        <v>5.6972446621978215E-4</v>
      </c>
      <c r="D435" s="22">
        <f>AVERAGE($C$3:C434)</f>
        <v>5.6988312466533565E-4</v>
      </c>
      <c r="E435" s="23">
        <f t="shared" si="47"/>
        <v>9.540318955442189E-4</v>
      </c>
      <c r="F435" s="17">
        <f t="shared" si="45"/>
        <v>6.357637961994473</v>
      </c>
      <c r="G435" s="24">
        <f t="shared" si="48"/>
        <v>7.487050982413981E-4</v>
      </c>
      <c r="H435" s="17">
        <f t="shared" si="46"/>
        <v>6.4362189565181138</v>
      </c>
      <c r="N435" s="37">
        <f t="shared" si="50"/>
        <v>2.3868901655077934E-2</v>
      </c>
      <c r="O435" s="38">
        <f t="shared" si="50"/>
        <v>2.3872224962607394E-2</v>
      </c>
      <c r="P435" s="39">
        <f t="shared" si="50"/>
        <v>3.088740674683161E-2</v>
      </c>
      <c r="Q435" s="40">
        <f t="shared" si="49"/>
        <v>2.736247609850757E-2</v>
      </c>
    </row>
    <row r="436" spans="1:17">
      <c r="A436" s="20">
        <v>44103</v>
      </c>
      <c r="B436" s="17">
        <v>-7.567873690277338E-3</v>
      </c>
      <c r="C436" s="21">
        <f t="shared" si="44"/>
        <v>5.7272712191991934E-5</v>
      </c>
      <c r="D436" s="22">
        <f>AVERAGE($C$3:C435)</f>
        <v>5.6988275824860232E-4</v>
      </c>
      <c r="E436" s="23">
        <f t="shared" si="47"/>
        <v>9.0236991850858352E-4</v>
      </c>
      <c r="F436" s="17">
        <f t="shared" si="45"/>
        <v>6.9470167957401063</v>
      </c>
      <c r="G436" s="24">
        <f t="shared" si="48"/>
        <v>7.1344120258050845E-4</v>
      </c>
      <c r="H436" s="17">
        <f t="shared" si="46"/>
        <v>7.1651338219400627</v>
      </c>
      <c r="N436" s="37">
        <f t="shared" si="50"/>
        <v>7.567873690277338E-3</v>
      </c>
      <c r="O436" s="38">
        <f t="shared" si="50"/>
        <v>2.3872217288065271E-2</v>
      </c>
      <c r="P436" s="39">
        <f t="shared" si="50"/>
        <v>3.003947267361036E-2</v>
      </c>
      <c r="Q436" s="40">
        <f t="shared" si="49"/>
        <v>2.671032015121699E-2</v>
      </c>
    </row>
    <row r="437" spans="1:17">
      <c r="A437" s="20">
        <v>44104</v>
      </c>
      <c r="B437" s="17">
        <v>1.507582888007164E-2</v>
      </c>
      <c r="C437" s="21">
        <f t="shared" si="44"/>
        <v>2.2728061642120212E-4</v>
      </c>
      <c r="D437" s="22">
        <f>AVERAGE($C$3:C436)</f>
        <v>5.6870162911022302E-4</v>
      </c>
      <c r="E437" s="23">
        <f t="shared" si="47"/>
        <v>7.8876453611367381E-4</v>
      </c>
      <c r="F437" s="17">
        <f t="shared" si="45"/>
        <v>6.8568951043566999</v>
      </c>
      <c r="G437" s="24">
        <f t="shared" si="48"/>
        <v>6.3649123573238987E-4</v>
      </c>
      <c r="H437" s="17">
        <f t="shared" si="46"/>
        <v>7.0024562551750487</v>
      </c>
      <c r="N437" s="37">
        <f t="shared" si="50"/>
        <v>1.507582888007164E-2</v>
      </c>
      <c r="O437" s="38">
        <f t="shared" si="50"/>
        <v>2.3847465884454536E-2</v>
      </c>
      <c r="P437" s="39">
        <f t="shared" si="50"/>
        <v>2.8084952129453129E-2</v>
      </c>
      <c r="Q437" s="40">
        <f t="shared" si="49"/>
        <v>2.5228777927842439E-2</v>
      </c>
    </row>
    <row r="438" spans="1:17">
      <c r="A438" s="20">
        <v>44105</v>
      </c>
      <c r="B438" s="17">
        <v>8.4621654823422432E-3</v>
      </c>
      <c r="C438" s="21">
        <f t="shared" si="44"/>
        <v>7.1608244650544529E-5</v>
      </c>
      <c r="D438" s="22">
        <f>AVERAGE($C$3:C437)</f>
        <v>5.6791675321898384E-4</v>
      </c>
      <c r="E438" s="23">
        <f t="shared" si="47"/>
        <v>7.1328494047842356E-4</v>
      </c>
      <c r="F438" s="17">
        <f t="shared" si="45"/>
        <v>7.1452373810194079</v>
      </c>
      <c r="G438" s="24">
        <f t="shared" si="48"/>
        <v>5.8387171155699217E-4</v>
      </c>
      <c r="H438" s="17">
        <f t="shared" si="46"/>
        <v>7.3231854725730985</v>
      </c>
      <c r="N438" s="37">
        <f t="shared" si="50"/>
        <v>8.4621654823422432E-3</v>
      </c>
      <c r="O438" s="38">
        <f t="shared" si="50"/>
        <v>2.3831004032960589E-2</v>
      </c>
      <c r="P438" s="39">
        <f t="shared" si="50"/>
        <v>2.6707394865063561E-2</v>
      </c>
      <c r="Q438" s="40">
        <f t="shared" si="49"/>
        <v>2.4163437494632095E-2</v>
      </c>
    </row>
    <row r="439" spans="1:17">
      <c r="A439" s="20">
        <v>44106</v>
      </c>
      <c r="B439" s="17">
        <v>-3.2280195504426956E-2</v>
      </c>
      <c r="C439" s="21">
        <f t="shared" si="44"/>
        <v>1.0420110218040263E-3</v>
      </c>
      <c r="D439" s="22">
        <f>AVERAGE($C$3:C438)</f>
        <v>5.6677843095162507E-4</v>
      </c>
      <c r="E439" s="23">
        <f t="shared" si="47"/>
        <v>6.2702512816504674E-4</v>
      </c>
      <c r="F439" s="17">
        <f t="shared" si="45"/>
        <v>5.7126909859872121</v>
      </c>
      <c r="G439" s="24">
        <f t="shared" si="48"/>
        <v>5.2355292117309846E-4</v>
      </c>
      <c r="H439" s="17">
        <f t="shared" si="46"/>
        <v>5.5646036843968378</v>
      </c>
      <c r="N439" s="37">
        <f t="shared" si="50"/>
        <v>3.2280195504426956E-2</v>
      </c>
      <c r="O439" s="38">
        <f t="shared" si="50"/>
        <v>2.3807108832271613E-2</v>
      </c>
      <c r="P439" s="39">
        <f t="shared" si="50"/>
        <v>2.5040469807195046E-2</v>
      </c>
      <c r="Q439" s="40">
        <f t="shared" si="49"/>
        <v>2.2881278836050629E-2</v>
      </c>
    </row>
    <row r="440" spans="1:17">
      <c r="A440" s="20">
        <v>44109</v>
      </c>
      <c r="B440" s="17">
        <v>3.0791040509939194E-2</v>
      </c>
      <c r="C440" s="21">
        <f t="shared" si="44"/>
        <v>9.4808817568471648E-4</v>
      </c>
      <c r="D440" s="22">
        <f>AVERAGE($C$3:C439)</f>
        <v>5.6786591971787767E-4</v>
      </c>
      <c r="E440" s="23">
        <f t="shared" si="47"/>
        <v>6.828111735844043E-4</v>
      </c>
      <c r="F440" s="17">
        <f t="shared" si="45"/>
        <v>5.9007850834818862</v>
      </c>
      <c r="G440" s="24">
        <f t="shared" si="48"/>
        <v>5.5722803914138338E-4</v>
      </c>
      <c r="H440" s="17">
        <f t="shared" si="46"/>
        <v>5.7910994041787065</v>
      </c>
      <c r="N440" s="37">
        <f t="shared" si="50"/>
        <v>3.0791040509939194E-2</v>
      </c>
      <c r="O440" s="38">
        <f t="shared" si="50"/>
        <v>2.3829937467771033E-2</v>
      </c>
      <c r="P440" s="39">
        <f t="shared" si="50"/>
        <v>2.6130655820021133E-2</v>
      </c>
      <c r="Q440" s="40">
        <f t="shared" si="49"/>
        <v>2.3605678112297121E-2</v>
      </c>
    </row>
    <row r="441" spans="1:17">
      <c r="A441" s="20">
        <v>44110</v>
      </c>
      <c r="B441" s="17">
        <v>-2.866949699819088E-2</v>
      </c>
      <c r="C441" s="21">
        <f t="shared" si="44"/>
        <v>8.2194005812927587E-4</v>
      </c>
      <c r="D441" s="22">
        <f>AVERAGE($C$3:C440)</f>
        <v>5.6873400706026773E-4</v>
      </c>
      <c r="E441" s="23">
        <f t="shared" si="47"/>
        <v>7.1847203607327073E-4</v>
      </c>
      <c r="F441" s="17">
        <f t="shared" si="45"/>
        <v>6.094372570324377</v>
      </c>
      <c r="G441" s="24">
        <f t="shared" si="48"/>
        <v>5.7850828409700377E-4</v>
      </c>
      <c r="H441" s="17">
        <f t="shared" si="46"/>
        <v>6.0342654906969164</v>
      </c>
      <c r="N441" s="37">
        <f t="shared" si="50"/>
        <v>2.866949699819088E-2</v>
      </c>
      <c r="O441" s="38">
        <f t="shared" si="50"/>
        <v>2.3848144729942154E-2</v>
      </c>
      <c r="P441" s="39">
        <f t="shared" si="50"/>
        <v>2.6804328681637797E-2</v>
      </c>
      <c r="Q441" s="40">
        <f t="shared" si="49"/>
        <v>2.4052199153029724E-2</v>
      </c>
    </row>
    <row r="442" spans="1:17">
      <c r="A442" s="20">
        <v>44111</v>
      </c>
      <c r="B442" s="17">
        <v>1.6967110335826874E-2</v>
      </c>
      <c r="C442" s="21">
        <f t="shared" si="44"/>
        <v>2.8788283314812313E-4</v>
      </c>
      <c r="D442" s="22">
        <f>AVERAGE($C$3:C441)</f>
        <v>5.6931078621987822E-4</v>
      </c>
      <c r="E442" s="23">
        <f t="shared" si="47"/>
        <v>7.3238111555366597E-4</v>
      </c>
      <c r="F442" s="17">
        <f t="shared" si="45"/>
        <v>6.8261316267629226</v>
      </c>
      <c r="G442" s="24">
        <f t="shared" si="48"/>
        <v>5.8597780484413828E-4</v>
      </c>
      <c r="H442" s="17">
        <f t="shared" si="46"/>
        <v>6.9509424036319416</v>
      </c>
      <c r="N442" s="37">
        <f t="shared" si="50"/>
        <v>1.6967110335826874E-2</v>
      </c>
      <c r="O442" s="38">
        <f t="shared" si="50"/>
        <v>2.386023441250899E-2</v>
      </c>
      <c r="P442" s="39">
        <f t="shared" si="50"/>
        <v>2.7062540818512698E-2</v>
      </c>
      <c r="Q442" s="40">
        <f t="shared" si="49"/>
        <v>2.420697843276063E-2</v>
      </c>
    </row>
    <row r="443" spans="1:17">
      <c r="A443" s="20">
        <v>44112</v>
      </c>
      <c r="B443" s="17">
        <v>-9.5586210954934359E-4</v>
      </c>
      <c r="C443" s="21">
        <f t="shared" si="44"/>
        <v>9.1367237247212132E-7</v>
      </c>
      <c r="D443" s="22">
        <f>AVERAGE($C$3:C442)</f>
        <v>5.6867117723562427E-4</v>
      </c>
      <c r="E443" s="23">
        <f t="shared" si="47"/>
        <v>6.7262775585832609E-4</v>
      </c>
      <c r="F443" s="17">
        <f t="shared" si="45"/>
        <v>7.3029601304160581</v>
      </c>
      <c r="G443" s="24">
        <f t="shared" si="48"/>
        <v>5.4476561897789976E-4</v>
      </c>
      <c r="H443" s="17">
        <f t="shared" si="46"/>
        <v>7.5134777283698178</v>
      </c>
      <c r="N443" s="37">
        <f t="shared" si="50"/>
        <v>9.5586210954934359E-4</v>
      </c>
      <c r="O443" s="38">
        <f t="shared" si="50"/>
        <v>2.3846827403988656E-2</v>
      </c>
      <c r="P443" s="39">
        <f t="shared" si="50"/>
        <v>2.5935068071210574E-2</v>
      </c>
      <c r="Q443" s="40">
        <f t="shared" si="49"/>
        <v>2.3340214630073557E-2</v>
      </c>
    </row>
    <row r="444" spans="1:17">
      <c r="A444" s="20">
        <v>44113</v>
      </c>
      <c r="B444" s="17">
        <v>1.739584282040596E-2</v>
      </c>
      <c r="C444" s="21">
        <f t="shared" si="44"/>
        <v>3.0261534743226959E-4</v>
      </c>
      <c r="D444" s="22">
        <f>AVERAGE($C$3:C443)</f>
        <v>5.6738374525180761E-4</v>
      </c>
      <c r="E444" s="23">
        <f t="shared" si="47"/>
        <v>5.8233005431099758E-4</v>
      </c>
      <c r="F444" s="17">
        <f t="shared" si="45"/>
        <v>6.9288102284495254</v>
      </c>
      <c r="G444" s="24">
        <f t="shared" si="48"/>
        <v>4.8275214540612527E-4</v>
      </c>
      <c r="H444" s="17">
        <f t="shared" si="46"/>
        <v>7.0091527076526967</v>
      </c>
      <c r="N444" s="37">
        <f t="shared" si="50"/>
        <v>1.739584282040596E-2</v>
      </c>
      <c r="O444" s="38">
        <f t="shared" si="50"/>
        <v>2.3819818329529879E-2</v>
      </c>
      <c r="P444" s="39">
        <f t="shared" si="50"/>
        <v>2.4131515789750913E-2</v>
      </c>
      <c r="Q444" s="40">
        <f t="shared" si="49"/>
        <v>2.1971621364981812E-2</v>
      </c>
    </row>
    <row r="445" spans="1:17">
      <c r="A445" s="20">
        <v>44116</v>
      </c>
      <c r="B445" s="17">
        <v>6.3520565629005432E-2</v>
      </c>
      <c r="C445" s="21">
        <f t="shared" si="44"/>
        <v>4.0348622578287863E-3</v>
      </c>
      <c r="D445" s="22">
        <f>AVERAGE($C$3:C444)</f>
        <v>5.6678472172732902E-4</v>
      </c>
      <c r="E445" s="23">
        <f t="shared" si="47"/>
        <v>5.4472834885164524E-4</v>
      </c>
      <c r="F445" s="17">
        <f t="shared" si="45"/>
        <v>0.10811432545924227</v>
      </c>
      <c r="G445" s="24">
        <f t="shared" si="48"/>
        <v>4.5508610132665833E-4</v>
      </c>
      <c r="H445" s="17">
        <f t="shared" si="46"/>
        <v>-1.1711274403604737</v>
      </c>
      <c r="N445" s="37">
        <f t="shared" si="50"/>
        <v>6.3520565629005432E-2</v>
      </c>
      <c r="O445" s="38">
        <f t="shared" si="50"/>
        <v>2.3807240951595567E-2</v>
      </c>
      <c r="P445" s="39">
        <f t="shared" si="50"/>
        <v>2.3339416206315983E-2</v>
      </c>
      <c r="Q445" s="40">
        <f t="shared" si="49"/>
        <v>2.1332747158457073E-2</v>
      </c>
    </row>
    <row r="446" spans="1:17">
      <c r="A446" s="20">
        <v>44117</v>
      </c>
      <c r="B446" s="17">
        <v>-2.6527354493737221E-2</v>
      </c>
      <c r="C446" s="21">
        <f t="shared" si="44"/>
        <v>7.0370053643640032E-4</v>
      </c>
      <c r="D446" s="22">
        <f>AVERAGE($C$3:C445)</f>
        <v>5.7461333919031198E-4</v>
      </c>
      <c r="E446" s="23">
        <f t="shared" si="47"/>
        <v>1.0139027756219689E-3</v>
      </c>
      <c r="F446" s="17">
        <f t="shared" si="45"/>
        <v>6.1998969634554468</v>
      </c>
      <c r="G446" s="24">
        <f t="shared" si="48"/>
        <v>7.6472482655928254E-4</v>
      </c>
      <c r="H446" s="17">
        <f t="shared" si="46"/>
        <v>6.2557935105903706</v>
      </c>
      <c r="N446" s="37">
        <f t="shared" si="50"/>
        <v>2.6527354493737221E-2</v>
      </c>
      <c r="O446" s="38">
        <f t="shared" si="50"/>
        <v>2.397109382548723E-2</v>
      </c>
      <c r="P446" s="39">
        <f t="shared" si="50"/>
        <v>3.1841840016273694E-2</v>
      </c>
      <c r="Q446" s="40">
        <f t="shared" si="49"/>
        <v>2.7653658466092378E-2</v>
      </c>
    </row>
    <row r="447" spans="1:17">
      <c r="A447" s="20">
        <v>44118</v>
      </c>
      <c r="B447" s="17">
        <v>7.4322021100670099E-4</v>
      </c>
      <c r="C447" s="21">
        <f t="shared" si="44"/>
        <v>5.5237628204884515E-7</v>
      </c>
      <c r="D447" s="22">
        <f>AVERAGE($C$3:C446)</f>
        <v>5.7490407612104653E-4</v>
      </c>
      <c r="E447" s="23">
        <f t="shared" si="47"/>
        <v>9.7220266853484199E-4</v>
      </c>
      <c r="F447" s="17">
        <f t="shared" si="45"/>
        <v>6.9353780986264768</v>
      </c>
      <c r="G447" s="24">
        <f t="shared" si="48"/>
        <v>7.3955386349007046E-4</v>
      </c>
      <c r="H447" s="17">
        <f t="shared" si="46"/>
        <v>7.2087165360167029</v>
      </c>
      <c r="N447" s="37">
        <f t="shared" si="50"/>
        <v>7.4322021100670099E-4</v>
      </c>
      <c r="O447" s="38">
        <f t="shared" si="50"/>
        <v>2.397715738199686E-2</v>
      </c>
      <c r="P447" s="39">
        <f t="shared" si="50"/>
        <v>3.118016466497318E-2</v>
      </c>
      <c r="Q447" s="40">
        <f t="shared" si="49"/>
        <v>2.7194739629017788E-2</v>
      </c>
    </row>
    <row r="448" spans="1:17">
      <c r="A448" s="20">
        <v>44119</v>
      </c>
      <c r="B448" s="17">
        <v>-3.9607505314052105E-3</v>
      </c>
      <c r="C448" s="21">
        <f t="shared" si="44"/>
        <v>1.5687544772026657E-5</v>
      </c>
      <c r="D448" s="22">
        <f>AVERAGE($C$3:C447)</f>
        <v>5.7361339814388022E-4</v>
      </c>
      <c r="E448" s="23">
        <f t="shared" si="47"/>
        <v>8.4158490979603044E-4</v>
      </c>
      <c r="F448" s="17">
        <f t="shared" si="45"/>
        <v>7.061583168783371</v>
      </c>
      <c r="G448" s="24">
        <f t="shared" si="48"/>
        <v>6.5443437571688508E-4</v>
      </c>
      <c r="H448" s="17">
        <f t="shared" si="46"/>
        <v>7.3077680936406093</v>
      </c>
      <c r="N448" s="37">
        <f t="shared" si="50"/>
        <v>3.9607505314052105E-3</v>
      </c>
      <c r="O448" s="38">
        <f t="shared" si="50"/>
        <v>2.3950227517580708E-2</v>
      </c>
      <c r="P448" s="39">
        <f t="shared" si="50"/>
        <v>2.9010082898813482E-2</v>
      </c>
      <c r="Q448" s="40">
        <f t="shared" si="49"/>
        <v>2.5581915012697645E-2</v>
      </c>
    </row>
    <row r="449" spans="1:17">
      <c r="A449" s="20">
        <v>44120</v>
      </c>
      <c r="B449" s="17">
        <v>-1.4000517316162586E-2</v>
      </c>
      <c r="C449" s="21">
        <f t="shared" si="44"/>
        <v>1.9601448512016843E-4</v>
      </c>
      <c r="D449" s="22">
        <f>AVERAGE($C$3:C448)</f>
        <v>5.7236244331569219E-4</v>
      </c>
      <c r="E449" s="23">
        <f t="shared" si="47"/>
        <v>7.305605385506818E-4</v>
      </c>
      <c r="F449" s="17">
        <f t="shared" si="45"/>
        <v>6.9533914865992044</v>
      </c>
      <c r="G449" s="24">
        <f t="shared" si="48"/>
        <v>5.8075229631082757E-4</v>
      </c>
      <c r="H449" s="17">
        <f t="shared" si="46"/>
        <v>7.113668005720216</v>
      </c>
      <c r="N449" s="37">
        <f t="shared" si="50"/>
        <v>1.4000517316162586E-2</v>
      </c>
      <c r="O449" s="38">
        <f t="shared" si="50"/>
        <v>2.3924097544436074E-2</v>
      </c>
      <c r="P449" s="39">
        <f t="shared" si="50"/>
        <v>2.7028883412947007E-2</v>
      </c>
      <c r="Q449" s="40">
        <f t="shared" si="49"/>
        <v>2.4098802798289121E-2</v>
      </c>
    </row>
    <row r="450" spans="1:17">
      <c r="A450" s="20">
        <v>44123</v>
      </c>
      <c r="B450" s="17">
        <v>-2.5541869923472404E-2</v>
      </c>
      <c r="C450" s="21">
        <f t="shared" si="44"/>
        <v>6.5238711918758421E-4</v>
      </c>
      <c r="D450" s="22">
        <f>AVERAGE($C$3:C449)</f>
        <v>5.7152050157476268E-4</v>
      </c>
      <c r="E450" s="23">
        <f t="shared" si="47"/>
        <v>6.5870216728431948E-4</v>
      </c>
      <c r="F450" s="17">
        <f t="shared" si="45"/>
        <v>6.3348261789837794</v>
      </c>
      <c r="G450" s="24">
        <f t="shared" si="48"/>
        <v>5.319370915290773E-4</v>
      </c>
      <c r="H450" s="17">
        <f t="shared" si="46"/>
        <v>6.3125487222912913</v>
      </c>
      <c r="N450" s="37">
        <f t="shared" si="50"/>
        <v>2.5541869923472404E-2</v>
      </c>
      <c r="O450" s="38">
        <f t="shared" si="50"/>
        <v>2.3906494966321655E-2</v>
      </c>
      <c r="P450" s="39">
        <f t="shared" si="50"/>
        <v>2.5665193692709969E-2</v>
      </c>
      <c r="Q450" s="40">
        <f t="shared" si="49"/>
        <v>2.3063761434967134E-2</v>
      </c>
    </row>
    <row r="451" spans="1:17">
      <c r="A451" s="20">
        <v>44124</v>
      </c>
      <c r="B451" s="17">
        <v>1.3191918842494488E-2</v>
      </c>
      <c r="C451" s="21">
        <f t="shared" si="44"/>
        <v>1.7402672274696111E-4</v>
      </c>
      <c r="D451" s="22">
        <f>AVERAGE($C$3:C450)</f>
        <v>5.717010074176484E-4</v>
      </c>
      <c r="E451" s="23">
        <f t="shared" si="47"/>
        <v>6.5785324310316078E-4</v>
      </c>
      <c r="F451" s="17">
        <f t="shared" si="45"/>
        <v>7.0619913832416357</v>
      </c>
      <c r="G451" s="24">
        <f t="shared" si="48"/>
        <v>5.2974861069110632E-4</v>
      </c>
      <c r="H451" s="17">
        <f t="shared" si="46"/>
        <v>7.214599858530816</v>
      </c>
      <c r="N451" s="37">
        <f t="shared" si="50"/>
        <v>1.3191918842494488E-2</v>
      </c>
      <c r="O451" s="38">
        <f t="shared" si="50"/>
        <v>2.391026991519854E-2</v>
      </c>
      <c r="P451" s="39">
        <f t="shared" si="50"/>
        <v>2.5648649927494445E-2</v>
      </c>
      <c r="Q451" s="40">
        <f t="shared" si="49"/>
        <v>2.3016268391968023E-2</v>
      </c>
    </row>
    <row r="452" spans="1:17">
      <c r="A452" s="20">
        <v>44125</v>
      </c>
      <c r="B452" s="17">
        <v>-5.4463394917547703E-3</v>
      </c>
      <c r="C452" s="21">
        <f t="shared" ref="C452:C501" si="51">B452^2</f>
        <v>2.9662613859447609E-5</v>
      </c>
      <c r="D452" s="22">
        <f>AVERAGE($C$3:C451)</f>
        <v>5.7081531858764695E-4</v>
      </c>
      <c r="E452" s="23">
        <f t="shared" si="47"/>
        <v>5.9281303654818438E-4</v>
      </c>
      <c r="F452" s="17">
        <f t="shared" ref="F452:F501" si="52">-LN(E452)-(C452/E452)</f>
        <v>7.3805944455986054</v>
      </c>
      <c r="G452" s="24">
        <f t="shared" si="48"/>
        <v>4.8500720275063749E-4</v>
      </c>
      <c r="H452" s="17">
        <f t="shared" ref="H452:H501" si="53">-LN(G452)-(C452/G452)</f>
        <v>7.5701876958047114</v>
      </c>
      <c r="N452" s="37">
        <f t="shared" si="50"/>
        <v>5.4463394917547703E-3</v>
      </c>
      <c r="O452" s="38">
        <f t="shared" si="50"/>
        <v>2.3891741639898229E-2</v>
      </c>
      <c r="P452" s="39">
        <f t="shared" si="50"/>
        <v>2.4347752186766325E-2</v>
      </c>
      <c r="Q452" s="40">
        <f t="shared" si="49"/>
        <v>2.2022879074967413E-2</v>
      </c>
    </row>
    <row r="453" spans="1:17">
      <c r="A453" s="20">
        <v>44126</v>
      </c>
      <c r="B453" s="17">
        <v>-9.5833213999867439E-3</v>
      </c>
      <c r="C453" s="21">
        <f t="shared" si="51"/>
        <v>9.1840049055443886E-5</v>
      </c>
      <c r="D453" s="22">
        <f>AVERAGE($C$3:C452)</f>
        <v>5.6961275702158425E-4</v>
      </c>
      <c r="E453" s="23">
        <f t="shared" ref="E453:E502" si="54">$K$1*E452+(1-$K$1)*C452</f>
        <v>5.1710941495623016E-4</v>
      </c>
      <c r="F453" s="17">
        <f t="shared" si="52"/>
        <v>7.3896533313489101</v>
      </c>
      <c r="G453" s="24">
        <f t="shared" ref="G453:G502" si="55">$K$9*G452+$K$8*C452+$K$7</f>
        <v>4.3264538855184315E-4</v>
      </c>
      <c r="H453" s="17">
        <f t="shared" si="53"/>
        <v>7.5333165535868414</v>
      </c>
      <c r="N453" s="37">
        <f t="shared" si="50"/>
        <v>9.5833213999867439E-3</v>
      </c>
      <c r="O453" s="38">
        <f t="shared" si="50"/>
        <v>2.3866561482995079E-2</v>
      </c>
      <c r="P453" s="39">
        <f t="shared" si="50"/>
        <v>2.27400399066543E-2</v>
      </c>
      <c r="Q453" s="40">
        <f t="shared" si="49"/>
        <v>2.0800129532092898E-2</v>
      </c>
    </row>
    <row r="454" spans="1:17">
      <c r="A454" s="20">
        <v>44127</v>
      </c>
      <c r="B454" s="17">
        <v>-6.1339014209806919E-3</v>
      </c>
      <c r="C454" s="21">
        <f t="shared" si="51"/>
        <v>3.7624746642308951E-5</v>
      </c>
      <c r="D454" s="22">
        <f>AVERAGE($C$3:C453)</f>
        <v>5.6855339403274585E-4</v>
      </c>
      <c r="E454" s="23">
        <f t="shared" si="54"/>
        <v>4.599409749556126E-4</v>
      </c>
      <c r="F454" s="17">
        <f t="shared" si="52"/>
        <v>7.6026089679128113</v>
      </c>
      <c r="G454" s="24">
        <f t="shared" si="55"/>
        <v>3.92050841722168E-4</v>
      </c>
      <c r="H454" s="17">
        <f t="shared" si="53"/>
        <v>7.7481499787963424</v>
      </c>
      <c r="N454" s="37">
        <f t="shared" si="50"/>
        <v>6.1339014209806919E-3</v>
      </c>
      <c r="O454" s="38">
        <f t="shared" si="50"/>
        <v>2.3844357698053976E-2</v>
      </c>
      <c r="P454" s="39">
        <f t="shared" si="50"/>
        <v>2.1446234516940558E-2</v>
      </c>
      <c r="Q454" s="40">
        <f t="shared" si="49"/>
        <v>1.9800273778970028E-2</v>
      </c>
    </row>
    <row r="455" spans="1:17">
      <c r="A455" s="20">
        <v>44130</v>
      </c>
      <c r="B455" s="17">
        <v>8.6944855866022408E-5</v>
      </c>
      <c r="C455" s="21">
        <f t="shared" si="51"/>
        <v>7.5594079615634111E-9</v>
      </c>
      <c r="D455" s="22">
        <f>AVERAGE($C$3:C454)</f>
        <v>5.6737877313143951E-4</v>
      </c>
      <c r="E455" s="23">
        <f t="shared" si="54"/>
        <v>4.0316952162396417E-4</v>
      </c>
      <c r="F455" s="17">
        <f t="shared" si="52"/>
        <v>7.8161346853256992</v>
      </c>
      <c r="G455" s="24">
        <f t="shared" si="55"/>
        <v>3.5141278389227087E-4</v>
      </c>
      <c r="H455" s="17">
        <f t="shared" si="53"/>
        <v>7.95352749150923</v>
      </c>
      <c r="N455" s="37">
        <f t="shared" si="50"/>
        <v>8.6944855866022408E-5</v>
      </c>
      <c r="O455" s="38">
        <f t="shared" si="50"/>
        <v>2.3819713959899676E-2</v>
      </c>
      <c r="P455" s="39">
        <f t="shared" si="50"/>
        <v>2.0079081692745915E-2</v>
      </c>
      <c r="Q455" s="40">
        <f t="shared" si="49"/>
        <v>1.8746007145316861E-2</v>
      </c>
    </row>
    <row r="456" spans="1:17">
      <c r="A456" s="20">
        <v>44131</v>
      </c>
      <c r="B456" s="17">
        <v>1.3472363352775574E-2</v>
      </c>
      <c r="C456" s="21">
        <f t="shared" si="51"/>
        <v>1.815045743092103E-4</v>
      </c>
      <c r="D456" s="22">
        <f>AVERAGE($C$3:C455)</f>
        <v>5.6612629804595729E-4</v>
      </c>
      <c r="E456" s="23">
        <f t="shared" si="54"/>
        <v>3.4897295282419359E-4</v>
      </c>
      <c r="F456" s="17">
        <f t="shared" si="52"/>
        <v>7.4404054162449134</v>
      </c>
      <c r="G456" s="24">
        <f t="shared" si="55"/>
        <v>3.1222186260317422E-4</v>
      </c>
      <c r="H456" s="17">
        <f t="shared" si="53"/>
        <v>7.4904644784060501</v>
      </c>
      <c r="N456" s="37">
        <f t="shared" si="50"/>
        <v>1.3472363352775574E-2</v>
      </c>
      <c r="O456" s="38">
        <f t="shared" si="50"/>
        <v>2.379340871010199E-2</v>
      </c>
      <c r="P456" s="39">
        <f t="shared" si="50"/>
        <v>1.8680817777179712E-2</v>
      </c>
      <c r="Q456" s="40">
        <f t="shared" ref="Q456:Q512" si="56">SQRT(G456)</f>
        <v>1.766980086484209E-2</v>
      </c>
    </row>
    <row r="457" spans="1:17">
      <c r="A457" s="20">
        <v>44132</v>
      </c>
      <c r="B457" s="17">
        <v>-4.6312190592288971E-2</v>
      </c>
      <c r="C457" s="21">
        <f t="shared" si="51"/>
        <v>2.1448189974564991E-3</v>
      </c>
      <c r="D457" s="22">
        <f>AVERAGE($C$3:C456)</f>
        <v>5.6527911363244028E-4</v>
      </c>
      <c r="E457" s="23">
        <f t="shared" si="54"/>
        <v>3.2646038381077427E-4</v>
      </c>
      <c r="F457" s="17">
        <f t="shared" si="52"/>
        <v>1.4572807498137568</v>
      </c>
      <c r="G457" s="24">
        <f t="shared" si="55"/>
        <v>2.9391687816240252E-4</v>
      </c>
      <c r="H457" s="17">
        <f t="shared" si="53"/>
        <v>0.83484768066770698</v>
      </c>
      <c r="N457" s="37">
        <f t="shared" si="50"/>
        <v>4.6312190592288971E-2</v>
      </c>
      <c r="O457" s="38">
        <f t="shared" si="50"/>
        <v>2.3775599122470927E-2</v>
      </c>
      <c r="P457" s="39">
        <f t="shared" si="50"/>
        <v>1.8068214737786747E-2</v>
      </c>
      <c r="Q457" s="40">
        <f t="shared" si="56"/>
        <v>1.7144004146126497E-2</v>
      </c>
    </row>
    <row r="458" spans="1:17">
      <c r="A458" s="20">
        <v>44133</v>
      </c>
      <c r="B458" s="17">
        <v>3.7050385028123856E-2</v>
      </c>
      <c r="C458" s="21">
        <f t="shared" si="51"/>
        <v>1.3727310307322244E-3</v>
      </c>
      <c r="D458" s="22">
        <f>AVERAGE($C$3:C457)</f>
        <v>5.6875062986062495E-4</v>
      </c>
      <c r="E458" s="23">
        <f t="shared" si="54"/>
        <v>5.709001051709614E-4</v>
      </c>
      <c r="F458" s="17">
        <f t="shared" si="52"/>
        <v>5.0637932842403721</v>
      </c>
      <c r="G458" s="24">
        <f t="shared" si="55"/>
        <v>4.5349237541922018E-4</v>
      </c>
      <c r="H458" s="17">
        <f t="shared" si="53"/>
        <v>4.6715109094566056</v>
      </c>
      <c r="N458" s="37">
        <f t="shared" si="50"/>
        <v>3.7050385028123856E-2</v>
      </c>
      <c r="O458" s="38">
        <f t="shared" si="50"/>
        <v>2.3848493240886833E-2</v>
      </c>
      <c r="P458" s="39">
        <f t="shared" si="50"/>
        <v>2.3893515965026188E-2</v>
      </c>
      <c r="Q458" s="40">
        <f t="shared" si="56"/>
        <v>2.1295360420035631E-2</v>
      </c>
    </row>
    <row r="459" spans="1:17">
      <c r="A459" s="20">
        <v>44134</v>
      </c>
      <c r="B459" s="17">
        <v>-5.6018028408288956E-2</v>
      </c>
      <c r="C459" s="21">
        <f t="shared" si="51"/>
        <v>3.1380195067518685E-3</v>
      </c>
      <c r="D459" s="22">
        <f>AVERAGE($C$3:C458)</f>
        <v>5.7051374477481705E-4</v>
      </c>
      <c r="E459" s="23">
        <f t="shared" si="54"/>
        <v>6.7868925443520165E-4</v>
      </c>
      <c r="F459" s="17">
        <f t="shared" si="52"/>
        <v>2.6717002288677971</v>
      </c>
      <c r="G459" s="24">
        <f t="shared" si="55"/>
        <v>5.2506521503626008E-4</v>
      </c>
      <c r="H459" s="17">
        <f t="shared" si="53"/>
        <v>1.5755504589125309</v>
      </c>
      <c r="N459" s="37">
        <f t="shared" si="50"/>
        <v>5.6018028408288956E-2</v>
      </c>
      <c r="O459" s="38">
        <f t="shared" si="50"/>
        <v>2.3885429549723763E-2</v>
      </c>
      <c r="P459" s="39">
        <f t="shared" si="50"/>
        <v>2.6051665099091108E-2</v>
      </c>
      <c r="Q459" s="40">
        <f t="shared" si="56"/>
        <v>2.2914301539350049E-2</v>
      </c>
    </row>
    <row r="460" spans="1:17">
      <c r="A460" s="20">
        <v>44137</v>
      </c>
      <c r="B460" s="17">
        <v>-8.2678638864308596E-4</v>
      </c>
      <c r="C460" s="21">
        <f t="shared" si="51"/>
        <v>6.8357573244547597E-7</v>
      </c>
      <c r="D460" s="22">
        <f>AVERAGE($C$3:C459)</f>
        <v>5.7613191930868367E-4</v>
      </c>
      <c r="E460" s="23">
        <f t="shared" si="54"/>
        <v>1.009294008138692E-3</v>
      </c>
      <c r="F460" s="17">
        <f t="shared" si="52"/>
        <v>6.8978269133109338</v>
      </c>
      <c r="G460" s="24">
        <f t="shared" si="55"/>
        <v>7.4614917095057389E-4</v>
      </c>
      <c r="H460" s="17">
        <f t="shared" si="53"/>
        <v>7.1996688785251033</v>
      </c>
      <c r="N460" s="37">
        <f t="shared" si="50"/>
        <v>8.2678638864308596E-4</v>
      </c>
      <c r="O460" s="38">
        <f t="shared" si="50"/>
        <v>2.4002748161589406E-2</v>
      </c>
      <c r="P460" s="39">
        <f t="shared" si="50"/>
        <v>3.1769387909411979E-2</v>
      </c>
      <c r="Q460" s="40">
        <f t="shared" si="56"/>
        <v>2.7315731199266367E-2</v>
      </c>
    </row>
    <row r="461" spans="1:17">
      <c r="A461" s="20">
        <v>44138</v>
      </c>
      <c r="B461" s="17">
        <v>1.53535520657897E-2</v>
      </c>
      <c r="C461" s="21">
        <f t="shared" si="51"/>
        <v>2.3573156103691515E-4</v>
      </c>
      <c r="D461" s="22">
        <f>AVERAGE($C$3:C460)</f>
        <v>5.7487548187729455E-4</v>
      </c>
      <c r="E461" s="23">
        <f t="shared" si="54"/>
        <v>8.7370774302674543E-4</v>
      </c>
      <c r="F461" s="17">
        <f t="shared" si="52"/>
        <v>6.7729586630139575</v>
      </c>
      <c r="G461" s="24">
        <f t="shared" si="55"/>
        <v>6.6026017681315979E-4</v>
      </c>
      <c r="H461" s="17">
        <f t="shared" si="53"/>
        <v>6.9658483046114048</v>
      </c>
      <c r="N461" s="37">
        <f t="shared" ref="N461:P510" si="57">SQRT(C461)</f>
        <v>1.53535520657897E-2</v>
      </c>
      <c r="O461" s="38">
        <f t="shared" si="57"/>
        <v>2.3976561093645071E-2</v>
      </c>
      <c r="P461" s="39">
        <f t="shared" si="57"/>
        <v>2.9558547715115256E-2</v>
      </c>
      <c r="Q461" s="40">
        <f t="shared" si="56"/>
        <v>2.5695528342751774E-2</v>
      </c>
    </row>
    <row r="462" spans="1:17">
      <c r="A462" s="20">
        <v>44139</v>
      </c>
      <c r="B462" s="17">
        <v>4.0836602449417114E-2</v>
      </c>
      <c r="C462" s="21">
        <f t="shared" si="51"/>
        <v>1.6676280996117399E-3</v>
      </c>
      <c r="D462" s="22">
        <f>AVERAGE($C$3:C461)</f>
        <v>5.7413660623276206E-4</v>
      </c>
      <c r="E462" s="23">
        <f t="shared" si="54"/>
        <v>7.8794538625633688E-4</v>
      </c>
      <c r="F462" s="17">
        <f t="shared" si="52"/>
        <v>5.0296557803877224</v>
      </c>
      <c r="G462" s="24">
        <f t="shared" si="55"/>
        <v>6.0558143840429182E-4</v>
      </c>
      <c r="H462" s="17">
        <f t="shared" si="53"/>
        <v>4.6555579430644407</v>
      </c>
      <c r="N462" s="37">
        <f t="shared" si="57"/>
        <v>4.0836602449417114E-2</v>
      </c>
      <c r="O462" s="38">
        <f t="shared" si="57"/>
        <v>2.3961147848814798E-2</v>
      </c>
      <c r="P462" s="39">
        <f t="shared" si="57"/>
        <v>2.8070364911349777E-2</v>
      </c>
      <c r="Q462" s="40">
        <f t="shared" si="56"/>
        <v>2.4608564330417405E-2</v>
      </c>
    </row>
    <row r="463" spans="1:17">
      <c r="A463" s="20">
        <v>44140</v>
      </c>
      <c r="B463" s="17">
        <v>3.5493709146976471E-2</v>
      </c>
      <c r="C463" s="21">
        <f t="shared" si="51"/>
        <v>1.2598033890101612E-3</v>
      </c>
      <c r="D463" s="22">
        <f>AVERAGE($C$3:C462)</f>
        <v>5.7651376165315121E-4</v>
      </c>
      <c r="E463" s="23">
        <f t="shared" si="54"/>
        <v>9.06200056003161E-4</v>
      </c>
      <c r="F463" s="17">
        <f t="shared" si="52"/>
        <v>5.6160459713751623</v>
      </c>
      <c r="G463" s="24">
        <f t="shared" si="55"/>
        <v>6.8553115357602502E-4</v>
      </c>
      <c r="H463" s="17">
        <f t="shared" si="53"/>
        <v>5.4476125464528851</v>
      </c>
      <c r="N463" s="37">
        <f t="shared" si="57"/>
        <v>3.5493709146976471E-2</v>
      </c>
      <c r="O463" s="38">
        <f t="shared" si="57"/>
        <v>2.4010700982127764E-2</v>
      </c>
      <c r="P463" s="39">
        <f t="shared" si="57"/>
        <v>3.010315691091486E-2</v>
      </c>
      <c r="Q463" s="40">
        <f t="shared" si="56"/>
        <v>2.618264985779753E-2</v>
      </c>
    </row>
    <row r="464" spans="1:17">
      <c r="A464" s="20">
        <v>44141</v>
      </c>
      <c r="B464" s="17">
        <v>-1.1341371573507786E-3</v>
      </c>
      <c r="C464" s="21">
        <f t="shared" si="51"/>
        <v>1.2862670916837047E-6</v>
      </c>
      <c r="D464" s="22">
        <f>AVERAGE($C$3:C463)</f>
        <v>5.7799595173418591E-4</v>
      </c>
      <c r="E464" s="23">
        <f t="shared" si="54"/>
        <v>9.5373451897631844E-4</v>
      </c>
      <c r="F464" s="17">
        <f t="shared" si="52"/>
        <v>6.9537765435742021</v>
      </c>
      <c r="G464" s="24">
        <f t="shared" si="55"/>
        <v>7.1951102875824323E-4</v>
      </c>
      <c r="H464" s="17">
        <f t="shared" si="53"/>
        <v>7.2351510072458396</v>
      </c>
      <c r="N464" s="37">
        <f t="shared" si="57"/>
        <v>1.1341371573507786E-3</v>
      </c>
      <c r="O464" s="38">
        <f t="shared" si="57"/>
        <v>2.4041546367365513E-2</v>
      </c>
      <c r="P464" s="39">
        <f t="shared" si="57"/>
        <v>3.0882592491180503E-2</v>
      </c>
      <c r="Q464" s="40">
        <f t="shared" si="56"/>
        <v>2.6823702741386082E-2</v>
      </c>
    </row>
    <row r="465" spans="1:17">
      <c r="A465" s="20">
        <v>44144</v>
      </c>
      <c r="B465" s="17">
        <v>-1.9968006759881973E-2</v>
      </c>
      <c r="C465" s="21">
        <f t="shared" si="51"/>
        <v>3.9872129396269218E-4</v>
      </c>
      <c r="D465" s="22">
        <f>AVERAGE($C$3:C464)</f>
        <v>5.7674766237348783E-4</v>
      </c>
      <c r="E465" s="23">
        <f t="shared" si="54"/>
        <v>8.256980670061035E-4</v>
      </c>
      <c r="F465" s="17">
        <f t="shared" si="52"/>
        <v>6.6163914428230166</v>
      </c>
      <c r="G465" s="24">
        <f t="shared" si="55"/>
        <v>6.3683140038702716E-4</v>
      </c>
      <c r="H465" s="17">
        <f t="shared" si="53"/>
        <v>6.7329038026169732</v>
      </c>
      <c r="N465" s="37">
        <f t="shared" si="57"/>
        <v>1.9968006759881973E-2</v>
      </c>
      <c r="O465" s="38">
        <f t="shared" si="57"/>
        <v>2.4015571248119164E-2</v>
      </c>
      <c r="P465" s="39">
        <f t="shared" si="57"/>
        <v>2.8734962450055569E-2</v>
      </c>
      <c r="Q465" s="40">
        <f t="shared" si="56"/>
        <v>2.523551862726477E-2</v>
      </c>
    </row>
    <row r="466" spans="1:17">
      <c r="A466" s="20">
        <v>44145</v>
      </c>
      <c r="B466" s="17">
        <v>-3.0089276842772961E-3</v>
      </c>
      <c r="C466" s="21">
        <f t="shared" si="51"/>
        <v>9.0536458092103315E-6</v>
      </c>
      <c r="D466" s="22">
        <f>AVERAGE($C$3:C465)</f>
        <v>5.7636315617821607E-4</v>
      </c>
      <c r="E466" s="23">
        <f t="shared" si="54"/>
        <v>7.6830010235448499E-4</v>
      </c>
      <c r="F466" s="17">
        <f t="shared" si="52"/>
        <v>7.1595461462487693</v>
      </c>
      <c r="G466" s="24">
        <f t="shared" si="55"/>
        <v>5.9951513141115801E-4</v>
      </c>
      <c r="H466" s="17">
        <f t="shared" si="53"/>
        <v>7.4042877302511849</v>
      </c>
      <c r="N466" s="37">
        <f t="shared" si="57"/>
        <v>3.0089276842772961E-3</v>
      </c>
      <c r="O466" s="38">
        <f t="shared" si="57"/>
        <v>2.4007564561575503E-2</v>
      </c>
      <c r="P466" s="39">
        <f t="shared" si="57"/>
        <v>2.7718226897737976E-2</v>
      </c>
      <c r="Q466" s="40">
        <f t="shared" si="56"/>
        <v>2.4484998088853467E-2</v>
      </c>
    </row>
    <row r="467" spans="1:17">
      <c r="A467" s="20">
        <v>44146</v>
      </c>
      <c r="B467" s="17">
        <v>3.0352648347616196E-2</v>
      </c>
      <c r="C467" s="21">
        <f t="shared" si="51"/>
        <v>9.2128326171404817E-4</v>
      </c>
      <c r="D467" s="22">
        <f>AVERAGE($C$3:C466)</f>
        <v>5.7514050637138636E-4</v>
      </c>
      <c r="E467" s="23">
        <f t="shared" si="54"/>
        <v>6.6623553110385745E-4</v>
      </c>
      <c r="F467" s="17">
        <f t="shared" si="52"/>
        <v>5.9310481332869278</v>
      </c>
      <c r="G467" s="24">
        <f t="shared" si="55"/>
        <v>5.3174480284759332E-4</v>
      </c>
      <c r="H467" s="17">
        <f t="shared" si="53"/>
        <v>5.806780321657901</v>
      </c>
      <c r="N467" s="37">
        <f t="shared" si="57"/>
        <v>3.0352648347616196E-2</v>
      </c>
      <c r="O467" s="38">
        <f t="shared" si="57"/>
        <v>2.3982087197977293E-2</v>
      </c>
      <c r="P467" s="39">
        <f t="shared" si="57"/>
        <v>2.5811538720189802E-2</v>
      </c>
      <c r="Q467" s="40">
        <f t="shared" si="56"/>
        <v>2.3059592425877639E-2</v>
      </c>
    </row>
    <row r="468" spans="1:17">
      <c r="A468" s="20">
        <v>44147</v>
      </c>
      <c r="B468" s="17">
        <v>-2.3432821035385132E-3</v>
      </c>
      <c r="C468" s="21">
        <f t="shared" si="51"/>
        <v>5.4909710167638792E-6</v>
      </c>
      <c r="D468" s="22">
        <f>AVERAGE($C$3:C467)</f>
        <v>5.7588489939362861E-4</v>
      </c>
      <c r="E468" s="23">
        <f t="shared" si="54"/>
        <v>7.0052128515481812E-4</v>
      </c>
      <c r="F468" s="17">
        <f t="shared" si="52"/>
        <v>7.255847399886715</v>
      </c>
      <c r="G468" s="24">
        <f t="shared" si="55"/>
        <v>5.5364469082676618E-4</v>
      </c>
      <c r="H468" s="17">
        <f t="shared" si="53"/>
        <v>7.4890695683964861</v>
      </c>
      <c r="N468" s="37">
        <f t="shared" si="57"/>
        <v>2.3432821035385132E-3</v>
      </c>
      <c r="O468" s="38">
        <f t="shared" si="57"/>
        <v>2.3997601950895606E-2</v>
      </c>
      <c r="P468" s="39">
        <f t="shared" si="57"/>
        <v>2.6467362640709372E-2</v>
      </c>
      <c r="Q468" s="40">
        <f t="shared" si="56"/>
        <v>2.3529655561158692E-2</v>
      </c>
    </row>
    <row r="469" spans="1:17">
      <c r="A469" s="20">
        <v>44148</v>
      </c>
      <c r="B469" s="17">
        <v>4.1945351404137909E-4</v>
      </c>
      <c r="C469" s="21">
        <f t="shared" si="51"/>
        <v>1.7594125044166141E-7</v>
      </c>
      <c r="D469" s="22">
        <f>AVERAGE($C$3:C468)</f>
        <v>5.7466087808809882E-4</v>
      </c>
      <c r="E469" s="23">
        <f t="shared" si="54"/>
        <v>6.0708921127794859E-4</v>
      </c>
      <c r="F469" s="17">
        <f t="shared" si="52"/>
        <v>7.4065449957039871</v>
      </c>
      <c r="G469" s="24">
        <f t="shared" si="55"/>
        <v>4.9098910287354925E-4</v>
      </c>
      <c r="H469" s="17">
        <f t="shared" si="53"/>
        <v>7.6187302837177251</v>
      </c>
      <c r="N469" s="37">
        <f t="shared" si="57"/>
        <v>4.1945351404137909E-4</v>
      </c>
      <c r="O469" s="38">
        <f t="shared" si="57"/>
        <v>2.3972085392975281E-2</v>
      </c>
      <c r="P469" s="39">
        <f t="shared" si="57"/>
        <v>2.4639180410028834E-2</v>
      </c>
      <c r="Q469" s="40">
        <f t="shared" si="56"/>
        <v>2.2158273914579838E-2</v>
      </c>
    </row>
    <row r="470" spans="1:17">
      <c r="A470" s="20">
        <v>44151</v>
      </c>
      <c r="B470" s="17">
        <v>8.7204501032829285E-3</v>
      </c>
      <c r="C470" s="21">
        <f t="shared" si="51"/>
        <v>7.6046250003847238E-5</v>
      </c>
      <c r="D470" s="22">
        <f>AVERAGE($C$3:C469)</f>
        <v>5.7343071762377843E-4</v>
      </c>
      <c r="E470" s="23">
        <f t="shared" si="54"/>
        <v>5.255026037176932E-4</v>
      </c>
      <c r="F470" s="17">
        <f t="shared" si="52"/>
        <v>7.4064439510396634</v>
      </c>
      <c r="G470" s="24">
        <f t="shared" si="55"/>
        <v>4.352797116237017E-4</v>
      </c>
      <c r="H470" s="17">
        <f t="shared" si="53"/>
        <v>7.5648150917893986</v>
      </c>
      <c r="N470" s="37">
        <f t="shared" si="57"/>
        <v>8.7204501032829285E-3</v>
      </c>
      <c r="O470" s="38">
        <f t="shared" si="57"/>
        <v>2.3946413460553512E-2</v>
      </c>
      <c r="P470" s="39">
        <f t="shared" si="57"/>
        <v>2.2923843563366356E-2</v>
      </c>
      <c r="Q470" s="40">
        <f t="shared" si="56"/>
        <v>2.0863358109942456E-2</v>
      </c>
    </row>
    <row r="471" spans="1:17">
      <c r="A471" s="20">
        <v>44152</v>
      </c>
      <c r="B471" s="17">
        <v>-7.5644524767994881E-3</v>
      </c>
      <c r="C471" s="21">
        <f t="shared" si="51"/>
        <v>5.722094127375791E-5</v>
      </c>
      <c r="D471" s="22">
        <f>AVERAGE($C$3:C470)</f>
        <v>5.7236793029980426E-4</v>
      </c>
      <c r="E471" s="23">
        <f t="shared" si="54"/>
        <v>4.6508273656887812E-4</v>
      </c>
      <c r="F471" s="17">
        <f t="shared" si="52"/>
        <v>7.550261343601699</v>
      </c>
      <c r="G471" s="24">
        <f t="shared" si="55"/>
        <v>3.9295960656819218E-4</v>
      </c>
      <c r="H471" s="17">
        <f t="shared" si="53"/>
        <v>7.6961884074978357</v>
      </c>
      <c r="N471" s="37">
        <f t="shared" si="57"/>
        <v>7.5644524767994881E-3</v>
      </c>
      <c r="O471" s="38">
        <f t="shared" si="57"/>
        <v>2.3924212219001158E-2</v>
      </c>
      <c r="P471" s="39">
        <f t="shared" si="57"/>
        <v>2.1565776975775254E-2</v>
      </c>
      <c r="Q471" s="40">
        <f t="shared" si="56"/>
        <v>1.9823208785869965E-2</v>
      </c>
    </row>
    <row r="472" spans="1:17">
      <c r="A472" s="20">
        <v>44153</v>
      </c>
      <c r="B472" s="17">
        <v>-1.1391243897378445E-2</v>
      </c>
      <c r="C472" s="21">
        <f t="shared" si="51"/>
        <v>1.2976043752956166E-4</v>
      </c>
      <c r="D472" s="22">
        <f>AVERAGE($C$3:C471)</f>
        <v>5.7126953586691281E-4</v>
      </c>
      <c r="E472" s="23">
        <f t="shared" si="54"/>
        <v>4.1025437496449921E-4</v>
      </c>
      <c r="F472" s="17">
        <f t="shared" si="52"/>
        <v>7.482440528294668</v>
      </c>
      <c r="G472" s="24">
        <f t="shared" si="55"/>
        <v>3.539677155309045E-4</v>
      </c>
      <c r="H472" s="17">
        <f t="shared" si="53"/>
        <v>7.5797165072650223</v>
      </c>
      <c r="N472" s="37">
        <f t="shared" si="57"/>
        <v>1.1391243897378445E-2</v>
      </c>
      <c r="O472" s="38">
        <f t="shared" si="57"/>
        <v>2.3901245487775585E-2</v>
      </c>
      <c r="P472" s="39">
        <f t="shared" si="57"/>
        <v>2.0254737099367624E-2</v>
      </c>
      <c r="Q472" s="40">
        <f t="shared" si="56"/>
        <v>1.8814029752578381E-2</v>
      </c>
    </row>
    <row r="473" spans="1:17">
      <c r="A473" s="20">
        <v>44154</v>
      </c>
      <c r="B473" s="17">
        <v>5.1681827753782272E-3</v>
      </c>
      <c r="C473" s="21">
        <f t="shared" si="51"/>
        <v>2.6710113199716196E-5</v>
      </c>
      <c r="D473" s="22">
        <f>AVERAGE($C$3:C472)</f>
        <v>5.7033015480662062E-4</v>
      </c>
      <c r="E473" s="23">
        <f t="shared" si="54"/>
        <v>3.7254791849585439E-4</v>
      </c>
      <c r="F473" s="17">
        <f t="shared" si="52"/>
        <v>7.8234491092457965</v>
      </c>
      <c r="G473" s="24">
        <f t="shared" si="55"/>
        <v>3.2608673586126397E-4</v>
      </c>
      <c r="H473" s="17">
        <f t="shared" si="53"/>
        <v>7.9464360818203366</v>
      </c>
      <c r="N473" s="37">
        <f t="shared" si="57"/>
        <v>5.1681827753782272E-3</v>
      </c>
      <c r="O473" s="38">
        <f t="shared" si="57"/>
        <v>2.388158610324324E-2</v>
      </c>
      <c r="P473" s="39">
        <f t="shared" si="57"/>
        <v>1.9301500420844345E-2</v>
      </c>
      <c r="Q473" s="40">
        <f t="shared" si="56"/>
        <v>1.8057871853052451E-2</v>
      </c>
    </row>
    <row r="474" spans="1:17">
      <c r="A474" s="20">
        <v>44155</v>
      </c>
      <c r="B474" s="17">
        <v>-1.0957544669508934E-2</v>
      </c>
      <c r="C474" s="21">
        <f t="shared" si="51"/>
        <v>1.2006778518428365E-4</v>
      </c>
      <c r="D474" s="22">
        <f>AVERAGE($C$3:C473)</f>
        <v>5.6917597212804961E-4</v>
      </c>
      <c r="E474" s="23">
        <f t="shared" si="54"/>
        <v>3.260573659018779E-4</v>
      </c>
      <c r="F474" s="17">
        <f t="shared" si="52"/>
        <v>7.6601959325923312</v>
      </c>
      <c r="G474" s="24">
        <f t="shared" si="55"/>
        <v>2.9228563410822137E-4</v>
      </c>
      <c r="H474" s="17">
        <f t="shared" si="53"/>
        <v>7.7269898232647103</v>
      </c>
      <c r="N474" s="37">
        <f t="shared" si="57"/>
        <v>1.0957544669508934E-2</v>
      </c>
      <c r="O474" s="38">
        <f t="shared" si="57"/>
        <v>2.3857409166295689E-2</v>
      </c>
      <c r="P474" s="39">
        <f t="shared" si="57"/>
        <v>1.8057058617113639E-2</v>
      </c>
      <c r="Q474" s="40">
        <f t="shared" si="56"/>
        <v>1.7096363183678024E-2</v>
      </c>
    </row>
    <row r="475" spans="1:17">
      <c r="A475" s="20">
        <v>44158</v>
      </c>
      <c r="B475" s="17">
        <v>-2.9742611572146416E-2</v>
      </c>
      <c r="C475" s="21">
        <f t="shared" si="51"/>
        <v>8.8462294313157788E-4</v>
      </c>
      <c r="D475" s="22">
        <f>AVERAGE($C$3:C474)</f>
        <v>5.6822447173198235E-4</v>
      </c>
      <c r="E475" s="23">
        <f t="shared" si="54"/>
        <v>2.983664388559983E-4</v>
      </c>
      <c r="F475" s="17">
        <f t="shared" si="52"/>
        <v>5.1523006054574019</v>
      </c>
      <c r="G475" s="24">
        <f t="shared" si="55"/>
        <v>2.7084374700581538E-4</v>
      </c>
      <c r="H475" s="17">
        <f t="shared" si="53"/>
        <v>4.9477939709556589</v>
      </c>
      <c r="N475" s="37">
        <f t="shared" si="57"/>
        <v>2.9742611572146416E-2</v>
      </c>
      <c r="O475" s="38">
        <f t="shared" si="57"/>
        <v>2.3837459422765304E-2</v>
      </c>
      <c r="P475" s="39">
        <f t="shared" si="57"/>
        <v>1.7273286857341259E-2</v>
      </c>
      <c r="Q475" s="40">
        <f t="shared" si="56"/>
        <v>1.6457331102150658E-2</v>
      </c>
    </row>
    <row r="476" spans="1:17">
      <c r="A476" s="20">
        <v>44159</v>
      </c>
      <c r="B476" s="17">
        <v>1.1594200506806374E-2</v>
      </c>
      <c r="C476" s="21">
        <f t="shared" si="51"/>
        <v>1.3442548539202917E-4</v>
      </c>
      <c r="D476" s="22">
        <f>AVERAGE($C$3:C475)</f>
        <v>5.6889339027616761E-4</v>
      </c>
      <c r="E476" s="23">
        <f t="shared" si="54"/>
        <v>3.7717618269602189E-4</v>
      </c>
      <c r="F476" s="17">
        <f t="shared" si="52"/>
        <v>7.5263984329300104</v>
      </c>
      <c r="G476" s="24">
        <f t="shared" si="55"/>
        <v>3.2036770494555116E-4</v>
      </c>
      <c r="H476" s="17">
        <f t="shared" si="53"/>
        <v>7.6264436522778647</v>
      </c>
      <c r="N476" s="37">
        <f t="shared" si="57"/>
        <v>1.1594200506806374E-2</v>
      </c>
      <c r="O476" s="38">
        <f t="shared" si="57"/>
        <v>2.3851486123010607E-2</v>
      </c>
      <c r="P476" s="39">
        <f t="shared" si="57"/>
        <v>1.9421024244257096E-2</v>
      </c>
      <c r="Q476" s="40">
        <f t="shared" si="56"/>
        <v>1.789881853490758E-2</v>
      </c>
    </row>
    <row r="477" spans="1:17">
      <c r="A477" s="20">
        <v>44160</v>
      </c>
      <c r="B477" s="17">
        <v>7.4672279879450798E-3</v>
      </c>
      <c r="C477" s="21">
        <f t="shared" si="51"/>
        <v>5.5759493823950325E-5</v>
      </c>
      <c r="D477" s="22">
        <f>AVERAGE($C$3:C476)</f>
        <v>5.6797679132071586E-4</v>
      </c>
      <c r="E477" s="23">
        <f t="shared" si="54"/>
        <v>3.4454350377136831E-4</v>
      </c>
      <c r="F477" s="17">
        <f t="shared" si="52"/>
        <v>7.8114543357877686</v>
      </c>
      <c r="G477" s="24">
        <f t="shared" si="55"/>
        <v>2.9688433214175553E-4</v>
      </c>
      <c r="H477" s="17">
        <f t="shared" si="53"/>
        <v>7.9343524001094119</v>
      </c>
      <c r="N477" s="37">
        <f t="shared" si="57"/>
        <v>7.4672279879450798E-3</v>
      </c>
      <c r="O477" s="38">
        <f t="shared" si="57"/>
        <v>2.3832263663376919E-2</v>
      </c>
      <c r="P477" s="39">
        <f t="shared" si="57"/>
        <v>1.856188308796735E-2</v>
      </c>
      <c r="Q477" s="40">
        <f t="shared" si="56"/>
        <v>1.7230331747872862E-2</v>
      </c>
    </row>
    <row r="478" spans="1:17">
      <c r="A478" s="20">
        <v>44162</v>
      </c>
      <c r="B478" s="17">
        <v>4.8263170756399632E-3</v>
      </c>
      <c r="C478" s="21">
        <f t="shared" si="51"/>
        <v>2.3293336514613886E-5</v>
      </c>
      <c r="D478" s="22">
        <f>AVERAGE($C$3:C477)</f>
        <v>5.6689843911545952E-4</v>
      </c>
      <c r="E478" s="23">
        <f t="shared" si="54"/>
        <v>3.0572262300830795E-4</v>
      </c>
      <c r="F478" s="17">
        <f t="shared" si="52"/>
        <v>8.0166412488762706</v>
      </c>
      <c r="G478" s="24">
        <f t="shared" si="55"/>
        <v>2.6914226003137598E-4</v>
      </c>
      <c r="H478" s="17">
        <f t="shared" si="53"/>
        <v>8.1337239113509536</v>
      </c>
      <c r="N478" s="37">
        <f t="shared" si="57"/>
        <v>4.8263170756399632E-3</v>
      </c>
      <c r="O478" s="38">
        <f t="shared" si="57"/>
        <v>2.3809629125953632E-2</v>
      </c>
      <c r="P478" s="39">
        <f t="shared" si="57"/>
        <v>1.7484925593445E-2</v>
      </c>
      <c r="Q478" s="40">
        <f t="shared" si="56"/>
        <v>1.6405555767220321E-2</v>
      </c>
    </row>
    <row r="479" spans="1:17">
      <c r="A479" s="20">
        <v>44165</v>
      </c>
      <c r="B479" s="17">
        <v>2.1099638193845749E-2</v>
      </c>
      <c r="C479" s="21">
        <f t="shared" si="51"/>
        <v>4.451947319111943E-4</v>
      </c>
      <c r="D479" s="22">
        <f>AVERAGE($C$3:C478)</f>
        <v>5.6575641158898723E-4</v>
      </c>
      <c r="E479" s="23">
        <f t="shared" si="54"/>
        <v>2.6775599993605312E-4</v>
      </c>
      <c r="F479" s="17">
        <f t="shared" si="52"/>
        <v>6.5627462762466378</v>
      </c>
      <c r="G479" s="24">
        <f t="shared" si="55"/>
        <v>2.4178073341458986E-4</v>
      </c>
      <c r="H479" s="17">
        <f t="shared" si="53"/>
        <v>6.4861633070041602</v>
      </c>
      <c r="N479" s="37">
        <f t="shared" si="57"/>
        <v>2.1099638193845749E-2</v>
      </c>
      <c r="O479" s="38">
        <f t="shared" si="57"/>
        <v>2.3785634563513063E-2</v>
      </c>
      <c r="P479" s="39">
        <f t="shared" si="57"/>
        <v>1.6363251508671899E-2</v>
      </c>
      <c r="Q479" s="40">
        <f t="shared" si="56"/>
        <v>1.5549300094042493E-2</v>
      </c>
    </row>
    <row r="480" spans="1:17">
      <c r="A480" s="20">
        <v>44166</v>
      </c>
      <c r="B480" s="17">
        <v>3.0827367678284645E-2</v>
      </c>
      <c r="C480" s="21">
        <f t="shared" si="51"/>
        <v>9.5032659797214883E-4</v>
      </c>
      <c r="D480" s="22">
        <f>AVERAGE($C$3:C479)</f>
        <v>5.6550366173641325E-4</v>
      </c>
      <c r="E480" s="23">
        <f t="shared" si="54"/>
        <v>2.9160887135372551E-4</v>
      </c>
      <c r="F480" s="17">
        <f t="shared" si="52"/>
        <v>4.8811887434887984</v>
      </c>
      <c r="G480" s="24">
        <f t="shared" si="55"/>
        <v>2.5541953395282776E-4</v>
      </c>
      <c r="H480" s="17">
        <f t="shared" si="53"/>
        <v>4.5519534899203666</v>
      </c>
      <c r="N480" s="37">
        <f t="shared" si="57"/>
        <v>3.0827367678284645E-2</v>
      </c>
      <c r="O480" s="38">
        <f t="shared" si="57"/>
        <v>2.378032089220861E-2</v>
      </c>
      <c r="P480" s="39">
        <f t="shared" si="57"/>
        <v>1.7076559119264204E-2</v>
      </c>
      <c r="Q480" s="40">
        <f t="shared" si="56"/>
        <v>1.598185014173352E-2</v>
      </c>
    </row>
    <row r="481" spans="1:17">
      <c r="A481" s="20">
        <v>44167</v>
      </c>
      <c r="B481" s="17">
        <v>2.9335122089833021E-3</v>
      </c>
      <c r="C481" s="21">
        <f t="shared" si="51"/>
        <v>8.6054938802540928E-6</v>
      </c>
      <c r="D481" s="22">
        <f>AVERAGE($C$3:C480)</f>
        <v>5.6630873064067216E-4</v>
      </c>
      <c r="E481" s="23">
        <f t="shared" si="54"/>
        <v>3.8015948856492141E-4</v>
      </c>
      <c r="F481" s="17">
        <f t="shared" si="52"/>
        <v>7.8522831507261825</v>
      </c>
      <c r="G481" s="24">
        <f t="shared" si="55"/>
        <v>3.1265089721520608E-4</v>
      </c>
      <c r="H481" s="17">
        <f t="shared" si="53"/>
        <v>8.0428990445108219</v>
      </c>
      <c r="N481" s="37">
        <f t="shared" si="57"/>
        <v>2.9335122089833021E-3</v>
      </c>
      <c r="O481" s="38">
        <f t="shared" si="57"/>
        <v>2.3797242080557827E-2</v>
      </c>
      <c r="P481" s="39">
        <f t="shared" si="57"/>
        <v>1.9497679055849735E-2</v>
      </c>
      <c r="Q481" s="40">
        <f t="shared" si="56"/>
        <v>1.7681937032327823E-2</v>
      </c>
    </row>
    <row r="482" spans="1:17">
      <c r="A482" s="20">
        <v>44168</v>
      </c>
      <c r="B482" s="17">
        <v>-1.1374666355550289E-3</v>
      </c>
      <c r="C482" s="21">
        <f t="shared" si="51"/>
        <v>1.293830347000877E-6</v>
      </c>
      <c r="D482" s="22">
        <f>AVERAGE($C$3:C481)</f>
        <v>5.6514442325703875E-4</v>
      </c>
      <c r="E482" s="23">
        <f t="shared" si="54"/>
        <v>3.3021194012787817E-4</v>
      </c>
      <c r="F482" s="17">
        <f t="shared" si="52"/>
        <v>8.0118576852444026</v>
      </c>
      <c r="G482" s="24">
        <f t="shared" si="55"/>
        <v>2.7882101819676534E-4</v>
      </c>
      <c r="H482" s="17">
        <f t="shared" si="53"/>
        <v>8.1803001322360398</v>
      </c>
      <c r="N482" s="37">
        <f t="shared" si="57"/>
        <v>1.1374666355550289E-3</v>
      </c>
      <c r="O482" s="38">
        <f t="shared" si="57"/>
        <v>2.377276641994025E-2</v>
      </c>
      <c r="P482" s="39">
        <f t="shared" si="57"/>
        <v>1.8171734648290409E-2</v>
      </c>
      <c r="Q482" s="40">
        <f t="shared" si="56"/>
        <v>1.6697934548822659E-2</v>
      </c>
    </row>
    <row r="483" spans="1:17">
      <c r="A483" s="20">
        <v>44169</v>
      </c>
      <c r="B483" s="17">
        <v>-5.6125135160982609E-3</v>
      </c>
      <c r="C483" s="21">
        <f t="shared" si="51"/>
        <v>3.1500307968385663E-5</v>
      </c>
      <c r="D483" s="22">
        <f>AVERAGE($C$3:C482)</f>
        <v>5.6396973452180947E-4</v>
      </c>
      <c r="E483" s="23">
        <f t="shared" si="54"/>
        <v>2.8599588147927227E-4</v>
      </c>
      <c r="F483" s="17">
        <f t="shared" si="52"/>
        <v>8.0493906246190097</v>
      </c>
      <c r="G483" s="24">
        <f t="shared" si="55"/>
        <v>2.4834408681065492E-4</v>
      </c>
      <c r="H483" s="17">
        <f t="shared" si="53"/>
        <v>8.1738539414329772</v>
      </c>
      <c r="N483" s="37">
        <f t="shared" si="57"/>
        <v>5.6125135160982609E-3</v>
      </c>
      <c r="O483" s="38">
        <f t="shared" si="57"/>
        <v>2.3748046962262171E-2</v>
      </c>
      <c r="P483" s="39">
        <f t="shared" si="57"/>
        <v>1.6911412758231416E-2</v>
      </c>
      <c r="Q483" s="40">
        <f t="shared" si="56"/>
        <v>1.5758936728429838E-2</v>
      </c>
    </row>
    <row r="484" spans="1:17">
      <c r="A484" s="20">
        <v>44172</v>
      </c>
      <c r="B484" s="17">
        <v>1.2269938364624977E-2</v>
      </c>
      <c r="C484" s="21">
        <f t="shared" si="51"/>
        <v>1.5055138747169586E-4</v>
      </c>
      <c r="D484" s="22">
        <f>AVERAGE($C$3:C483)</f>
        <v>5.6286272947699988E-4</v>
      </c>
      <c r="E484" s="23">
        <f t="shared" si="54"/>
        <v>2.5178435323090531E-4</v>
      </c>
      <c r="F484" s="17">
        <f t="shared" si="52"/>
        <v>7.6889997571981379</v>
      </c>
      <c r="G484" s="24">
        <f t="shared" si="55"/>
        <v>2.2418071702860032E-4</v>
      </c>
      <c r="H484" s="17">
        <f t="shared" si="53"/>
        <v>7.7314954487820176</v>
      </c>
      <c r="N484" s="37">
        <f t="shared" si="57"/>
        <v>1.2269938364624977E-2</v>
      </c>
      <c r="O484" s="38">
        <f t="shared" si="57"/>
        <v>2.3724728227674175E-2</v>
      </c>
      <c r="P484" s="39">
        <f t="shared" si="57"/>
        <v>1.5867714177880358E-2</v>
      </c>
      <c r="Q484" s="40">
        <f t="shared" si="56"/>
        <v>1.4972665662085704E-2</v>
      </c>
    </row>
    <row r="485" spans="1:17">
      <c r="A485" s="20">
        <v>44173</v>
      </c>
      <c r="B485" s="17">
        <v>5.090886726975441E-3</v>
      </c>
      <c r="C485" s="21">
        <f t="shared" si="51"/>
        <v>2.5917127666894718E-5</v>
      </c>
      <c r="D485" s="22">
        <f>AVERAGE($C$3:C484)</f>
        <v>5.6200731175499725E-4</v>
      </c>
      <c r="E485" s="23">
        <f t="shared" si="54"/>
        <v>2.3817572963105707E-4</v>
      </c>
      <c r="F485" s="17">
        <f t="shared" si="52"/>
        <v>8.2336866472847454</v>
      </c>
      <c r="G485" s="24">
        <f t="shared" si="55"/>
        <v>2.1353442384914261E-4</v>
      </c>
      <c r="H485" s="17">
        <f t="shared" si="53"/>
        <v>8.3303403733270098</v>
      </c>
      <c r="N485" s="37">
        <f t="shared" si="57"/>
        <v>5.090886726975441E-3</v>
      </c>
      <c r="O485" s="38">
        <f t="shared" si="57"/>
        <v>2.3706693395642447E-2</v>
      </c>
      <c r="P485" s="39">
        <f t="shared" si="57"/>
        <v>1.54329429996698E-2</v>
      </c>
      <c r="Q485" s="40">
        <f t="shared" si="56"/>
        <v>1.4612817108591436E-2</v>
      </c>
    </row>
    <row r="486" spans="1:17">
      <c r="A486" s="20">
        <v>44174</v>
      </c>
      <c r="B486" s="17">
        <v>-2.0903671160340309E-2</v>
      </c>
      <c r="C486" s="21">
        <f t="shared" si="51"/>
        <v>4.3696346797964317E-4</v>
      </c>
      <c r="D486" s="22">
        <f>AVERAGE($C$3:C485)</f>
        <v>5.608973941895975E-4</v>
      </c>
      <c r="E486" s="23">
        <f t="shared" si="54"/>
        <v>2.0964206573711436E-4</v>
      </c>
      <c r="F486" s="17">
        <f t="shared" si="52"/>
        <v>6.3857778756799846</v>
      </c>
      <c r="G486" s="24">
        <f t="shared" si="55"/>
        <v>1.929947575005479E-4</v>
      </c>
      <c r="H486" s="17">
        <f t="shared" si="53"/>
        <v>6.2887266122631571</v>
      </c>
      <c r="N486" s="37">
        <f t="shared" si="57"/>
        <v>2.0903671160340309E-2</v>
      </c>
      <c r="O486" s="38">
        <f t="shared" si="57"/>
        <v>2.3683272455249878E-2</v>
      </c>
      <c r="P486" s="39">
        <f t="shared" si="57"/>
        <v>1.4479021573888008E-2</v>
      </c>
      <c r="Q486" s="40">
        <f t="shared" si="56"/>
        <v>1.3892255306484542E-2</v>
      </c>
    </row>
    <row r="487" spans="1:17">
      <c r="A487" s="20">
        <v>44175</v>
      </c>
      <c r="B487" s="17">
        <v>1.1988825164735317E-2</v>
      </c>
      <c r="C487" s="21">
        <f t="shared" si="51"/>
        <v>1.4373192883059081E-4</v>
      </c>
      <c r="D487" s="22">
        <f>AVERAGE($C$3:C486)</f>
        <v>5.6064133235858528E-4</v>
      </c>
      <c r="E487" s="23">
        <f t="shared" si="54"/>
        <v>2.4020060342400262E-4</v>
      </c>
      <c r="F487" s="17">
        <f t="shared" si="52"/>
        <v>7.7356532562482707</v>
      </c>
      <c r="G487" s="24">
        <f t="shared" si="55"/>
        <v>2.1167583087244738E-4</v>
      </c>
      <c r="H487" s="17">
        <f t="shared" si="53"/>
        <v>7.7814354689961833</v>
      </c>
      <c r="N487" s="37">
        <f t="shared" si="57"/>
        <v>1.1988825164735317E-2</v>
      </c>
      <c r="O487" s="38">
        <f t="shared" si="57"/>
        <v>2.3677865874241817E-2</v>
      </c>
      <c r="P487" s="39">
        <f t="shared" si="57"/>
        <v>1.549840648015152E-2</v>
      </c>
      <c r="Q487" s="40">
        <f t="shared" si="56"/>
        <v>1.4549083506271017E-2</v>
      </c>
    </row>
    <row r="488" spans="1:17">
      <c r="A488" s="20">
        <v>44176</v>
      </c>
      <c r="B488" s="17">
        <v>-6.7347795702517033E-3</v>
      </c>
      <c r="C488" s="21">
        <f t="shared" si="51"/>
        <v>4.5357255859879717E-5</v>
      </c>
      <c r="D488" s="22">
        <f>AVERAGE($C$3:C487)</f>
        <v>5.5978172534100175E-4</v>
      </c>
      <c r="E488" s="23">
        <f t="shared" si="54"/>
        <v>2.2723243765040873E-4</v>
      </c>
      <c r="F488" s="17">
        <f t="shared" si="52"/>
        <v>8.1899297989220727</v>
      </c>
      <c r="G488" s="24">
        <f t="shared" si="55"/>
        <v>2.0190048040279139E-4</v>
      </c>
      <c r="H488" s="17">
        <f t="shared" si="53"/>
        <v>8.2830841032801139</v>
      </c>
      <c r="N488" s="37">
        <f t="shared" si="57"/>
        <v>6.7347795702517033E-3</v>
      </c>
      <c r="O488" s="38">
        <f t="shared" si="57"/>
        <v>2.3659706788990469E-2</v>
      </c>
      <c r="P488" s="39">
        <f t="shared" si="57"/>
        <v>1.5074230914060217E-2</v>
      </c>
      <c r="Q488" s="40">
        <f t="shared" si="56"/>
        <v>1.4209168885011938E-2</v>
      </c>
    </row>
    <row r="489" spans="1:17">
      <c r="A489" s="20">
        <v>44179</v>
      </c>
      <c r="B489" s="17">
        <v>-5.1466780714690685E-3</v>
      </c>
      <c r="C489" s="21">
        <f t="shared" si="51"/>
        <v>2.648829517134057E-5</v>
      </c>
      <c r="D489" s="22">
        <f>AVERAGE($C$3:C488)</f>
        <v>5.587232387782834E-4</v>
      </c>
      <c r="E489" s="23">
        <f t="shared" si="54"/>
        <v>2.0278317971768718E-4</v>
      </c>
      <c r="F489" s="17">
        <f t="shared" si="52"/>
        <v>8.3727495006483643</v>
      </c>
      <c r="G489" s="24">
        <f t="shared" si="55"/>
        <v>1.84478762183526E-4</v>
      </c>
      <c r="H489" s="17">
        <f t="shared" si="53"/>
        <v>8.4543916876859218</v>
      </c>
      <c r="N489" s="37">
        <f t="shared" si="57"/>
        <v>5.1466780714690685E-3</v>
      </c>
      <c r="O489" s="38">
        <f t="shared" si="57"/>
        <v>2.3637327234234486E-2</v>
      </c>
      <c r="P489" s="39">
        <f t="shared" si="57"/>
        <v>1.4240195915705906E-2</v>
      </c>
      <c r="Q489" s="40">
        <f t="shared" si="56"/>
        <v>1.3582295909879374E-2</v>
      </c>
    </row>
    <row r="490" spans="1:17">
      <c r="A490" s="20">
        <v>44180</v>
      </c>
      <c r="B490" s="17">
        <v>5.0090312957763672E-2</v>
      </c>
      <c r="C490" s="21">
        <f t="shared" si="51"/>
        <v>2.5090394522067072E-3</v>
      </c>
      <c r="D490" s="22">
        <f>AVERAGE($C$3:C489)</f>
        <v>5.5763035388381324E-4</v>
      </c>
      <c r="E490" s="23">
        <f t="shared" si="54"/>
        <v>1.7908407430891694E-4</v>
      </c>
      <c r="F490" s="17">
        <f t="shared" si="52"/>
        <v>-5.3827444775363027</v>
      </c>
      <c r="G490" s="24">
        <f t="shared" si="55"/>
        <v>1.6743200802294629E-4</v>
      </c>
      <c r="H490" s="17">
        <f t="shared" si="53"/>
        <v>-6.2904897184242596</v>
      </c>
      <c r="N490" s="37">
        <f t="shared" si="57"/>
        <v>5.0090312957763672E-2</v>
      </c>
      <c r="O490" s="38">
        <f t="shared" si="57"/>
        <v>2.3614198141876704E-2</v>
      </c>
      <c r="P490" s="39">
        <f t="shared" si="57"/>
        <v>1.3382229795849306E-2</v>
      </c>
      <c r="Q490" s="40">
        <f t="shared" si="56"/>
        <v>1.2939552079687545E-2</v>
      </c>
    </row>
    <row r="491" spans="1:17">
      <c r="A491" s="20">
        <v>44181</v>
      </c>
      <c r="B491" s="17">
        <v>-5.4738577455282211E-4</v>
      </c>
      <c r="C491" s="21">
        <f t="shared" si="51"/>
        <v>2.99631186182793E-7</v>
      </c>
      <c r="D491" s="22">
        <f>AVERAGE($C$3:C490)</f>
        <v>5.6162914301972075E-4</v>
      </c>
      <c r="E491" s="23">
        <f t="shared" si="54"/>
        <v>4.9229712209882285E-4</v>
      </c>
      <c r="F491" s="17">
        <f t="shared" si="52"/>
        <v>7.6158194781304536</v>
      </c>
      <c r="G491" s="24">
        <f t="shared" si="55"/>
        <v>3.7458719460677678E-4</v>
      </c>
      <c r="H491" s="17">
        <f t="shared" si="53"/>
        <v>7.8888860556823168</v>
      </c>
      <c r="N491" s="37">
        <f t="shared" si="57"/>
        <v>5.4738577455282211E-4</v>
      </c>
      <c r="O491" s="38">
        <f t="shared" si="57"/>
        <v>2.3698716062684089E-2</v>
      </c>
      <c r="P491" s="39">
        <f t="shared" si="57"/>
        <v>2.2187769651292644E-2</v>
      </c>
      <c r="Q491" s="40">
        <f t="shared" si="56"/>
        <v>1.9354255206718154E-2</v>
      </c>
    </row>
    <row r="492" spans="1:17">
      <c r="A492" s="20">
        <v>44182</v>
      </c>
      <c r="B492" s="17">
        <v>6.9634565152227879E-3</v>
      </c>
      <c r="C492" s="21">
        <f t="shared" si="51"/>
        <v>4.8489726639398692E-5</v>
      </c>
      <c r="D492" s="22">
        <f>AVERAGE($C$3:C491)</f>
        <v>5.6048122990758683E-4</v>
      </c>
      <c r="E492" s="23">
        <f t="shared" si="54"/>
        <v>4.261585019795089E-4</v>
      </c>
      <c r="F492" s="17">
        <f t="shared" si="52"/>
        <v>7.6469158965334669</v>
      </c>
      <c r="G492" s="24">
        <f t="shared" si="55"/>
        <v>3.3267728379015519E-4</v>
      </c>
      <c r="H492" s="17">
        <f t="shared" si="53"/>
        <v>7.8625816061420908</v>
      </c>
      <c r="N492" s="37">
        <f t="shared" si="57"/>
        <v>6.9634565152227879E-3</v>
      </c>
      <c r="O492" s="38">
        <f t="shared" si="57"/>
        <v>2.3674484786528869E-2</v>
      </c>
      <c r="P492" s="39">
        <f t="shared" si="57"/>
        <v>2.0643606806454846E-2</v>
      </c>
      <c r="Q492" s="40">
        <f t="shared" si="56"/>
        <v>1.8239443077850682E-2</v>
      </c>
    </row>
    <row r="493" spans="1:17">
      <c r="A493" s="20">
        <v>44183</v>
      </c>
      <c r="B493" s="17">
        <v>-1.5889652073383331E-2</v>
      </c>
      <c r="C493" s="21">
        <f t="shared" si="51"/>
        <v>2.524810430131752E-4</v>
      </c>
      <c r="D493" s="22">
        <f>AVERAGE($C$3:C492)</f>
        <v>5.5943634928867217E-4</v>
      </c>
      <c r="E493" s="23">
        <f t="shared" si="54"/>
        <v>3.7538895106815819E-4</v>
      </c>
      <c r="F493" s="17">
        <f t="shared" si="52"/>
        <v>7.2149626925585935</v>
      </c>
      <c r="G493" s="24">
        <f t="shared" si="55"/>
        <v>3.0004472312166093E-4</v>
      </c>
      <c r="H493" s="17">
        <f t="shared" si="53"/>
        <v>7.2701009857174466</v>
      </c>
      <c r="N493" s="37">
        <f t="shared" si="57"/>
        <v>1.5889652073383331E-2</v>
      </c>
      <c r="O493" s="38">
        <f t="shared" si="57"/>
        <v>2.365240683923461E-2</v>
      </c>
      <c r="P493" s="39">
        <f t="shared" si="57"/>
        <v>1.9374956801710762E-2</v>
      </c>
      <c r="Q493" s="40">
        <f t="shared" si="56"/>
        <v>1.7321799072892542E-2</v>
      </c>
    </row>
    <row r="494" spans="1:17">
      <c r="A494" s="20">
        <v>44186</v>
      </c>
      <c r="B494" s="17">
        <v>1.243533194065094E-2</v>
      </c>
      <c r="C494" s="21">
        <f t="shared" si="51"/>
        <v>1.5463748047417347E-4</v>
      </c>
      <c r="D494" s="22">
        <f>AVERAGE($C$3:C493)</f>
        <v>5.5881118573210286E-4</v>
      </c>
      <c r="E494" s="23">
        <f t="shared" si="54"/>
        <v>3.5886659152232163E-4</v>
      </c>
      <c r="F494" s="17">
        <f t="shared" si="52"/>
        <v>7.5016546496735286</v>
      </c>
      <c r="G494" s="24">
        <f t="shared" si="55"/>
        <v>2.8953441608810222E-4</v>
      </c>
      <c r="H494" s="17">
        <f t="shared" si="53"/>
        <v>7.6131462342742662</v>
      </c>
      <c r="N494" s="37">
        <f t="shared" si="57"/>
        <v>1.243533194065094E-2</v>
      </c>
      <c r="O494" s="38">
        <f t="shared" si="57"/>
        <v>2.3639187501521764E-2</v>
      </c>
      <c r="P494" s="39">
        <f t="shared" si="57"/>
        <v>1.8943774479293234E-2</v>
      </c>
      <c r="Q494" s="40">
        <f t="shared" si="56"/>
        <v>1.701571086049896E-2</v>
      </c>
    </row>
    <row r="495" spans="1:17">
      <c r="A495" s="20">
        <v>44187</v>
      </c>
      <c r="B495" s="17">
        <v>2.8464550152420998E-2</v>
      </c>
      <c r="C495" s="21">
        <f t="shared" si="51"/>
        <v>8.1023061537969024E-4</v>
      </c>
      <c r="D495" s="22">
        <f>AVERAGE($C$3:C494)</f>
        <v>5.5798969446125342E-4</v>
      </c>
      <c r="E495" s="23">
        <f t="shared" si="54"/>
        <v>3.3141232225793416E-4</v>
      </c>
      <c r="F495" s="17">
        <f t="shared" si="52"/>
        <v>5.567366069797437</v>
      </c>
      <c r="G495" s="24">
        <f t="shared" si="55"/>
        <v>2.7151233389810585E-4</v>
      </c>
      <c r="H495" s="17">
        <f t="shared" si="53"/>
        <v>5.2273637300891007</v>
      </c>
      <c r="N495" s="37">
        <f t="shared" si="57"/>
        <v>2.8464550152420998E-2</v>
      </c>
      <c r="O495" s="38">
        <f t="shared" si="57"/>
        <v>2.3621805486906657E-2</v>
      </c>
      <c r="P495" s="39">
        <f t="shared" si="57"/>
        <v>1.8204733512411933E-2</v>
      </c>
      <c r="Q495" s="40">
        <f t="shared" si="56"/>
        <v>1.6477631319401033E-2</v>
      </c>
    </row>
    <row r="496" spans="1:17">
      <c r="A496" s="20">
        <v>44188</v>
      </c>
      <c r="B496" s="17">
        <v>-6.9760247133672237E-3</v>
      </c>
      <c r="C496" s="21">
        <f t="shared" si="51"/>
        <v>4.8664920801510256E-5</v>
      </c>
      <c r="D496" s="22">
        <f>AVERAGE($C$3:C495)</f>
        <v>5.5850133933127064E-4</v>
      </c>
      <c r="E496" s="23">
        <f t="shared" si="54"/>
        <v>3.957792789597138E-4</v>
      </c>
      <c r="F496" s="17">
        <f t="shared" si="52"/>
        <v>7.7116941294630124</v>
      </c>
      <c r="G496" s="24">
        <f t="shared" si="55"/>
        <v>3.1429915065354111E-4</v>
      </c>
      <c r="H496" s="17">
        <f t="shared" si="53"/>
        <v>7.9103290062588263</v>
      </c>
      <c r="N496" s="37">
        <f t="shared" si="57"/>
        <v>6.9760247133672237E-3</v>
      </c>
      <c r="O496" s="38">
        <f t="shared" si="57"/>
        <v>2.3632632932690141E-2</v>
      </c>
      <c r="P496" s="39">
        <f t="shared" si="57"/>
        <v>1.9894202144336268E-2</v>
      </c>
      <c r="Q496" s="40">
        <f t="shared" si="56"/>
        <v>1.7728484161189335E-2</v>
      </c>
    </row>
    <row r="497" spans="1:17">
      <c r="A497" s="20">
        <v>44189</v>
      </c>
      <c r="B497" s="17">
        <v>7.7122361399233341E-3</v>
      </c>
      <c r="C497" s="21">
        <f t="shared" si="51"/>
        <v>5.9478586277939569E-5</v>
      </c>
      <c r="D497" s="22">
        <f>AVERAGE($C$3:C496)</f>
        <v>5.5746928180388242E-4</v>
      </c>
      <c r="E497" s="23">
        <f t="shared" si="54"/>
        <v>3.4911712092797437E-4</v>
      </c>
      <c r="F497" s="17">
        <f t="shared" si="52"/>
        <v>7.7897345273594407</v>
      </c>
      <c r="G497" s="24">
        <f t="shared" si="55"/>
        <v>2.8385925476369139E-4</v>
      </c>
      <c r="H497" s="17">
        <f t="shared" si="53"/>
        <v>7.9574965406625866</v>
      </c>
      <c r="N497" s="37">
        <f t="shared" si="57"/>
        <v>7.7122361399233341E-3</v>
      </c>
      <c r="O497" s="38">
        <f t="shared" si="57"/>
        <v>2.3610787403301112E-2</v>
      </c>
      <c r="P497" s="39">
        <f t="shared" si="57"/>
        <v>1.8684676099091854E-2</v>
      </c>
      <c r="Q497" s="40">
        <f t="shared" si="56"/>
        <v>1.6848123182232833E-2</v>
      </c>
    </row>
    <row r="498" spans="1:17">
      <c r="A498" s="20">
        <v>44193</v>
      </c>
      <c r="B498" s="17">
        <v>3.5765714943408966E-2</v>
      </c>
      <c r="C498" s="21">
        <f t="shared" si="51"/>
        <v>1.2791863654131874E-3</v>
      </c>
      <c r="D498" s="22">
        <f>AVERAGE($C$3:C497)</f>
        <v>5.5646323999473913E-4</v>
      </c>
      <c r="E498" s="23">
        <f t="shared" si="54"/>
        <v>3.1018136745573801E-4</v>
      </c>
      <c r="F498" s="17">
        <f t="shared" si="52"/>
        <v>3.9543585141009574</v>
      </c>
      <c r="G498" s="24">
        <f t="shared" si="55"/>
        <v>2.5799292099204328E-4</v>
      </c>
      <c r="H498" s="17">
        <f t="shared" si="53"/>
        <v>3.304355679995064</v>
      </c>
      <c r="N498" s="37">
        <f t="shared" si="57"/>
        <v>3.5765714943408966E-2</v>
      </c>
      <c r="O498" s="38">
        <f t="shared" si="57"/>
        <v>2.3589473075817931E-2</v>
      </c>
      <c r="P498" s="39">
        <f t="shared" si="57"/>
        <v>1.7611966598189369E-2</v>
      </c>
      <c r="Q498" s="40">
        <f t="shared" si="56"/>
        <v>1.6062158042804937E-2</v>
      </c>
    </row>
    <row r="499" spans="1:17">
      <c r="A499" s="20">
        <v>44194</v>
      </c>
      <c r="B499" s="17">
        <v>-1.3314853422343731E-2</v>
      </c>
      <c r="C499" s="21">
        <f t="shared" si="51"/>
        <v>1.7728532165849856E-4</v>
      </c>
      <c r="D499" s="22">
        <f>AVERAGE($C$3:C498)</f>
        <v>5.5792034307017952E-4</v>
      </c>
      <c r="E499" s="23">
        <f t="shared" si="54"/>
        <v>4.4044352252230526E-4</v>
      </c>
      <c r="F499" s="17">
        <f t="shared" si="52"/>
        <v>7.3252128853073071</v>
      </c>
      <c r="G499" s="24">
        <f t="shared" si="55"/>
        <v>3.4435165203407659E-4</v>
      </c>
      <c r="H499" s="17">
        <f t="shared" si="53"/>
        <v>7.4590091615154153</v>
      </c>
      <c r="N499" s="37">
        <f t="shared" si="57"/>
        <v>1.3314853422343731E-2</v>
      </c>
      <c r="O499" s="38">
        <f t="shared" si="57"/>
        <v>2.3620337488490285E-2</v>
      </c>
      <c r="P499" s="39">
        <f t="shared" si="57"/>
        <v>2.0986746353884998E-2</v>
      </c>
      <c r="Q499" s="40">
        <f t="shared" si="56"/>
        <v>1.8556714473043891E-2</v>
      </c>
    </row>
    <row r="500" spans="1:17">
      <c r="A500" s="20">
        <v>44195</v>
      </c>
      <c r="B500" s="17">
        <v>-8.5266847163438797E-3</v>
      </c>
      <c r="C500" s="21">
        <f t="shared" si="51"/>
        <v>7.2704352251932308E-5</v>
      </c>
      <c r="D500" s="22">
        <f>AVERAGE($C$3:C499)</f>
        <v>5.5715447783595074E-4</v>
      </c>
      <c r="E500" s="23">
        <f t="shared" si="54"/>
        <v>4.0506748788861666E-4</v>
      </c>
      <c r="F500" s="17">
        <f t="shared" si="52"/>
        <v>7.6319698579716793</v>
      </c>
      <c r="G500" s="24">
        <f t="shared" si="55"/>
        <v>3.2186311371181403E-4</v>
      </c>
      <c r="H500" s="17">
        <f t="shared" si="53"/>
        <v>7.8154982746949013</v>
      </c>
      <c r="N500" s="37">
        <f t="shared" si="57"/>
        <v>8.5266847163438797E-3</v>
      </c>
      <c r="O500" s="38">
        <f t="shared" si="57"/>
        <v>2.3604119933519036E-2</v>
      </c>
      <c r="P500" s="39">
        <f t="shared" si="57"/>
        <v>2.0126288477725261E-2</v>
      </c>
      <c r="Q500" s="40">
        <f t="shared" si="56"/>
        <v>1.7940543852174997E-2</v>
      </c>
    </row>
    <row r="501" spans="1:17" ht="15" thickBot="1">
      <c r="A501" s="20">
        <v>44196</v>
      </c>
      <c r="B501" s="17">
        <v>-7.7026532962918282E-3</v>
      </c>
      <c r="C501" s="21">
        <f t="shared" si="51"/>
        <v>5.9330867802875366E-5</v>
      </c>
      <c r="D501" s="22">
        <f>AVERAGE($C$3:C500)</f>
        <v>5.5618168641911544E-4</v>
      </c>
      <c r="E501" s="23">
        <f t="shared" si="54"/>
        <v>3.6038831863358111E-4</v>
      </c>
      <c r="F501" s="17">
        <f t="shared" si="52"/>
        <v>7.7636980595469653</v>
      </c>
      <c r="G501" s="24">
        <f t="shared" si="55"/>
        <v>2.9267870138565945E-4</v>
      </c>
      <c r="H501" s="17">
        <f t="shared" si="53"/>
        <v>7.9337184080008569</v>
      </c>
      <c r="N501" s="37">
        <f t="shared" si="57"/>
        <v>7.7026532962918282E-3</v>
      </c>
      <c r="O501" s="38">
        <f t="shared" si="57"/>
        <v>2.3583504540655432E-2</v>
      </c>
      <c r="P501" s="39">
        <f t="shared" si="57"/>
        <v>1.8983896297482799E-2</v>
      </c>
      <c r="Q501" s="40">
        <f t="shared" si="56"/>
        <v>1.7107854961556677E-2</v>
      </c>
    </row>
    <row r="502" spans="1:17" ht="15" customHeight="1" thickBot="1">
      <c r="C502" s="55" t="s">
        <v>61</v>
      </c>
      <c r="D502" s="56">
        <f>AVERAGE($C$3:C501)</f>
        <v>5.5518599339583633E-4</v>
      </c>
      <c r="E502" s="57">
        <f t="shared" si="54"/>
        <v>3.1991753424473024E-4</v>
      </c>
      <c r="F502" s="58"/>
      <c r="G502" s="59">
        <f t="shared" si="55"/>
        <v>2.6575443789904568E-4</v>
      </c>
      <c r="N502" s="60"/>
      <c r="O502" s="61">
        <f t="shared" si="57"/>
        <v>2.3562385138093223E-2</v>
      </c>
      <c r="P502" s="62">
        <f t="shared" si="57"/>
        <v>1.7886238683544681E-2</v>
      </c>
      <c r="Q502" s="63">
        <f t="shared" si="56"/>
        <v>1.6301976502836879E-2</v>
      </c>
    </row>
    <row r="503" spans="1:17">
      <c r="C503" s="55" t="s">
        <v>62</v>
      </c>
      <c r="D503" s="64">
        <f>AVERAGE($C$3:C502)</f>
        <v>5.5518599339583633E-4</v>
      </c>
      <c r="E503" s="65">
        <f>$K$1*E502+(1-$K$1)*E502</f>
        <v>3.1991753424473024E-4</v>
      </c>
      <c r="G503" s="66">
        <f t="shared" ref="G503:G512" si="58">$K$9*G502+$K$8*G502+$K$7</f>
        <v>2.6049393176365895E-4</v>
      </c>
      <c r="N503" s="60"/>
      <c r="O503" s="67">
        <f t="shared" si="57"/>
        <v>2.3562385138093223E-2</v>
      </c>
      <c r="P503" s="68">
        <f t="shared" si="57"/>
        <v>1.7886238683544681E-2</v>
      </c>
      <c r="Q503" s="69">
        <f t="shared" si="56"/>
        <v>1.6139824403123441E-2</v>
      </c>
    </row>
    <row r="504" spans="1:17" ht="15.45" customHeight="1">
      <c r="C504" s="55" t="s">
        <v>63</v>
      </c>
      <c r="D504" s="64">
        <f>AVERAGE($C$3:C503)</f>
        <v>5.5518599339583633E-4</v>
      </c>
      <c r="E504" s="65">
        <f t="shared" ref="E504:E512" si="59">$K$1*E503+(1-$K$1)*E503</f>
        <v>3.1991753424473024E-4</v>
      </c>
      <c r="G504" s="66">
        <f t="shared" si="58"/>
        <v>2.5538575659948126E-4</v>
      </c>
      <c r="N504" s="60"/>
      <c r="O504" s="67">
        <f t="shared" si="57"/>
        <v>2.3562385138093223E-2</v>
      </c>
      <c r="P504" s="68">
        <f t="shared" si="57"/>
        <v>1.7886238683544681E-2</v>
      </c>
      <c r="Q504" s="69">
        <f t="shared" si="56"/>
        <v>1.598079336577134E-2</v>
      </c>
    </row>
    <row r="505" spans="1:17">
      <c r="C505" s="55" t="s">
        <v>64</v>
      </c>
      <c r="D505" s="64">
        <f>AVERAGE($C$3:C504)</f>
        <v>5.5518599339583633E-4</v>
      </c>
      <c r="E505" s="65">
        <f t="shared" si="59"/>
        <v>3.1991753424473024E-4</v>
      </c>
      <c r="G505" s="66">
        <f t="shared" si="58"/>
        <v>2.504255012863291E-4</v>
      </c>
      <c r="N505" s="60"/>
      <c r="O505" s="67">
        <f t="shared" si="57"/>
        <v>2.3562385138093223E-2</v>
      </c>
      <c r="P505" s="68">
        <f t="shared" si="57"/>
        <v>1.7886238683544681E-2</v>
      </c>
      <c r="Q505" s="69">
        <f t="shared" si="56"/>
        <v>1.5824838112484092E-2</v>
      </c>
    </row>
    <row r="506" spans="1:17">
      <c r="C506" s="55" t="s">
        <v>65</v>
      </c>
      <c r="D506" s="64">
        <f>AVERAGE($C$3:C505)</f>
        <v>5.5518599339583633E-4</v>
      </c>
      <c r="E506" s="65">
        <f t="shared" si="59"/>
        <v>3.1991753424473024E-4</v>
      </c>
      <c r="G506" s="66">
        <f t="shared" si="58"/>
        <v>2.4560888243891824E-4</v>
      </c>
      <c r="N506" s="60"/>
      <c r="O506" s="67">
        <f t="shared" si="57"/>
        <v>2.3562385138093223E-2</v>
      </c>
      <c r="P506" s="68">
        <f t="shared" si="57"/>
        <v>1.7886238683544681E-2</v>
      </c>
      <c r="Q506" s="69">
        <f t="shared" si="56"/>
        <v>1.5671913809069977E-2</v>
      </c>
    </row>
    <row r="507" spans="1:17">
      <c r="C507" s="55" t="s">
        <v>66</v>
      </c>
      <c r="D507" s="64">
        <f>AVERAGE($C$3:C506)</f>
        <v>5.5518599339583633E-4</v>
      </c>
      <c r="E507" s="65">
        <f t="shared" si="59"/>
        <v>3.1991753424473024E-4</v>
      </c>
      <c r="G507" s="66">
        <f t="shared" si="58"/>
        <v>2.4093174070798377E-4</v>
      </c>
      <c r="H507" s="16"/>
      <c r="I507" s="70"/>
      <c r="N507" s="60"/>
      <c r="O507" s="67">
        <f t="shared" si="57"/>
        <v>2.3562385138093223E-2</v>
      </c>
      <c r="P507" s="68">
        <f t="shared" si="57"/>
        <v>1.7886238683544681E-2</v>
      </c>
      <c r="Q507" s="69">
        <f t="shared" si="56"/>
        <v>1.5521976056803586E-2</v>
      </c>
    </row>
    <row r="508" spans="1:17">
      <c r="C508" s="55" t="s">
        <v>67</v>
      </c>
      <c r="D508" s="64">
        <f>AVERAGE($C$3:C507)</f>
        <v>5.5518599339583633E-4</v>
      </c>
      <c r="E508" s="65">
        <f t="shared" si="59"/>
        <v>3.1991753424473024E-4</v>
      </c>
      <c r="G508" s="66">
        <f t="shared" si="58"/>
        <v>2.3639003718851017E-4</v>
      </c>
      <c r="L508" s="45"/>
      <c r="N508" s="60"/>
      <c r="O508" s="71">
        <f t="shared" si="57"/>
        <v>2.3562385138093223E-2</v>
      </c>
      <c r="P508" s="72">
        <f t="shared" si="57"/>
        <v>1.7886238683544681E-2</v>
      </c>
      <c r="Q508" s="73">
        <f t="shared" si="56"/>
        <v>1.5374980884167309E-2</v>
      </c>
    </row>
    <row r="509" spans="1:17" ht="14.55" customHeight="1">
      <c r="C509" s="55" t="s">
        <v>68</v>
      </c>
      <c r="D509" s="64">
        <f>AVERAGE($C$3:C508)</f>
        <v>5.5518599339583633E-4</v>
      </c>
      <c r="E509" s="65">
        <f t="shared" si="59"/>
        <v>3.1991753424473024E-4</v>
      </c>
      <c r="G509" s="66">
        <f t="shared" si="58"/>
        <v>2.3197984993197012E-4</v>
      </c>
      <c r="O509" s="71">
        <f t="shared" si="57"/>
        <v>2.3562385138093223E-2</v>
      </c>
      <c r="P509" s="72">
        <f t="shared" si="57"/>
        <v>1.7886238683544681E-2</v>
      </c>
      <c r="Q509" s="73">
        <f t="shared" si="56"/>
        <v>1.5230884738975938E-2</v>
      </c>
    </row>
    <row r="510" spans="1:17" ht="14.55" customHeight="1">
      <c r="C510" s="55" t="s">
        <v>69</v>
      </c>
      <c r="D510" s="64">
        <f>AVERAGE($C$3:C509)</f>
        <v>5.5518599339583633E-4</v>
      </c>
      <c r="E510" s="65">
        <f t="shared" si="59"/>
        <v>3.1991753424473024E-4</v>
      </c>
      <c r="G510" s="66">
        <f t="shared" si="58"/>
        <v>2.2769737055955999E-4</v>
      </c>
      <c r="O510" s="71">
        <f t="shared" si="57"/>
        <v>2.3562385138093223E-2</v>
      </c>
      <c r="P510" s="72">
        <f t="shared" si="57"/>
        <v>1.7886238683544681E-2</v>
      </c>
      <c r="Q510" s="73">
        <f t="shared" si="56"/>
        <v>1.5089644480886883E-2</v>
      </c>
    </row>
    <row r="511" spans="1:17" ht="13.95" customHeight="1">
      <c r="C511" s="55" t="s">
        <v>70</v>
      </c>
      <c r="D511" s="64">
        <f>AVERAGE($C$3:C510)</f>
        <v>5.5518599339583633E-4</v>
      </c>
      <c r="E511" s="65">
        <f t="shared" si="59"/>
        <v>3.1991753424473024E-4</v>
      </c>
      <c r="G511" s="66">
        <f t="shared" si="58"/>
        <v>2.2353890097350743E-4</v>
      </c>
      <c r="O511" s="71">
        <f t="shared" ref="O511:P512" si="60">SQRT(D511)</f>
        <v>2.3562385138093223E-2</v>
      </c>
      <c r="P511" s="72">
        <f t="shared" si="60"/>
        <v>1.7886238683544681E-2</v>
      </c>
      <c r="Q511" s="73">
        <f t="shared" si="56"/>
        <v>1.4951217374297901E-2</v>
      </c>
    </row>
    <row r="512" spans="1:17">
      <c r="B512" s="44"/>
      <c r="C512" s="55" t="s">
        <v>71</v>
      </c>
      <c r="D512" s="64">
        <f>AVERAGE($C$3:C511)</f>
        <v>5.5518599339583633E-4</v>
      </c>
      <c r="E512" s="65">
        <f t="shared" si="59"/>
        <v>3.1991753424473024E-4</v>
      </c>
      <c r="G512" s="66">
        <f t="shared" si="58"/>
        <v>2.1950085016361133E-4</v>
      </c>
      <c r="O512" s="71">
        <f t="shared" si="60"/>
        <v>2.3562385138093223E-2</v>
      </c>
      <c r="P512" s="72">
        <f t="shared" si="60"/>
        <v>1.7886238683544681E-2</v>
      </c>
      <c r="Q512" s="73">
        <f t="shared" si="56"/>
        <v>1.4815561081633436E-2</v>
      </c>
    </row>
    <row r="513" spans="1:17" ht="15" thickBot="1">
      <c r="B513" s="16"/>
      <c r="C513" s="55"/>
      <c r="D513" s="75"/>
      <c r="E513" s="75"/>
      <c r="G513" s="75"/>
      <c r="N513" s="76"/>
      <c r="O513" s="77"/>
      <c r="P513" s="77"/>
      <c r="Q513" s="77"/>
    </row>
    <row r="514" spans="1:17">
      <c r="B514" s="16"/>
      <c r="C514" s="78" t="s">
        <v>72</v>
      </c>
      <c r="D514" s="79">
        <f>D512*252</f>
        <v>0.13990687033575075</v>
      </c>
      <c r="E514" s="79">
        <f>E512*252</f>
        <v>8.0619218629672015E-2</v>
      </c>
      <c r="F514" s="80"/>
      <c r="G514" s="81" t="s">
        <v>73</v>
      </c>
      <c r="N514" s="76"/>
      <c r="O514" s="77"/>
      <c r="P514" s="77"/>
      <c r="Q514" s="77"/>
    </row>
    <row r="515" spans="1:17">
      <c r="G515" s="84">
        <f>($K$13*10)+((1-EXP(-$K$15*10))/$K$15)*(G502-$K$13)</f>
        <v>2.4149663535770892E-3</v>
      </c>
      <c r="J515" s="85"/>
      <c r="N515" s="76"/>
      <c r="O515" s="77"/>
      <c r="P515" s="77"/>
      <c r="Q515" s="77"/>
    </row>
    <row r="516" spans="1:17">
      <c r="C516" s="55"/>
      <c r="D516" s="75"/>
      <c r="E516" s="75"/>
      <c r="G516" s="86" t="s">
        <v>74</v>
      </c>
      <c r="O516" s="77"/>
      <c r="P516" s="77"/>
      <c r="Q516" s="77"/>
    </row>
    <row r="517" spans="1:17" ht="15" thickBot="1">
      <c r="C517" s="55"/>
      <c r="D517" s="75"/>
      <c r="E517" s="75"/>
      <c r="G517" s="87">
        <f>SQRT(G515)</f>
        <v>4.9142307165792383E-2</v>
      </c>
      <c r="O517" s="77"/>
      <c r="P517" s="77"/>
      <c r="Q517" s="77"/>
    </row>
    <row r="518" spans="1:17">
      <c r="C518" s="55"/>
      <c r="D518" s="75"/>
      <c r="E518" s="75"/>
      <c r="O518" s="77"/>
      <c r="P518" s="77"/>
      <c r="Q518" s="77"/>
    </row>
    <row r="519" spans="1:17">
      <c r="C519" s="55"/>
      <c r="D519" s="75"/>
      <c r="E519" s="75"/>
      <c r="O519" s="77"/>
      <c r="P519" s="77"/>
      <c r="Q519" s="77"/>
    </row>
    <row r="520" spans="1:17">
      <c r="C520" s="55"/>
      <c r="D520" s="75"/>
      <c r="E520" s="75"/>
      <c r="O520" s="77"/>
      <c r="P520" s="77"/>
      <c r="Q520" s="77"/>
    </row>
    <row r="521" spans="1:17">
      <c r="C521" s="55"/>
      <c r="D521" s="75"/>
      <c r="E521" s="75"/>
      <c r="O521" s="77"/>
      <c r="P521" s="77"/>
      <c r="Q521" s="77"/>
    </row>
    <row r="522" spans="1:17">
      <c r="C522" s="55"/>
      <c r="D522" s="75"/>
      <c r="E522" s="75"/>
      <c r="J522" s="88"/>
      <c r="O522" s="77"/>
      <c r="P522" s="77"/>
      <c r="Q522" s="77"/>
    </row>
    <row r="524" spans="1:17" ht="15.6">
      <c r="A524" s="91" t="s">
        <v>77</v>
      </c>
      <c r="B524" s="91"/>
      <c r="C524" s="91"/>
      <c r="D524" s="91"/>
      <c r="E524" s="91"/>
    </row>
  </sheetData>
  <mergeCells count="3">
    <mergeCell ref="J18:L18"/>
    <mergeCell ref="J22:L22"/>
    <mergeCell ref="A524:E524"/>
  </mergeCells>
  <conditionalFormatting sqref="G517">
    <cfRule type="iconSet" priority="1">
      <iconSet iconSet="3Arrows">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8EB5C-8E9B-46BD-AC32-567348BAF01D}">
  <dimension ref="B2:R17"/>
  <sheetViews>
    <sheetView tabSelected="1" zoomScale="93" zoomScaleNormal="83" workbookViewId="0">
      <selection activeCell="K9" sqref="K9"/>
    </sheetView>
  </sheetViews>
  <sheetFormatPr defaultRowHeight="14.4"/>
  <cols>
    <col min="2" max="2" width="12.6640625" customWidth="1"/>
    <col min="3" max="3" width="14.88671875" customWidth="1"/>
    <col min="4" max="4" width="14.6640625" customWidth="1"/>
    <col min="5" max="5" width="16.44140625" customWidth="1"/>
    <col min="9" max="9" width="14.33203125" customWidth="1"/>
    <col min="10" max="10" width="12" customWidth="1"/>
    <col min="11" max="11" width="13.88671875" customWidth="1"/>
    <col min="13" max="13" width="8.88671875" customWidth="1"/>
    <col min="14" max="14" width="22.77734375" customWidth="1"/>
    <col min="15" max="15" width="21.6640625" customWidth="1"/>
    <col min="16" max="16" width="14.44140625" customWidth="1"/>
    <col min="17" max="17" width="15.109375" customWidth="1"/>
  </cols>
  <sheetData>
    <row r="2" spans="2:18">
      <c r="B2" s="4" t="s">
        <v>17</v>
      </c>
      <c r="C2" s="4" t="s">
        <v>18</v>
      </c>
      <c r="D2" s="4" t="s">
        <v>19</v>
      </c>
      <c r="E2" s="4" t="s">
        <v>20</v>
      </c>
      <c r="I2" s="4" t="s">
        <v>21</v>
      </c>
      <c r="J2" s="4" t="s">
        <v>22</v>
      </c>
      <c r="K2" s="4" t="s">
        <v>23</v>
      </c>
      <c r="O2" s="4" t="s">
        <v>24</v>
      </c>
      <c r="P2" s="4" t="s">
        <v>25</v>
      </c>
      <c r="Q2" s="4" t="s">
        <v>26</v>
      </c>
    </row>
    <row r="3" spans="2:18">
      <c r="B3" s="5">
        <v>0</v>
      </c>
      <c r="C3" s="5">
        <v>-7.7026532962918282E-3</v>
      </c>
      <c r="D3" s="5">
        <v>-7.7026532962918282E-3</v>
      </c>
      <c r="E3" s="5">
        <v>-7.7026532962918282E-3</v>
      </c>
      <c r="I3" s="5"/>
      <c r="J3" s="5"/>
      <c r="K3" s="5"/>
      <c r="O3" s="5">
        <v>2.3562385138093223E-2</v>
      </c>
      <c r="P3" s="5">
        <v>1.7886238683544681E-2</v>
      </c>
      <c r="Q3" s="5">
        <v>1.6301976502836879E-2</v>
      </c>
    </row>
    <row r="4" spans="2:18">
      <c r="B4" s="5">
        <v>1</v>
      </c>
      <c r="C4" s="5"/>
      <c r="D4" s="5"/>
      <c r="E4" s="5"/>
      <c r="O4" s="5">
        <v>2.3562385138093223E-2</v>
      </c>
      <c r="P4" s="5">
        <v>1.7886238683544681E-2</v>
      </c>
      <c r="Q4" s="5">
        <v>1.6139824403123441E-2</v>
      </c>
    </row>
    <row r="5" spans="2:18">
      <c r="B5" s="5">
        <v>2</v>
      </c>
      <c r="C5" s="5"/>
      <c r="D5" s="5"/>
      <c r="E5" s="5"/>
      <c r="O5" s="5">
        <v>2.3562385138093223E-2</v>
      </c>
      <c r="P5" s="5">
        <v>1.7886238683544681E-2</v>
      </c>
      <c r="Q5" s="5">
        <v>1.598079336577134E-2</v>
      </c>
    </row>
    <row r="6" spans="2:18">
      <c r="B6" s="5">
        <v>3</v>
      </c>
      <c r="C6" s="5"/>
      <c r="D6" s="5"/>
      <c r="E6" s="5"/>
      <c r="O6" s="5">
        <v>2.3562385138093223E-2</v>
      </c>
      <c r="P6" s="5">
        <v>1.7886238683544681E-2</v>
      </c>
      <c r="Q6" s="5">
        <v>1.5824838112484092E-2</v>
      </c>
    </row>
    <row r="7" spans="2:18">
      <c r="B7" s="5">
        <v>4</v>
      </c>
      <c r="C7" s="5"/>
      <c r="D7" s="5"/>
      <c r="E7" s="5"/>
      <c r="O7" s="5">
        <v>2.3562385138093223E-2</v>
      </c>
      <c r="P7" s="5">
        <v>1.7886238683544681E-2</v>
      </c>
      <c r="Q7" s="5">
        <v>1.5671913809069977E-2</v>
      </c>
    </row>
    <row r="8" spans="2:18">
      <c r="B8" s="5">
        <v>5</v>
      </c>
      <c r="C8" s="5"/>
      <c r="D8" s="5"/>
      <c r="E8" s="5"/>
      <c r="O8" s="5">
        <v>2.3562385138093223E-2</v>
      </c>
      <c r="P8" s="5">
        <v>1.7886238683544681E-2</v>
      </c>
      <c r="Q8" s="5">
        <v>1.5521976056803586E-2</v>
      </c>
    </row>
    <row r="9" spans="2:18">
      <c r="B9" s="5">
        <v>6</v>
      </c>
      <c r="C9" s="5"/>
      <c r="D9" s="5"/>
      <c r="E9" s="5"/>
      <c r="O9" s="5">
        <v>2.3562385138093223E-2</v>
      </c>
      <c r="P9" s="5">
        <v>1.7886238683544681E-2</v>
      </c>
      <c r="Q9" s="5">
        <v>1.5374980884167309E-2</v>
      </c>
    </row>
    <row r="10" spans="2:18">
      <c r="B10" s="5">
        <v>7</v>
      </c>
      <c r="C10" s="5"/>
      <c r="D10" s="5"/>
      <c r="E10" s="5"/>
      <c r="O10" s="5">
        <v>2.3562385138093223E-2</v>
      </c>
      <c r="P10" s="5">
        <v>1.7886238683544681E-2</v>
      </c>
      <c r="Q10" s="5">
        <v>1.5230884738975938E-2</v>
      </c>
    </row>
    <row r="11" spans="2:18">
      <c r="B11" s="5">
        <v>8</v>
      </c>
      <c r="C11" s="5"/>
      <c r="D11" s="5"/>
      <c r="E11" s="5"/>
      <c r="O11" s="5">
        <v>2.3562385138093223E-2</v>
      </c>
      <c r="P11" s="5">
        <v>1.7886238683544681E-2</v>
      </c>
      <c r="Q11" s="5">
        <v>1.5089644480886883E-2</v>
      </c>
    </row>
    <row r="12" spans="2:18">
      <c r="B12" s="5">
        <v>9</v>
      </c>
      <c r="C12" s="5"/>
      <c r="D12" s="5"/>
      <c r="E12" s="5"/>
      <c r="O12" s="5">
        <v>2.3562385138093223E-2</v>
      </c>
      <c r="P12" s="5">
        <v>1.7886238683544681E-2</v>
      </c>
      <c r="Q12" s="5">
        <v>1.4951217374297901E-2</v>
      </c>
    </row>
    <row r="13" spans="2:18">
      <c r="B13" s="5">
        <v>10</v>
      </c>
      <c r="C13" s="7">
        <f>C3*(1+I13)</f>
        <v>-7.7026532962918282E-3</v>
      </c>
      <c r="D13" s="7">
        <f t="shared" ref="D13" si="0">D3*(1+J13)</f>
        <v>-7.7026532962918282E-3</v>
      </c>
      <c r="E13" s="7">
        <f>E3*(1+K13)</f>
        <v>-7.7026532962918282E-3</v>
      </c>
      <c r="I13" s="3">
        <v>0</v>
      </c>
      <c r="J13" s="3">
        <v>0</v>
      </c>
      <c r="K13" s="3">
        <v>0</v>
      </c>
      <c r="O13" s="5">
        <v>2.3562385138093223E-2</v>
      </c>
      <c r="P13" s="5">
        <v>1.7886238683544681E-2</v>
      </c>
      <c r="Q13" s="5">
        <v>1.4815561081633436E-2</v>
      </c>
    </row>
    <row r="14" spans="2:18">
      <c r="B14" s="5"/>
      <c r="C14" s="5"/>
      <c r="D14" s="5"/>
      <c r="E14" s="5"/>
      <c r="O14" s="5"/>
      <c r="P14" s="5"/>
      <c r="Q14" s="5"/>
    </row>
    <row r="15" spans="2:18">
      <c r="N15" s="1" t="s">
        <v>28</v>
      </c>
      <c r="O15" s="9">
        <f>O3*SQRT(10)</f>
        <v>7.4510804142475642E-2</v>
      </c>
      <c r="P15" s="9">
        <f>P3*SQRT(10)</f>
        <v>5.6561253013412832E-2</v>
      </c>
      <c r="Q15" s="9">
        <f>AVERAGE(Q3:Q13)*SQRT(10)</f>
        <v>4.9131333682430424E-2</v>
      </c>
      <c r="R15" t="s">
        <v>29</v>
      </c>
    </row>
    <row r="16" spans="2:18">
      <c r="O16" s="5"/>
      <c r="P16" s="5"/>
      <c r="Q16" s="5"/>
    </row>
    <row r="17" spans="15:17">
      <c r="O17" s="5"/>
      <c r="P17" s="5"/>
      <c r="Q17" s="5"/>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0E9EE-EC41-4A9F-A23C-C035B17A4E73}">
  <dimension ref="B2:Y17"/>
  <sheetViews>
    <sheetView topLeftCell="A12" workbookViewId="0">
      <selection activeCell="C68" sqref="C68"/>
    </sheetView>
  </sheetViews>
  <sheetFormatPr defaultRowHeight="14.4"/>
  <cols>
    <col min="2" max="2" width="8.88671875" style="5"/>
    <col min="3" max="3" width="16.77734375" style="5" customWidth="1"/>
    <col min="4" max="4" width="14.21875" style="5" customWidth="1"/>
    <col min="5" max="5" width="14" style="5" customWidth="1"/>
    <col min="9" max="9" width="12.21875" style="5" customWidth="1"/>
    <col min="10" max="10" width="10.88671875" style="5" customWidth="1"/>
    <col min="11" max="11" width="12.88671875" style="5" customWidth="1"/>
    <col min="12" max="13" width="13.88671875" style="5" customWidth="1"/>
    <col min="14" max="14" width="17.5546875" style="5" customWidth="1"/>
    <col min="15" max="15" width="14.88671875" style="5" customWidth="1"/>
    <col min="16" max="16" width="15.44140625" customWidth="1"/>
    <col min="18" max="19" width="15.6640625" style="5" customWidth="1"/>
    <col min="20" max="20" width="15" style="5" customWidth="1"/>
    <col min="23" max="23" width="9.44140625" style="5" customWidth="1"/>
    <col min="24" max="24" width="8.88671875" style="5"/>
    <col min="25" max="25" width="11.44140625" style="5" customWidth="1"/>
  </cols>
  <sheetData>
    <row r="2" spans="2:25">
      <c r="L2"/>
      <c r="M2"/>
      <c r="P2" s="5"/>
      <c r="R2"/>
      <c r="U2" s="5"/>
      <c r="W2"/>
      <c r="X2"/>
      <c r="Y2"/>
    </row>
    <row r="3" spans="2:25">
      <c r="B3" s="4" t="s">
        <v>17</v>
      </c>
      <c r="C3" s="4" t="s">
        <v>18</v>
      </c>
      <c r="D3" s="4" t="s">
        <v>19</v>
      </c>
      <c r="E3" s="4" t="s">
        <v>20</v>
      </c>
      <c r="I3" s="4" t="s">
        <v>21</v>
      </c>
      <c r="J3" s="4" t="s">
        <v>22</v>
      </c>
      <c r="K3" s="4" t="s">
        <v>23</v>
      </c>
      <c r="L3"/>
      <c r="M3"/>
      <c r="N3" s="4" t="s">
        <v>24</v>
      </c>
      <c r="O3" s="4" t="s">
        <v>25</v>
      </c>
      <c r="P3" s="4" t="s">
        <v>26</v>
      </c>
      <c r="R3"/>
      <c r="U3" s="5"/>
      <c r="W3"/>
      <c r="X3"/>
      <c r="Y3"/>
    </row>
    <row r="4" spans="2:25">
      <c r="B4" s="5">
        <v>0</v>
      </c>
      <c r="C4" s="5">
        <v>-7.7026532962918282E-3</v>
      </c>
      <c r="D4" s="5">
        <v>-7.7026532962918282E-3</v>
      </c>
      <c r="E4" s="5">
        <v>-7.7026532962918282E-3</v>
      </c>
      <c r="I4" s="8"/>
      <c r="L4"/>
      <c r="M4"/>
      <c r="N4" s="10"/>
      <c r="O4" s="10"/>
      <c r="P4" s="10"/>
      <c r="R4"/>
      <c r="U4" s="5"/>
      <c r="W4"/>
      <c r="X4"/>
      <c r="Y4"/>
    </row>
    <row r="5" spans="2:25">
      <c r="B5" s="5">
        <v>1</v>
      </c>
      <c r="C5" s="5">
        <f>C4*(1+I6)</f>
        <v>-7.7026532962918282E-3</v>
      </c>
      <c r="D5" s="5">
        <f t="shared" ref="D5:E5" si="0">D4*(1+J6)</f>
        <v>-7.7026532962918282E-3</v>
      </c>
      <c r="E5" s="5">
        <f t="shared" si="0"/>
        <v>-7.7026532962918282E-3</v>
      </c>
      <c r="I5" s="6">
        <v>0</v>
      </c>
      <c r="J5" s="6">
        <v>0</v>
      </c>
      <c r="K5" s="6">
        <v>0</v>
      </c>
      <c r="L5"/>
      <c r="M5"/>
      <c r="N5" s="5">
        <v>2.3562385138093223E-2</v>
      </c>
      <c r="O5" s="5">
        <v>1.7886238683544681E-2</v>
      </c>
      <c r="P5" s="5">
        <v>1.6301976502836879E-2</v>
      </c>
      <c r="R5"/>
      <c r="U5" s="5"/>
      <c r="W5"/>
      <c r="X5"/>
      <c r="Y5"/>
    </row>
    <row r="6" spans="2:25">
      <c r="B6" s="5">
        <v>2</v>
      </c>
      <c r="C6" s="5">
        <f t="shared" ref="C6:C14" si="1">C5*(1+I7)</f>
        <v>-7.7026532962918282E-3</v>
      </c>
      <c r="D6" s="5">
        <f t="shared" ref="D6:D14" si="2">D5*(1+J7)</f>
        <v>-7.7026532962918282E-3</v>
      </c>
      <c r="E6" s="5">
        <f t="shared" ref="E6:E14" si="3">E5*(1+K7)</f>
        <v>-7.7026532962918282E-3</v>
      </c>
      <c r="I6" s="6">
        <v>0</v>
      </c>
      <c r="J6" s="6">
        <v>0</v>
      </c>
      <c r="K6" s="6">
        <v>0</v>
      </c>
      <c r="L6"/>
      <c r="M6"/>
      <c r="N6" s="5">
        <v>2.3562385138093223E-2</v>
      </c>
      <c r="O6" s="5">
        <v>1.7886238683544681E-2</v>
      </c>
      <c r="P6" s="5">
        <v>1.6139824403123441E-2</v>
      </c>
      <c r="R6"/>
      <c r="U6" s="5"/>
      <c r="W6"/>
      <c r="X6"/>
      <c r="Y6"/>
    </row>
    <row r="7" spans="2:25">
      <c r="B7" s="5">
        <v>3</v>
      </c>
      <c r="C7" s="5">
        <f t="shared" si="1"/>
        <v>-7.7026532962918282E-3</v>
      </c>
      <c r="D7" s="5">
        <f t="shared" si="2"/>
        <v>-7.7026532962918282E-3</v>
      </c>
      <c r="E7" s="5">
        <f t="shared" si="3"/>
        <v>-7.7026532962918282E-3</v>
      </c>
      <c r="I7" s="6">
        <v>0</v>
      </c>
      <c r="J7" s="6">
        <v>0</v>
      </c>
      <c r="K7" s="6">
        <v>0</v>
      </c>
      <c r="L7"/>
      <c r="M7"/>
      <c r="N7" s="5">
        <v>2.3562385138093223E-2</v>
      </c>
      <c r="O7" s="5">
        <v>1.7886238683544681E-2</v>
      </c>
      <c r="P7" s="5">
        <v>1.598079336577134E-2</v>
      </c>
      <c r="R7"/>
      <c r="U7" s="5"/>
      <c r="W7"/>
      <c r="X7"/>
      <c r="Y7"/>
    </row>
    <row r="8" spans="2:25">
      <c r="B8" s="5">
        <v>4</v>
      </c>
      <c r="C8" s="5">
        <f t="shared" si="1"/>
        <v>-7.7026532962918282E-3</v>
      </c>
      <c r="D8" s="5">
        <f t="shared" si="2"/>
        <v>-7.7026532962918282E-3</v>
      </c>
      <c r="E8" s="5">
        <f t="shared" si="3"/>
        <v>-7.7026532962918282E-3</v>
      </c>
      <c r="I8" s="6">
        <v>0</v>
      </c>
      <c r="J8" s="6">
        <v>0</v>
      </c>
      <c r="K8" s="6">
        <v>0</v>
      </c>
      <c r="L8"/>
      <c r="M8"/>
      <c r="N8" s="5">
        <v>2.3562385138093223E-2</v>
      </c>
      <c r="O8" s="5">
        <v>1.7886238683544681E-2</v>
      </c>
      <c r="P8" s="5">
        <v>1.5824838112484092E-2</v>
      </c>
      <c r="R8"/>
      <c r="U8" s="5"/>
      <c r="W8"/>
      <c r="X8"/>
      <c r="Y8"/>
    </row>
    <row r="9" spans="2:25">
      <c r="B9" s="5">
        <v>5</v>
      </c>
      <c r="C9" s="5">
        <f t="shared" si="1"/>
        <v>-7.7026532962918282E-3</v>
      </c>
      <c r="D9" s="5">
        <f t="shared" si="2"/>
        <v>-7.7026532962918282E-3</v>
      </c>
      <c r="E9" s="5">
        <f t="shared" si="3"/>
        <v>-7.7026532962918282E-3</v>
      </c>
      <c r="I9" s="6">
        <v>0</v>
      </c>
      <c r="J9" s="6">
        <v>0</v>
      </c>
      <c r="K9" s="6">
        <v>0</v>
      </c>
      <c r="L9"/>
      <c r="M9"/>
      <c r="N9" s="5">
        <v>2.3562385138093223E-2</v>
      </c>
      <c r="O9" s="5">
        <v>1.7886238683544681E-2</v>
      </c>
      <c r="P9" s="5">
        <v>1.5671913809069977E-2</v>
      </c>
      <c r="R9"/>
      <c r="U9" s="5"/>
      <c r="W9"/>
      <c r="X9"/>
      <c r="Y9"/>
    </row>
    <row r="10" spans="2:25">
      <c r="B10" s="5">
        <v>6</v>
      </c>
      <c r="C10" s="5">
        <f t="shared" si="1"/>
        <v>-7.7026532962918282E-3</v>
      </c>
      <c r="D10" s="5">
        <f t="shared" si="2"/>
        <v>-7.7026532962918282E-3</v>
      </c>
      <c r="E10" s="5">
        <f t="shared" si="3"/>
        <v>-7.7026532962918282E-3</v>
      </c>
      <c r="I10" s="6">
        <v>0</v>
      </c>
      <c r="J10" s="6">
        <v>0</v>
      </c>
      <c r="K10" s="6">
        <v>0</v>
      </c>
      <c r="L10"/>
      <c r="M10"/>
      <c r="N10" s="5">
        <v>2.3562385138093223E-2</v>
      </c>
      <c r="O10" s="5">
        <v>1.7886238683544681E-2</v>
      </c>
      <c r="P10" s="5">
        <v>1.5521976056803586E-2</v>
      </c>
      <c r="R10"/>
      <c r="U10" s="5"/>
      <c r="W10"/>
      <c r="X10"/>
      <c r="Y10"/>
    </row>
    <row r="11" spans="2:25">
      <c r="B11" s="5">
        <v>7</v>
      </c>
      <c r="C11" s="5">
        <f t="shared" si="1"/>
        <v>-7.7026532962918282E-3</v>
      </c>
      <c r="D11" s="5">
        <f t="shared" si="2"/>
        <v>-7.7026532962918282E-3</v>
      </c>
      <c r="E11" s="5">
        <f t="shared" si="3"/>
        <v>-7.7026532962918282E-3</v>
      </c>
      <c r="I11" s="6">
        <v>0</v>
      </c>
      <c r="J11" s="6">
        <v>0</v>
      </c>
      <c r="K11" s="6">
        <v>0</v>
      </c>
      <c r="L11"/>
      <c r="M11"/>
      <c r="N11" s="5">
        <v>2.3562385138093223E-2</v>
      </c>
      <c r="O11" s="5">
        <v>1.7886238683544681E-2</v>
      </c>
      <c r="P11" s="5">
        <v>1.5374980884167309E-2</v>
      </c>
      <c r="R11"/>
      <c r="U11" s="5"/>
      <c r="W11"/>
      <c r="X11"/>
      <c r="Y11"/>
    </row>
    <row r="12" spans="2:25">
      <c r="B12" s="5">
        <v>8</v>
      </c>
      <c r="C12" s="5">
        <f t="shared" si="1"/>
        <v>-7.7026532962918282E-3</v>
      </c>
      <c r="D12" s="5">
        <f t="shared" si="2"/>
        <v>-7.7026532962918282E-3</v>
      </c>
      <c r="E12" s="5">
        <f t="shared" si="3"/>
        <v>-7.7026532962918282E-3</v>
      </c>
      <c r="I12" s="6">
        <v>0</v>
      </c>
      <c r="J12" s="6">
        <v>0</v>
      </c>
      <c r="K12" s="6">
        <v>0</v>
      </c>
      <c r="L12"/>
      <c r="M12"/>
      <c r="N12" s="5">
        <v>2.3562385138093223E-2</v>
      </c>
      <c r="O12" s="5">
        <v>1.7886238683544681E-2</v>
      </c>
      <c r="P12" s="5">
        <v>1.5230884738975938E-2</v>
      </c>
      <c r="R12"/>
      <c r="U12" s="5"/>
      <c r="W12"/>
      <c r="X12"/>
      <c r="Y12"/>
    </row>
    <row r="13" spans="2:25">
      <c r="B13" s="5">
        <v>9</v>
      </c>
      <c r="C13" s="5">
        <f t="shared" si="1"/>
        <v>-7.7026532962918282E-3</v>
      </c>
      <c r="D13" s="5">
        <f t="shared" si="2"/>
        <v>-7.7026532962918282E-3</v>
      </c>
      <c r="E13" s="5">
        <f t="shared" si="3"/>
        <v>-7.7026532962918282E-3</v>
      </c>
      <c r="I13" s="6">
        <v>0</v>
      </c>
      <c r="J13" s="6">
        <v>0</v>
      </c>
      <c r="K13" s="6">
        <v>0</v>
      </c>
      <c r="L13"/>
      <c r="M13"/>
      <c r="N13" s="5">
        <v>2.3562385138093223E-2</v>
      </c>
      <c r="O13" s="5">
        <v>1.7886238683544681E-2</v>
      </c>
      <c r="P13" s="5">
        <v>1.5089644480886883E-2</v>
      </c>
      <c r="R13"/>
      <c r="U13" s="5"/>
      <c r="W13"/>
      <c r="X13"/>
      <c r="Y13"/>
    </row>
    <row r="14" spans="2:25">
      <c r="B14" s="5">
        <v>10</v>
      </c>
      <c r="C14" s="7">
        <f t="shared" si="1"/>
        <v>-7.7026532962918282E-3</v>
      </c>
      <c r="D14" s="7">
        <f t="shared" si="2"/>
        <v>-7.7026532962918282E-3</v>
      </c>
      <c r="E14" s="7">
        <f t="shared" si="3"/>
        <v>-7.7026532962918282E-3</v>
      </c>
      <c r="F14" t="s">
        <v>30</v>
      </c>
      <c r="I14" s="6">
        <v>0</v>
      </c>
      <c r="J14" s="6">
        <v>0</v>
      </c>
      <c r="K14" s="6">
        <v>0</v>
      </c>
      <c r="L14"/>
      <c r="M14"/>
      <c r="N14" s="5">
        <v>2.3562385138093223E-2</v>
      </c>
      <c r="O14" s="5">
        <v>1.7886238683544681E-2</v>
      </c>
      <c r="P14" s="5">
        <v>1.4951217374297901E-2</v>
      </c>
      <c r="R14"/>
      <c r="U14" s="5"/>
      <c r="W14"/>
      <c r="X14"/>
      <c r="Y14"/>
    </row>
    <row r="15" spans="2:25">
      <c r="L15"/>
      <c r="M15"/>
      <c r="N15" s="5">
        <v>2.3562385138093223E-2</v>
      </c>
      <c r="O15" s="5">
        <v>1.7886238683544681E-2</v>
      </c>
      <c r="P15" s="5">
        <v>1.4815561081633436E-2</v>
      </c>
      <c r="R15"/>
      <c r="U15" s="5"/>
      <c r="W15"/>
      <c r="X15"/>
      <c r="Y15"/>
    </row>
    <row r="16" spans="2:25">
      <c r="L16"/>
      <c r="M16"/>
      <c r="P16" s="5"/>
      <c r="R16"/>
      <c r="U16" s="5"/>
      <c r="W16"/>
      <c r="X16"/>
      <c r="Y16"/>
    </row>
    <row r="17" spans="15:16">
      <c r="O17" s="9"/>
      <c r="P17" s="9"/>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Using Excel_#1-3</vt:lpstr>
      <vt:lpstr>#Number 4&amp;5 CB 1Jump</vt:lpstr>
      <vt:lpstr>#Number 4&amp;5 CB 10Jumps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tiffa</dc:creator>
  <cp:lastModifiedBy>tiffa</cp:lastModifiedBy>
  <dcterms:created xsi:type="dcterms:W3CDTF">2021-04-27T05:14:35Z</dcterms:created>
  <dcterms:modified xsi:type="dcterms:W3CDTF">2021-05-11T22:46:02Z</dcterms:modified>
</cp:coreProperties>
</file>