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510" yWindow="208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22" i="32" l="1"/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J23" i="47" l="1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<sst xmlns="http://schemas.openxmlformats.org/spreadsheetml/2006/main" count="7483" uniqueCount="3067">
  <si>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</si>
  <si>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</si>
  <si>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</si>
  <si>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</si>
  <si>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</si>
  <si>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</si>
  <si>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</si>
  <si>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</si>
  <si>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</si>
  <si>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</si>
  <si>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</si>
  <si>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</si>
  <si>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</si>
  <si>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</si>
  <si>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</si>
  <si>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</si>
  <si>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</si>
  <si>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</si>
  <si>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</si>
  <si>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</si>
  <si>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</si>
  <si>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</si>
  <si>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</si>
  <si>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</si>
  <si>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</si>
  <si>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</si>
  <si>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</si>
  <si>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</si>
  <si>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</si>
  <si>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</si>
  <si>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</si>
  <si>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</si>
  <si>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</si>
  <si>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</si>
  <si>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</si>
  <si>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</si>
  <si>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</si>
  <si>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</si>
  <si>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</si>
  <si>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</si>
  <si>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</si>
  <si>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</si>
  <si>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</si>
  <si>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</si>
  <si>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</si>
  <si>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</si>
  <si>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</si>
  <si>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</si>
  <si>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</si>
  <si>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</si>
  <si>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</si>
  <si>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</si>
  <si>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</si>
  <si>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</si>
  <si>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</si>
  <si>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</si>
  <si>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</si>
  <si>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</si>
  <si>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</si>
  <si>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</si>
  <si>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</si>
  <si>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</si>
  <si>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</si>
  <si>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</si>
  <si>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</si>
  <si>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</si>
  <si>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</si>
  <si>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</si>
  <si>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</si>
  <si>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</si>
  <si>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</si>
  <si>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</si>
  <si>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</si>
  <si>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</si>
  <si>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</si>
  <si>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</si>
  <si>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</si>
  <si>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</si>
  <si>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</si>
  <si>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</si>
  <si>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</si>
  <si>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</si>
  <si>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</si>
  <si>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</si>
  <si>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</si>
  <si>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</si>
  <si>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</si>
  <si>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</si>
  <si>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</si>
  <si>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</si>
  <si>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</si>
  <si>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</si>
  <si>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</si>
  <si>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</si>
  <si>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</si>
  <si>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</si>
  <si>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</si>
  <si>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</si>
  <si>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</si>
  <si>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</si>
  <si>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</si>
  <si>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</si>
  <si>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</si>
  <si>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</si>
  <si>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</si>
  <si>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</si>
  <si>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</si>
  <si>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</si>
  <si>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</si>
  <si>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</si>
  <si>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</si>
  <si>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</si>
  <si>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</si>
  <si>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</si>
  <si>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</si>
  <si>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</si>
  <si>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</si>
  <si>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</si>
  <si>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</si>
  <si>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</si>
  <si>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</si>
  <si>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</si>
  <si>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</si>
  <si>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</si>
  <si>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</si>
  <si>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</si>
  <si>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</si>
  <si>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</si>
  <si>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</si>
  <si>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</si>
  <si>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</si>
  <si>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</si>
  <si>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</si>
  <si>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</si>
  <si>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</si>
  <si>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</si>
  <si>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</si>
  <si>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</si>
  <si>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</si>
  <si>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</si>
  <si>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</si>
  <si>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</si>
  <si>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</si>
  <si>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</si>
  <si>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</si>
  <si>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</si>
  <si>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</si>
  <si>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</si>
  <si>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</si>
  <si>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</si>
  <si>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</si>
  <si>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</si>
  <si>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</si>
  <si>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</si>
  <si>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</si>
  <si>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</si>
  <si>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</si>
  <si>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</si>
  <si>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</si>
  <si>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</si>
  <si>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</si>
  <si>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</si>
  <si>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</si>
  <si>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</si>
  <si>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</si>
  <si>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</si>
  <si>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</si>
  <si>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</si>
  <si>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</si>
  <si>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</si>
  <si>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</si>
  <si>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</si>
  <si>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</si>
  <si>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</si>
  <si>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</si>
  <si>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</si>
  <si>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</si>
  <si>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</si>
  <si>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</si>
  <si>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</si>
  <si>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</si>
  <si>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</si>
  <si>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</si>
  <si>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</si>
  <si>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</si>
  <si>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</si>
  <si>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</si>
  <si>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</si>
  <si>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</si>
  <si>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</si>
  <si>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</si>
  <si>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</si>
  <si>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</si>
  <si>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</si>
  <si>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</si>
  <si>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</si>
  <si>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</si>
  <si>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</si>
  <si>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</si>
  <si>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</si>
  <si>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</si>
  <si>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</si>
  <si>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</si>
  <si>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</si>
  <si>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</si>
  <si>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</si>
  <si>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</si>
  <si>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</si>
  <si>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</si>
  <si>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</si>
  <si>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</si>
  <si>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</si>
  <si>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</si>
  <si>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</si>
  <si>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</si>
  <si>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</si>
  <si>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</si>
  <si>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</si>
  <si>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</si>
  <si>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</si>
  <si>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</si>
  <si>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</si>
  <si>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</si>
  <si>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</si>
  <si>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</si>
  <si>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</si>
  <si>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</si>
  <si>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</si>
  <si>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</si>
  <si>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</si>
  <si>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</si>
  <si>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</si>
  <si>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</si>
  <si>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</si>
  <si>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</si>
  <si>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</si>
  <si>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</si>
  <si>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</si>
  <si>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</si>
  <si>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</si>
  <si>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</si>
  <si>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</si>
  <si>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</si>
  <si>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</si>
  <si>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</si>
  <si>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</si>
  <si>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</si>
  <si>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</si>
  <si>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</si>
  <si>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</si>
  <si>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</si>
  <si>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</si>
  <si>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</si>
  <si>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</si>
  <si>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</si>
  <si>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</si>
  <si>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</si>
  <si>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</si>
  <si>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</si>
  <si>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</si>
  <si>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</si>
  <si>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</si>
  <si>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</si>
  <si>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</si>
  <si>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</si>
  <si>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</si>
  <si>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</si>
  <si>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</si>
  <si>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</si>
  <si>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</si>
  <si>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</si>
  <si>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</si>
  <si>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</si>
  <si>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</si>
  <si>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</si>
  <si>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</si>
  <si>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</si>
  <si>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</si>
  <si>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</si>
  <si>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</si>
  <si>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</si>
  <si>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</si>
  <si>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</si>
  <si>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</si>
  <si>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</si>
  <si>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</si>
  <si>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</si>
  <si>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</si>
  <si>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</si>
  <si>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</si>
  <si>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</si>
  <si>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</si>
  <si>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</si>
  <si>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</si>
  <si>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</si>
  <si>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</si>
  <si>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</si>
  <si>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</si>
  <si>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</si>
  <si>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</si>
  <si>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</si>
  <si>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</si>
  <si>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</si>
  <si>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</si>
  <si>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</si>
  <si>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</si>
  <si>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</si>
  <si>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</si>
  <si>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</si>
  <si>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</si>
  <si>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</si>
  <si>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</si>
  <si>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</si>
  <si>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</si>
  <si>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</si>
  <si>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</si>
  <si>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</si>
  <si>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</si>
  <si>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</si>
  <si>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</si>
  <si>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</si>
  <si>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</si>
  <si>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</si>
  <si>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</si>
  <si>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</si>
  <si>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</si>
  <si>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</si>
  <si>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</si>
  <si>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</si>
  <si>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</si>
  <si>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</si>
  <si>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</si>
  <si>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</si>
  <si>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</si>
  <si>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</si>
  <si>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</si>
  <si>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</si>
  <si>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</si>
  <si>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</si>
  <si>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</si>
  <si>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</si>
  <si>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</si>
  <si>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</si>
  <si>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</si>
  <si>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</si>
  <si>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</si>
  <si>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</si>
  <si>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</si>
  <si>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</si>
  <si>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</si>
  <si>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</si>
  <si>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</si>
  <si>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</si>
  <si>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</si>
  <si>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</si>
  <si>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</si>
  <si>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</si>
  <si>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</si>
  <si>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</si>
  <si>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</si>
  <si>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</si>
  <si>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</si>
  <si>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</si>
  <si>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</si>
  <si>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</si>
  <si>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</si>
  <si>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</si>
  <si>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</si>
  <si>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</si>
  <si>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</si>
  <si>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</si>
  <si>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</si>
  <si>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</si>
  <si>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</si>
  <si>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</si>
  <si>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</si>
  <si>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</si>
  <si>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</si>
  <si>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</si>
  <si>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</si>
  <si>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</si>
  <si>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</si>
  <si>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</si>
  <si>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</si>
  <si>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</si>
  <si>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</si>
  <si>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</si>
  <si>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</si>
  <si>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</si>
  <si>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</si>
  <si>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</si>
  <si>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</si>
  <si>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</si>
  <si>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</si>
  <si>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</si>
  <si>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</si>
  <si>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</si>
  <si>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</si>
  <si>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</si>
  <si>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</si>
  <si>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</si>
  <si>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</si>
  <si>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</si>
  <si>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</si>
  <si>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</si>
  <si>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</si>
  <si>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</si>
  <si>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</si>
  <si>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</si>
  <si>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</si>
  <si>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</si>
  <si>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</si>
  <si>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</si>
  <si>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</si>
  <si>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</si>
  <si>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</si>
  <si>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</si>
  <si>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</si>
  <si>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</si>
  <si>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</si>
  <si>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</si>
  <si>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</si>
  <si>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</si>
  <si>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</si>
  <si>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</si>
  <si>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</si>
  <si>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</si>
  <si>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</si>
  <si>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</si>
  <si>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</si>
  <si>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</si>
  <si>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</si>
  <si>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</si>
  <si>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</si>
  <si>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</si>
  <si>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</si>
  <si>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</si>
  <si>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</si>
  <si>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</si>
  <si>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</si>
  <si>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</si>
  <si>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</si>
  <si>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</si>
  <si>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</si>
  <si>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</si>
  <si>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</si>
  <si>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</si>
  <si>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</si>
  <si>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</si>
  <si>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</si>
  <si>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</si>
  <si>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</si>
  <si>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</si>
  <si>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</si>
  <si>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</si>
  <si>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</si>
  <si>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</si>
  <si>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</si>
  <si>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</si>
  <si>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</si>
  <si>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</si>
  <si>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</si>
  <si>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</si>
  <si>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</si>
  <si>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</si>
  <si>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</si>
  <si>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</si>
  <si>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</si>
  <si>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</si>
  <si>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</si>
  <si>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</si>
  <si>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</si>
  <si>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</si>
  <si>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</si>
  <si>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</si>
  <si>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</si>
  <si>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</si>
  <si>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</si>
  <si>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</si>
  <si>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</si>
  <si>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</si>
  <si>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</si>
  <si>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</si>
  <si>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</si>
  <si>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</si>
  <si>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</si>
  <si>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</si>
  <si>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</si>
  <si>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</si>
  <si>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</si>
  <si>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</si>
  <si>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</si>
  <si>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</si>
  <si>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</si>
  <si>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</si>
  <si>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</si>
  <si>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</si>
  <si>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</si>
  <si>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</si>
  <si>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</si>
  <si>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</si>
  <si>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</si>
  <si>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</si>
  <si>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</si>
  <si>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</si>
  <si>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</si>
  <si>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</si>
  <si>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</si>
  <si>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</si>
  <si>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</si>
  <si>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</si>
  <si>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</si>
  <si>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</si>
  <si>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</si>
  <si>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</si>
  <si>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</si>
  <si>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</si>
  <si>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</si>
  <si>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</si>
  <si>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</si>
  <si>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</si>
  <si>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</si>
  <si>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</si>
  <si>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</si>
  <si>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</si>
  <si>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</si>
  <si>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</si>
  <si>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</si>
  <si>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</si>
  <si>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</si>
  <si>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</si>
  <si>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</si>
  <si>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</si>
  <si>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</si>
  <si>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</si>
  <si>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</si>
  <si>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</si>
  <si>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</si>
  <si>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</si>
  <si>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</si>
  <si>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</si>
  <si>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</si>
  <si>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</si>
  <si>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</si>
  <si>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</si>
  <si>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</si>
  <si>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</si>
  <si>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</si>
  <si>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</si>
  <si>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</si>
  <si>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</si>
  <si>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</si>
  <si>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</si>
  <si>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</si>
  <si>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</si>
  <si>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</si>
  <si>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</si>
  <si>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</si>
  <si>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</si>
  <si>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</si>
  <si>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</si>
  <si>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</si>
  <si>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</si>
  <si>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</si>
  <si>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</si>
  <si>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</si>
  <si>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</si>
  <si>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</si>
  <si>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</si>
  <si>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</si>
  <si>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</si>
  <si>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</si>
  <si>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</si>
  <si>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</si>
  <si>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</si>
  <si>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</si>
  <si>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</si>
  <si>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</si>
  <si>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</si>
  <si>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</si>
  <si>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</si>
  <si>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</si>
  <si>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</si>
  <si>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</si>
  <si>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</si>
  <si>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</si>
  <si>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</si>
  <si>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</si>
  <si>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</si>
  <si>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</si>
  <si>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</si>
  <si>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</si>
  <si>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</si>
  <si>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</si>
  <si>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</si>
  <si>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</si>
  <si>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</si>
  <si>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</si>
  <si>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</si>
  <si>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</si>
  <si>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</si>
  <si>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</si>
  <si>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</si>
  <si>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</si>
  <si>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</si>
  <si>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</si>
  <si>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</si>
  <si>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</si>
  <si>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</si>
  <si>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</si>
  <si>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</si>
  <si>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</si>
  <si>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</si>
  <si>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</si>
  <si>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</si>
  <si>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</si>
  <si>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</si>
  <si>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</si>
  <si>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</si>
  <si>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</si>
  <si>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</si>
  <si>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</si>
  <si>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</si>
  <si>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</si>
  <si>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</si>
  <si>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</si>
  <si>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</si>
  <si>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</si>
  <si>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</si>
  <si>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</si>
  <si>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</si>
  <si>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</si>
  <si>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</si>
  <si>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</si>
  <si>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</si>
  <si>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</si>
  <si>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</si>
  <si>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</si>
  <si>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</si>
  <si>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</si>
  <si>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</si>
  <si>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</si>
  <si>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</si>
  <si>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</si>
  <si>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</si>
  <si>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</si>
  <si>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</si>
  <si>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</si>
  <si>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</si>
  <si>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</si>
  <si>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</si>
  <si>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</si>
  <si>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</si>
  <si>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</si>
  <si>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</si>
  <si>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</si>
  <si>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</si>
  <si>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</si>
  <si>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</si>
  <si>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</si>
  <si>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</si>
  <si>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</si>
  <si>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</si>
  <si>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</si>
  <si>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</si>
  <si>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</si>
  <si>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</si>
  <si>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</si>
  <si>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</si>
  <si>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</si>
  <si>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</si>
  <si>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</si>
  <si>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</si>
  <si>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</si>
  <si>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</si>
  <si>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</si>
  <si>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</si>
  <si>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</si>
  <si>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</si>
  <si>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</si>
  <si>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</si>
  <si>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</si>
  <si>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</si>
  <si>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</si>
  <si>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</si>
  <si>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</si>
  <si>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</si>
  <si>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</si>
  <si>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</si>
  <si>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</si>
  <si>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</si>
  <si>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</si>
  <si>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</si>
  <si>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</si>
  <si>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</si>
  <si>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</si>
  <si>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</si>
  <si>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</si>
  <si>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</si>
  <si>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</si>
  <si>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</si>
  <si>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</si>
  <si>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</si>
  <si>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</si>
  <si>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</si>
  <si>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</si>
  <si>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</si>
  <si>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</si>
  <si>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</si>
  <si>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</si>
  <si>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</si>
  <si>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</si>
  <si>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</si>
  <si>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</si>
  <si>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</si>
  <si>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</si>
  <si>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</si>
  <si>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</si>
  <si>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</si>
  <si>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</si>
  <si>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</si>
  <si>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</si>
  <si>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</si>
  <si>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</si>
  <si>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</si>
  <si>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</si>
  <si>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</si>
  <si>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</si>
  <si>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</si>
  <si>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</si>
  <si>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</si>
  <si>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</si>
  <si>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</si>
  <si>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</si>
  <si>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</si>
  <si>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</si>
  <si>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</si>
  <si>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</si>
  <si>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</si>
  <si>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</si>
  <si>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</si>
  <si>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</si>
  <si>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</si>
  <si>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</si>
  <si>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</si>
  <si>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</si>
  <si>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</si>
  <si>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</si>
  <si>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</si>
  <si>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</si>
  <si>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</si>
  <si>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</si>
  <si>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</si>
  <si>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</si>
  <si>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</si>
  <si>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</si>
  <si>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</si>
  <si>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</si>
  <si>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</si>
  <si>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</si>
  <si>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</si>
  <si>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</si>
  <si>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</si>
  <si>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</si>
  <si>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</si>
  <si>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</si>
  <si>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</si>
  <si>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</si>
  <si>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</si>
  <si>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</si>
  <si>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</si>
  <si>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</si>
  <si>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</si>
  <si>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</si>
  <si>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</si>
  <si>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</si>
  <si>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</si>
  <si>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</si>
  <si>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</si>
  <si>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</si>
  <si>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</si>
  <si>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</si>
  <si>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</si>
  <si>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</si>
  <si>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</si>
  <si>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</si>
  <si>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</si>
  <si>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</si>
  <si>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</si>
  <si>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</si>
  <si>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</si>
  <si>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</si>
  <si>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</si>
  <si>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</si>
  <si>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</si>
  <si>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</si>
  <si>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</si>
  <si>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</si>
  <si>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</si>
  <si>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</si>
  <si>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</si>
  <si>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</si>
  <si>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</si>
  <si>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</si>
  <si>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</si>
  <si>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</si>
  <si>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</si>
  <si>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</si>
  <si>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</si>
  <si>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</si>
  <si>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</si>
  <si>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</si>
  <si>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</si>
  <si>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</si>
  <si>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</si>
  <si>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</si>
  <si>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</si>
  <si>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</si>
  <si>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</si>
  <si>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</si>
  <si>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</si>
  <si>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</si>
  <si>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</si>
  <si>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</si>
  <si>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</si>
  <si>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</si>
  <si>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</si>
  <si>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</si>
  <si>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</si>
  <si>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</si>
  <si>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</si>
  <si>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</si>
  <si>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</si>
  <si>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</si>
  <si>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</si>
  <si>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</si>
  <si>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</si>
  <si>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</si>
  <si>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</si>
  <si>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</si>
  <si>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</si>
  <si>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</si>
  <si>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</si>
  <si>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</si>
  <si>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</si>
  <si>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</si>
  <si>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</si>
  <si>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</si>
  <si>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</si>
  <si>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</si>
  <si>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</si>
  <si>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</si>
  <si>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</si>
  <si>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</si>
  <si>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</si>
  <si>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</si>
  <si>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</si>
  <si>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</si>
  <si>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</si>
  <si>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</si>
  <si>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</si>
  <si>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</si>
  <si>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</si>
  <si>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</si>
  <si>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</si>
  <si>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</si>
  <si>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</si>
  <si>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</si>
  <si>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</si>
  <si>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</si>
  <si>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</si>
  <si>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</si>
  <si>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</si>
  <si>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</si>
  <si>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</si>
  <si>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</si>
  <si>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</si>
  <si>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</si>
  <si>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</si>
  <si>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</si>
  <si>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</si>
  <si>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</si>
  <si>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</si>
  <si>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</si>
  <si>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</si>
  <si>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</si>
  <si>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</si>
  <si>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</si>
  <si>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</si>
  <si>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</si>
  <si>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</si>
  <si>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</si>
  <si>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</si>
  <si>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</si>
  <si>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</si>
  <si>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</si>
  <si>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</si>
  <si>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</si>
  <si>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</si>
  <si>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</si>
  <si>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</si>
  <si>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</si>
  <si>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</si>
  <si>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</si>
  <si>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</si>
  <si>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</si>
  <si>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</si>
  <si>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</si>
  <si>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</si>
  <si>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</si>
  <si>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</si>
  <si>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</si>
  <si>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</si>
  <si>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</si>
  <si>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</si>
  <si>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</si>
  <si>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</si>
  <si>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</si>
  <si>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</si>
  <si>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</si>
  <si>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</si>
  <si>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</si>
  <si>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</si>
  <si>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</si>
  <si>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</si>
  <si>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</si>
  <si>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</si>
  <si>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</si>
  <si>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</si>
  <si>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</si>
  <si>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</si>
  <si>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</si>
  <si>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</si>
  <si>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</si>
  <si>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</si>
  <si>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</si>
  <si>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</si>
  <si>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</si>
  <si>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</si>
  <si>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</si>
  <si>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</si>
  <si>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</si>
  <si>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</si>
  <si>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</si>
  <si>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</si>
  <si>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</si>
  <si>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</si>
  <si>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</si>
  <si>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</si>
  <si>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</si>
  <si>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</si>
  <si>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</si>
  <si>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</si>
  <si>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</si>
  <si>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</si>
  <si>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</si>
  <si>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</si>
  <si>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</si>
  <si>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</si>
  <si>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</si>
  <si>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</si>
  <si>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</si>
  <si>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</si>
  <si>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</si>
  <si>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</si>
  <si>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</si>
  <si>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</si>
  <si>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</si>
  <si>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</si>
  <si>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</si>
  <si>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</si>
  <si>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</si>
  <si>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</si>
  <si>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</si>
  <si>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</si>
  <si>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</si>
  <si>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</si>
  <si>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</si>
  <si>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</si>
  <si>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</si>
  <si>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</si>
  <si>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</si>
  <si>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</si>
  <si>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</si>
  <si>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</si>
  <si>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</si>
  <si>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</si>
  <si>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</si>
  <si>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</si>
  <si>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</si>
  <si>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</si>
  <si>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</si>
  <si>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</si>
  <si>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</si>
  <si>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</si>
  <si>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</si>
  <si>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</si>
  <si>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</si>
  <si>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</si>
  <si>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</si>
  <si>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</si>
  <si>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</si>
  <si>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</si>
  <si>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</si>
  <si>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</si>
  <si>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</si>
  <si>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</si>
  <si>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</si>
  <si>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</si>
  <si>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</si>
  <si>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</si>
  <si>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</si>
  <si>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</si>
  <si>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</si>
  <si>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</si>
  <si>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</si>
  <si>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</si>
  <si>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</si>
  <si>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</si>
  <si>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</si>
  <si>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</si>
  <si>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</si>
  <si>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</si>
  <si>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</si>
  <si>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</si>
  <si>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</si>
  <si>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</si>
  <si>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</si>
  <si>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</si>
  <si>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</si>
  <si>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</si>
  <si>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</si>
  <si>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</si>
  <si>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</si>
  <si>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</si>
  <si>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</si>
  <si>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</si>
  <si>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</si>
  <si>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</si>
  <si>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</si>
  <si>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</si>
  <si>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</si>
  <si>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</si>
  <si>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</si>
  <si>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</si>
  <si>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</si>
  <si>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</si>
  <si>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</si>
  <si>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</si>
  <si>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</si>
  <si>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</si>
  <si>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</si>
  <si>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</si>
  <si>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</si>
  <si>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</si>
  <si>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</si>
  <si>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</si>
  <si>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</si>
  <si>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</si>
  <si>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</si>
  <si>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</si>
  <si>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</si>
  <si>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</si>
  <si>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</si>
  <si>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</si>
  <si>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</si>
  <si>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</si>
  <si>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</si>
  <si>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</si>
  <si>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</si>
  <si>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</si>
  <si>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</si>
  <si>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</si>
  <si>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</si>
  <si>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</si>
  <si>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</si>
  <si>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</si>
  <si>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</si>
  <si>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</si>
  <si>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</si>
  <si>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</si>
  <si>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</si>
  <si>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</si>
  <si>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</si>
  <si>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</si>
  <si>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</si>
  <si>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</si>
  <si>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</si>
  <si>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</si>
  <si>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</si>
  <si>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</si>
  <si>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</si>
  <si>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</si>
  <si>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</si>
  <si>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</si>
  <si>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</si>
  <si>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</si>
  <si>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</si>
  <si>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</si>
  <si>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</si>
  <si>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</si>
  <si>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</si>
  <si>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</si>
  <si>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</si>
  <si>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</si>
  <si>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</si>
  <si>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</si>
  <si>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</si>
  <si>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</si>
  <si>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</si>
  <si>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</si>
  <si>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</si>
  <si>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</si>
  <si>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</si>
  <si>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</si>
  <si>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</si>
  <si>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</si>
  <si>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</si>
  <si>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</si>
  <si>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</si>
  <si>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</si>
  <si>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</si>
  <si>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</si>
  <si>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</si>
  <si>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</si>
  <si>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</si>
  <si>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</si>
  <si>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</si>
  <si>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</si>
  <si>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</si>
  <si>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</si>
  <si>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</si>
  <si>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</si>
  <si>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</si>
  <si>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</si>
  <si>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</si>
  <si>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</si>
  <si>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</si>
  <si>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</si>
  <si>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</si>
  <si>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</si>
  <si>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</si>
  <si>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</si>
  <si>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</si>
  <si>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</si>
  <si>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</si>
  <si>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</si>
  <si>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</si>
  <si>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</si>
  <si>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</si>
  <si>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</si>
  <si>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</si>
  <si>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</si>
  <si>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</si>
  <si>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</si>
  <si>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</si>
  <si>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</si>
  <si>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</si>
  <si>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</si>
  <si>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</si>
  <si>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</si>
  <si>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</si>
  <si>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</si>
  <si>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</si>
  <si>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</si>
  <si>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</si>
  <si>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</si>
  <si>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</si>
  <si>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</si>
  <si>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</si>
  <si>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</si>
  <si>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</si>
  <si>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</si>
  <si>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</si>
  <si>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</si>
  <si>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</si>
  <si>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</si>
  <si>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</si>
  <si>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</si>
  <si>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</si>
  <si>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</si>
  <si>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</si>
  <si>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</si>
  <si>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</si>
  <si>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</si>
  <si>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</si>
  <si>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</si>
  <si>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</si>
  <si>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</si>
  <si>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</si>
  <si>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</si>
  <si>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</si>
  <si>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</si>
  <si>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</si>
  <si>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</si>
  <si>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</si>
  <si>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</si>
  <si>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</si>
  <si>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</si>
  <si>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</si>
  <si>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</si>
  <si>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</si>
  <si>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</si>
  <si>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</si>
  <si>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</si>
  <si>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</si>
  <si>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</si>
  <si>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</si>
  <si>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</si>
  <si>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</si>
  <si>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</si>
  <si>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</si>
  <si>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</si>
  <si>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</si>
  <si>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</si>
  <si>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</si>
  <si>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</si>
  <si>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</si>
  <si>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</si>
  <si>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</si>
  <si>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</si>
  <si>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</si>
  <si>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</si>
  <si>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</si>
  <si>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</si>
  <si>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</si>
  <si>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</si>
  <si>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</si>
  <si>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</si>
  <si>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</si>
  <si>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</si>
  <si>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</si>
  <si>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</si>
  <si>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</si>
  <si>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</si>
  <si>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</si>
  <si>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</si>
  <si>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</si>
  <si>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</si>
  <si>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</si>
  <si>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</si>
  <si>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</si>
  <si>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</si>
  <si>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</si>
  <si>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</si>
  <si>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</si>
  <si>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</si>
  <si>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</si>
  <si>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</si>
  <si>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</si>
  <si>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</si>
  <si>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</si>
  <si>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</si>
  <si>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</si>
  <si>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</si>
  <si>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</si>
  <si>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</si>
  <si>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</si>
  <si>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</si>
  <si>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</si>
  <si>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</si>
  <si>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</si>
  <si>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</si>
  <si>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</si>
  <si>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</si>
  <si>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</si>
  <si>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</si>
  <si>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</si>
  <si>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</si>
  <si>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</si>
  <si>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</si>
  <si>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</si>
  <si>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</si>
  <si>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</si>
  <si>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</si>
  <si>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</si>
  <si>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</si>
  <si>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</si>
  <si>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</si>
  <si>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</si>
  <si>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</si>
  <si>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</si>
  <si>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</si>
  <si>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</si>
  <si>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</si>
  <si>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</si>
  <si>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</si>
  <si>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</si>
  <si>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</si>
  <si>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</si>
  <si>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</si>
  <si>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</si>
  <si>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</si>
  <si>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</si>
  <si>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</si>
  <si>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</si>
  <si>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</si>
  <si>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</si>
  <si>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</si>
  <si>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</si>
  <si>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</si>
  <si>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</si>
  <si>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</si>
  <si>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</si>
  <si>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</si>
  <si>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</si>
  <si>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</si>
  <si>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</si>
  <si>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</si>
  <si>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</si>
  <si>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</si>
  <si>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</si>
  <si>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</si>
  <si>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</si>
  <si>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</si>
  <si>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</si>
  <si>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</si>
  <si>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</si>
  <si>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</si>
  <si>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</si>
  <si>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</si>
  <si>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</si>
  <si>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</si>
  <si>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</si>
  <si>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</si>
  <si>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</si>
  <si>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</si>
  <si>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</si>
  <si>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</si>
  <si>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</si>
  <si>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</si>
  <si>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</si>
  <si>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</si>
  <si>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</si>
  <si>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</si>
  <si>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</si>
  <si>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</si>
  <si>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</si>
  <si>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</si>
  <si>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</si>
  <si>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</si>
  <si>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</si>
  <si>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</si>
  <si>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</si>
  <si>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</si>
  <si>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</si>
  <si>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</si>
  <si>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</si>
  <si>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</si>
  <si>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</si>
  <si>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</si>
  <si>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</si>
  <si>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</si>
  <si>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</si>
  <si>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</si>
  <si>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</si>
  <si>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</si>
  <si>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</si>
  <si>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</si>
  <si>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</si>
  <si>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</si>
  <si>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</si>
  <si>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</si>
  <si>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</si>
  <si>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</si>
  <si>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</si>
  <si>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</si>
  <si>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</si>
  <si>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</si>
  <si>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</si>
  <si>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</si>
  <si>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</si>
  <si>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</si>
  <si>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</si>
  <si>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</si>
  <si>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</si>
  <si>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</si>
  <si>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</si>
  <si>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</si>
  <si>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</si>
  <si>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</si>
  <si>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</si>
  <si>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</si>
  <si>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</si>
  <si>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</si>
  <si>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</si>
  <si>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</si>
  <si>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</si>
  <si>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</si>
  <si>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</si>
  <si>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</si>
  <si>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</si>
  <si>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</si>
  <si>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</si>
  <si>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</si>
  <si>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</si>
  <si>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</si>
  <si>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</si>
  <si>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</si>
  <si>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</si>
  <si>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</si>
  <si>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</si>
  <si>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</si>
  <si>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</si>
  <si>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</si>
  <si>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</si>
  <si>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</si>
  <si>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</si>
  <si>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</si>
  <si>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</si>
  <si>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</si>
  <si>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</si>
  <si>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</si>
  <si>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</si>
  <si>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</si>
  <si>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</si>
  <si>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</si>
  <si>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</si>
  <si>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</si>
  <si>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</si>
  <si>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</si>
  <si>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</si>
  <si>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</si>
  <si>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</si>
  <si>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</si>
  <si>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</si>
  <si>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</si>
  <si>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</si>
  <si>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</si>
  <si>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</si>
  <si>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</si>
  <si>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</si>
  <si>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</si>
  <si>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</si>
  <si>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</si>
  <si>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</si>
  <si>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</si>
  <si>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</si>
  <si>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</si>
  <si>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</si>
  <si>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</si>
  <si>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</si>
  <si>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</si>
  <si>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</si>
  <si>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</si>
  <si>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</si>
  <si>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</si>
  <si>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</si>
  <si>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</si>
  <si>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</si>
  <si>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</si>
  <si>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</si>
  <si>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</si>
  <si>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</si>
  <si>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</si>
  <si>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</si>
  <si>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</si>
  <si>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</si>
  <si>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</si>
  <si>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</si>
  <si>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</si>
  <si>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</si>
  <si>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</si>
  <si>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</si>
  <si>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</si>
  <si>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</si>
  <si>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</si>
  <si>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</si>
  <si>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</si>
  <si>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</si>
  <si>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</si>
  <si>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</si>
  <si>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</si>
  <si>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</si>
  <si>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</si>
  <si>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</si>
  <si>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</si>
  <si>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</si>
  <si>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</si>
  <si>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</si>
  <si>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</si>
  <si>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</si>
  <si>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</si>
  <si>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</si>
  <si>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</si>
  <si>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</si>
  <si>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</si>
  <si>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</si>
  <si>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</si>
  <si>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</si>
  <si>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</si>
  <si>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</si>
  <si>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</si>
  <si>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</si>
  <si>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</si>
  <si>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</si>
  <si>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</si>
  <si>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</si>
  <si>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</si>
  <si>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</si>
  <si>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</si>
  <si>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</si>
  <si>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</si>
  <si>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</si>
  <si>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</si>
  <si>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</si>
  <si>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</si>
  <si>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</si>
  <si>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</si>
  <si>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</si>
  <si>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</si>
  <si>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</si>
  <si>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</si>
  <si>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</si>
  <si>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</si>
  <si>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</si>
  <si>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</si>
  <si>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</si>
  <si>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</si>
  <si>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</si>
  <si>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</si>
  <si>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</si>
  <si>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</si>
  <si>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</si>
  <si>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</si>
  <si>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</si>
  <si>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</si>
  <si>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</si>
  <si>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</si>
  <si>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</si>
  <si>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</si>
  <si>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</si>
  <si>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</si>
  <si>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</si>
  <si>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</si>
  <si>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</si>
  <si>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</si>
  <si>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</si>
  <si>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</si>
  <si>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</si>
  <si>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</si>
  <si>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</si>
  <si>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</si>
  <si>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</si>
  <si>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</si>
  <si>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</si>
  <si>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</si>
  <si>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</si>
  <si>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</si>
  <si>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</si>
  <si>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</si>
  <si>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</si>
  <si>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</si>
  <si>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</si>
  <si>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</si>
  <si>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</si>
  <si>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</si>
  <si>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</si>
  <si>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</si>
  <si>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</si>
  <si>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</si>
  <si>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</si>
  <si>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</si>
  <si>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</si>
  <si>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</si>
  <si>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</si>
  <si>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</si>
  <si>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</si>
  <si>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</si>
  <si>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</si>
  <si>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</si>
  <si>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</si>
  <si>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</si>
  <si>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</si>
  <si>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</si>
  <si>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</si>
  <si>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</si>
  <si>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</si>
  <si>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</si>
  <si>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</si>
  <si>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</si>
  <si>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</si>
  <si>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</si>
  <si>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</si>
  <si>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</si>
  <si>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</si>
  <si>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</si>
  <si>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</si>
  <si>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</si>
  <si>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</si>
  <si>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</si>
  <si>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</si>
  <si>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</si>
  <si>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</si>
  <si>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</si>
  <si>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</si>
  <si>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</si>
  <si>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</si>
  <si>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</si>
  <si>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</si>
  <si>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</si>
  <si>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</si>
  <si>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</si>
  <si>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</si>
  <si>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</si>
  <si>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</si>
  <si>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</si>
  <si>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</si>
  <si>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</si>
  <si>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</si>
  <si>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</si>
  <si>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</si>
  <si>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</si>
  <si>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</si>
  <si>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</si>
  <si>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</si>
  <si>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</si>
  <si>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</si>
  <si>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</si>
  <si>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</si>
  <si>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</si>
  <si>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</si>
  <si>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</si>
  <si>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</si>
  <si>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</si>
  <si>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</si>
  <si>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</si>
  <si>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</si>
  <si>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</si>
  <si>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</si>
  <si>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</si>
  <si>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</si>
  <si>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</si>
  <si>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</si>
  <si>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</si>
  <si>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</si>
  <si>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</si>
  <si>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</si>
  <si>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</si>
  <si>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</si>
  <si>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</si>
  <si>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</si>
  <si>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</si>
  <si>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</si>
  <si>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</si>
  <si>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</si>
  <si>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</si>
  <si>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</si>
  <si>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</si>
  <si>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</si>
  <si>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</si>
  <si>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</si>
  <si>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</si>
  <si>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</si>
  <si>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</si>
  <si>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</si>
  <si>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</si>
  <si>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</si>
  <si>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</si>
  <si>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</si>
  <si>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</si>
  <si>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</si>
  <si>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</si>
  <si>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</si>
  <si>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</si>
  <si>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</si>
  <si>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</si>
  <si>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</si>
  <si>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</si>
  <si>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</si>
  <si>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</si>
  <si>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</si>
  <si>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</si>
  <si>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</si>
  <si>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</si>
  <si>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</si>
  <si>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</si>
  <si>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</si>
  <si>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</si>
  <si>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</si>
  <si>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</si>
  <si>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</si>
  <si>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</si>
  <si>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</si>
  <si>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</si>
  <si>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</si>
  <si>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</si>
  <si>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</si>
  <si>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</si>
  <si>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</si>
  <si>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</si>
  <si>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</si>
  <si>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</si>
  <si>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</si>
  <si>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</si>
  <si>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</si>
  <si>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</si>
  <si>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</si>
  <si>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</si>
  <si>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</si>
  <si>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</si>
  <si>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</si>
  <si>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</si>
  <si>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</si>
  <si>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</si>
  <si>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</si>
  <si>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</si>
  <si>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</si>
  <si>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</si>
  <si>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</si>
  <si>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</si>
  <si>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</si>
  <si>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</si>
  <si>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</si>
  <si>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</si>
  <si>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</si>
  <si>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</si>
  <si>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</si>
  <si>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</si>
  <si>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</si>
  <si>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</si>
  <si>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</si>
  <si>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</si>
  <si>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</si>
  <si>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</si>
  <si>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</si>
  <si>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</si>
  <si>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</si>
  <si>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</si>
  <si>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</si>
  <si>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</si>
  <si>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</si>
  <si>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</si>
  <si>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</si>
  <si>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</si>
  <si>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</si>
  <si>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</si>
  <si>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</si>
  <si>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</si>
  <si>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</si>
  <si>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</si>
  <si>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</si>
  <si>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</si>
  <si>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</si>
  <si>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</si>
  <si>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</si>
  <si>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</si>
  <si>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</si>
  <si>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</si>
  <si>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</si>
  <si>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</si>
  <si>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</si>
  <si>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</si>
  <si>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</si>
  <si>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</si>
  <si>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</si>
  <si>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</si>
  <si>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</si>
  <si>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</si>
  <si>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</si>
  <si>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</si>
  <si>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</si>
  <si>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</si>
  <si>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</si>
  <si>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</si>
  <si>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</si>
  <si>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</si>
  <si>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</si>
  <si>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</si>
  <si>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</si>
  <si>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</si>
  <si>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</si>
  <si>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</si>
  <si>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</si>
  <si>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</si>
  <si>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</si>
  <si>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</si>
  <si>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</si>
  <si>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</si>
  <si>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</si>
  <si>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</si>
  <si>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</si>
  <si>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</si>
  <si>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</si>
  <si>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</si>
  <si>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</si>
  <si>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</si>
  <si>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</si>
  <si>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</si>
  <si>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</si>
  <si>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</si>
  <si>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</si>
  <si>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</si>
  <si>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</si>
  <si>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</si>
  <si>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</si>
  <si>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</si>
  <si>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</si>
  <si>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</si>
  <si>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</si>
  <si>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</si>
  <si>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</si>
  <si>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</si>
  <si>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</si>
  <si>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</si>
  <si>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</si>
  <si>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</si>
  <si>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</si>
  <si>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</si>
  <si>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</si>
  <si>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</si>
  <si>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</si>
  <si>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</si>
  <si>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</si>
  <si>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</si>
  <si>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</si>
  <si>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</si>
  <si>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</si>
  <si>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</si>
  <si>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</si>
  <si>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</si>
  <si>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</si>
  <si>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</si>
  <si>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</si>
  <si>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</si>
  <si>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</si>
  <si>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</si>
  <si>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</si>
  <si>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</si>
  <si>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</si>
  <si>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</si>
  <si>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</si>
  <si>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</si>
  <si>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</si>
  <si>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</si>
  <si>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</si>
  <si>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</si>
  <si>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</si>
  <si>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</si>
  <si>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</si>
  <si>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</si>
  <si>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</si>
  <si>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</si>
  <si>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</si>
  <si>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</si>
  <si>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</si>
  <si>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</si>
  <si>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</si>
  <si>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</si>
  <si>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</si>
  <si>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</si>
  <si>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</si>
  <si>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</si>
  <si>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</si>
  <si>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</si>
  <si>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</si>
  <si>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</si>
  <si>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</si>
  <si>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</si>
  <si>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</si>
  <si>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</si>
  <si>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</si>
  <si>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</si>
  <si>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</si>
  <si>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</si>
  <si>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</si>
  <si>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</si>
  <si>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</si>
  <si>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</si>
  <si>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</si>
  <si>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</si>
  <si>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</si>
  <si>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</si>
  <si>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</si>
  <si>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</si>
  <si>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</si>
  <si>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</si>
  <si>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</si>
  <si>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</si>
  <si>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</si>
  <si>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</si>
  <si>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</si>
  <si>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</si>
  <si>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</si>
  <si>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</si>
  <si>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</si>
  <si>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</si>
  <si>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</si>
  <si>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</si>
  <si>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</si>
  <si>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</si>
  <si>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</si>
  <si>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</si>
  <si>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</si>
  <si>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</si>
  <si>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</si>
  <si>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</si>
  <si>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</si>
  <si>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</si>
  <si>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</si>
  <si>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</si>
  <si>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</si>
  <si>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</si>
  <si>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</si>
  <si>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</si>
  <si>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</si>
  <si>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</si>
  <si>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</si>
  <si>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</si>
  <si>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</si>
  <si>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</si>
  <si>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</si>
  <si>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</si>
  <si>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</si>
  <si>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</si>
  <si>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</si>
  <si>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</si>
  <si>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</si>
  <si>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</si>
  <si>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</si>
  <si>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</si>
  <si>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</si>
  <si>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</si>
  <si>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</si>
  <si>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</si>
  <si>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</si>
  <si>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</si>
  <si>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</si>
  <si>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</si>
  <si>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</si>
  <si>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</si>
  <si>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</si>
  <si>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</si>
  <si>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</si>
  <si>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</si>
  <si>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</si>
  <si>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</si>
  <si>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</si>
  <si>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</si>
  <si>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</si>
  <si>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</si>
  <si>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</si>
  <si>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</si>
  <si>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</si>
  <si>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</si>
  <si>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</si>
  <si>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</si>
  <si>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</si>
  <si>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</si>
  <si>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</si>
  <si>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</si>
  <si>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</si>
  <si>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</si>
  <si>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</si>
  <si>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</si>
  <si>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</si>
  <si>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</si>
  <si>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</si>
  <si>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</si>
  <si>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</si>
  <si>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</si>
  <si>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</si>
  <si>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</si>
  <si>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</si>
  <si>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</si>
  <si>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</si>
  <si>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</si>
  <si>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</si>
  <si>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</si>
  <si>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</si>
  <si>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</si>
  <si>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</si>
  <si>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</si>
  <si>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</si>
  <si>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</si>
  <si>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</si>
  <si>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</si>
  <si>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</si>
  <si>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</si>
  <si>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</si>
  <si>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</si>
  <si>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</si>
  <si>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</si>
  <si>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</si>
  <si>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</si>
  <si>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</si>
  <si>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</si>
  <si>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</si>
  <si>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</si>
  <si>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</si>
  <si>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</si>
  <si>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</si>
  <si>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</si>
  <si>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</si>
  <si>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</si>
  <si>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</si>
  <si>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</si>
  <si>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</si>
  <si>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</si>
  <si>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</si>
  <si>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</si>
  <si>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</si>
  <si>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</si>
  <si>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</si>
  <si>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</si>
  <si>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</si>
  <si>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</si>
  <si>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</si>
  <si>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</si>
  <si>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</si>
  <si>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</si>
  <si>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</si>
  <si>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</si>
  <si>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</si>
  <si>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</si>
  <si>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</si>
  <si>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</si>
  <si>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</si>
  <si>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</si>
  <si>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</si>
  <si>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</si>
  <si>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</si>
  <si>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</si>
  <si>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</si>
  <si>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</si>
  <si>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</si>
  <si>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</si>
  <si>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</si>
  <si>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</si>
  <si>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</si>
  <si>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</si>
  <si>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</si>
  <si>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</si>
  <si>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</si>
  <si>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</si>
  <si>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</si>
  <si>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</si>
  <si>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</si>
  <si>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</si>
  <si>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</si>
  <si>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</si>
  <si>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</si>
  <si>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</si>
  <si>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</si>
  <si>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</si>
  <si>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</si>
  <si>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</si>
  <si>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</si>
  <si>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</si>
  <si>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</si>
  <si>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</si>
  <si>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</si>
  <si>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</si>
  <si>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</si>
  <si>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</si>
  <si>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</si>
  <si>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</si>
  <si>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</si>
  <si>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</si>
  <si>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</si>
  <si>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</si>
  <si>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</si>
  <si>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</si>
  <si>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</si>
  <si>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</si>
  <si>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</si>
  <si>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</si>
  <si>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</si>
  <si>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</si>
  <si>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</si>
  <si>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</si>
  <si>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</si>
  <si>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</si>
  <si>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</si>
  <si>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</si>
  <si>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</si>
  <si>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</si>
  <si>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</si>
  <si>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</si>
  <si>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</si>
  <si>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</si>
  <si>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</si>
  <si>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</si>
  <si>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</si>
  <si>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</si>
  <si>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</si>
  <si>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</si>
  <si>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</si>
  <si>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</si>
  <si>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</si>
  <si>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</si>
  <si>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</si>
  <si>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</si>
  <si>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</si>
  <si>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</si>
  <si>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</si>
  <si>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</si>
  <si>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</si>
  <si>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</si>
  <si>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</si>
  <si>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</si>
  <si>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</si>
  <si>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</si>
  <si>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</si>
  <si>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</si>
  <si>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</si>
  <si>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</si>
  <si>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</si>
  <si>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</si>
  <si>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</si>
  <si>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</si>
  <si>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</si>
  <si>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</si>
  <si>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</si>
  <si>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</si>
  <si>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</si>
  <si>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</si>
  <si>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</si>
  <si>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</si>
  <si>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</si>
  <si>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</si>
  <si>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</si>
  <si>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</si>
  <si>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</si>
  <si>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</si>
  <si>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</si>
  <si>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</si>
  <si>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</si>
  <si>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</si>
  <si>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</si>
  <si>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</si>
  <si>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</si>
  <si>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</si>
  <si>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</si>
  <si>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</si>
  <si>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</si>
  <si>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</si>
  <si>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</si>
  <si>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</si>
  <si>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</si>
  <si>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</si>
  <si>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</si>
  <si>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</si>
  <si>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</si>
  <si>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</si>
  <si>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</si>
  <si>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</si>
  <si>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</si>
  <si>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</si>
  <si>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</si>
  <si>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</si>
  <si>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</si>
  <si>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</si>
  <si>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</si>
  <si>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</si>
  <si>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</si>
  <si>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</si>
  <si>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</si>
  <si>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</si>
  <si>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</si>
  <si>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</si>
  <si>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</si>
  <si>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</si>
  <si>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</si>
  <si>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</si>
  <si>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</si>
  <si>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</si>
  <si>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</si>
  <si>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</si>
  <si>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</si>
  <si>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</si>
  <si>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</si>
  <si>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</si>
  <si>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</si>
  <si>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</si>
  <si>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</si>
  <si>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</si>
  <si>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</si>
  <si>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</si>
  <si>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</si>
  <si>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</si>
  <si>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</si>
  <si>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</si>
  <si>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</si>
  <si>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</si>
  <si>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</si>
  <si>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</si>
  <si>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</si>
  <si>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</si>
  <si>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</si>
  <si>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</si>
  <si>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</si>
  <si>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</si>
  <si>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</si>
  <si>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</si>
  <si>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</si>
  <si>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</si>
  <si>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</si>
  <si>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</si>
  <si>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</si>
  <si>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</si>
  <si>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</si>
  <si>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</si>
  <si>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</si>
  <si>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</si>
  <si>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</si>
  <si>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</si>
  <si>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</si>
  <si>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</si>
  <si>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</si>
  <si>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</si>
  <si>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</si>
  <si>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</si>
  <si>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</si>
  <si>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</si>
  <si>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</si>
  <si>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</si>
  <si>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</si>
  <si>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</si>
  <si>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</si>
  <si>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</si>
  <si>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</si>
  <si>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</si>
  <si>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</si>
  <si>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</si>
  <si>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</si>
  <si>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</si>
  <si>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</si>
  <si>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</si>
  <si>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</si>
  <si>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</si>
  <si>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</si>
  <si>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</si>
  <si>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</si>
  <si>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</si>
  <si>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</si>
  <si>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</si>
  <si>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</si>
  <si>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</si>
  <si>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</si>
  <si>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</si>
  <si>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</si>
  <si>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</si>
  <si>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</si>
  <si>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</si>
  <si>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</si>
  <si>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</si>
  <si>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</si>
  <si>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</si>
  <si>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</si>
  <si>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</si>
  <si>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</si>
  <si>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</si>
  <si>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</si>
  <si>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</si>
  <si>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</si>
  <si>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</si>
  <si>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</si>
  <si>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</si>
  <si>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</si>
  <si>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</si>
  <si>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</si>
  <si>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</si>
  <si>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</si>
  <si>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</si>
  <si>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</si>
  <si>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</si>
  <si>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</si>
  <si>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</si>
  <si>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</si>
  <si>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</si>
  <si>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</si>
  <si>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</si>
  <si>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</si>
  <si>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</si>
  <si>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</si>
  <si>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</si>
  <si>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</si>
  <si>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</si>
  <si>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</si>
  <si>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</si>
  <si>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</si>
  <si>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</si>
  <si>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</si>
  <si>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</si>
  <si>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</si>
  <si>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</si>
  <si>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</si>
  <si>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</si>
  <si>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</si>
  <si>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</si>
  <si>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</si>
  <si>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</si>
  <si>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</si>
  <si>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</si>
  <si>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</si>
  <si>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</si>
  <si>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</si>
  <si>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</si>
  <si>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</si>
  <si>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</si>
  <si>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</si>
  <si>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</si>
  <si>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</si>
  <si>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</si>
  <si>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</si>
  <si>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</si>
  <si>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</si>
  <si>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</si>
  <si>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</si>
  <si>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</si>
  <si>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</si>
  <si>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</si>
  <si>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</si>
  <si>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</si>
  <si>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</si>
  <si>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</si>
  <si>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</si>
  <si>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</si>
  <si>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</si>
  <si>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</si>
  <si>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</si>
  <si>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</si>
  <si>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</si>
  <si>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</si>
  <si>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</si>
  <si>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</si>
  <si>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</si>
  <si>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</si>
  <si>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</si>
  <si>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</si>
  <si>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</si>
  <si>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</si>
  <si>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</si>
  <si>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</si>
  <si>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</si>
  <si>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</si>
  <si>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</si>
  <si>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</si>
  <si>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</si>
  <si>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</si>
  <si>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</si>
  <si>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</si>
  <si>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</si>
  <si>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</si>
  <si>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</si>
  <si>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</si>
  <si>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</si>
  <si>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</si>
  <si>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</si>
  <si>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</si>
  <si>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</si>
  <si>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</si>
  <si>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</si>
  <si>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</si>
  <si>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</si>
  <si>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</si>
  <si>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</si>
  <si>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</si>
  <si>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</si>
  <si>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</si>
  <si>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</si>
  <si>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</si>
  <si>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</si>
  <si>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</si>
  <si>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</si>
  <si>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</si>
  <si>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</si>
  <si>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</si>
  <si>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</si>
  <si>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</si>
  <si>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</si>
  <si>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</si>
  <si>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</si>
  <si>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</si>
  <si>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</si>
  <si>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</si>
  <si>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</si>
  <si>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</si>
  <si>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</si>
  <si>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</si>
  <si>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</si>
  <si>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</si>
  <si>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</si>
  <si>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</si>
  <si>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</si>
  <si>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</si>
  <si>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</si>
  <si>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</si>
  <si>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</si>
  <si>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</si>
  <si>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</si>
  <si>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</si>
  <si>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</si>
  <si>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</si>
  <si>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</si>
  <si>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</si>
  <si>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</si>
  <si>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</si>
  <si>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</si>
  <si>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</si>
  <si>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</si>
  <si>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</si>
  <si>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</si>
  <si>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</si>
  <si>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</si>
  <si>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</si>
  <si>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</si>
  <si>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</si>
  <si>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</si>
  <si>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</si>
  <si>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</si>
  <si>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</si>
  <si>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</si>
  <si>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</si>
  <si>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</si>
  <si>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</si>
  <si>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</si>
  <si>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</si>
  <si>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</si>
  <si>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</si>
  <si>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</si>
  <si>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</si>
  <si>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</si>
  <si>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</si>
  <si>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</si>
  <si>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</si>
  <si>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</si>
  <si>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</si>
  <si>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</si>
  <si>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</si>
  <si>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</si>
  <si>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</si>
  <si>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</si>
  <si>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</si>
  <si>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</si>
  <si>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</si>
  <si>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</si>
  <si>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</si>
  <si>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</si>
  <si>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</si>
  <si>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</si>
  <si>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</si>
  <si>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</si>
  <si>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</si>
  <si>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</si>
  <si>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</si>
  <si>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</si>
  <si>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</si>
  <si>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</si>
  <si>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</si>
  <si>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</si>
  <si>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</si>
  <si>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</si>
  <si>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</si>
  <si>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</si>
  <si>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</si>
  <si>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</si>
  <si>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</si>
  <si>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</si>
  <si>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</si>
  <si>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</si>
  <si>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</si>
  <si>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</si>
  <si>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</si>
  <si>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</si>
  <si>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</si>
  <si>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</si>
  <si>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</si>
  <si>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</si>
  <si>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</si>
  <si>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</si>
  <si>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</si>
  <si>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</si>
  <si>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</si>
  <si>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</si>
  <si>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</si>
  <si>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</si>
  <si>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</si>
  <si>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</si>
  <si>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</si>
  <si>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</si>
  <si>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</si>
  <si>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</si>
  <si>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</si>
  <si>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</si>
  <si>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</si>
  <si>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</si>
  <si>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</si>
  <si>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</si>
  <si>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</si>
  <si>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</si>
  <si>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</si>
  <si>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</si>
  <si>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</si>
  <si>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</si>
  <si>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</si>
  <si>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</si>
  <si>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</si>
  <si>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</si>
  <si>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</si>
  <si>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</si>
  <si>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</si>
  <si>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</si>
  <si>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</si>
  <si>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</si>
  <si>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</si>
  <si>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</si>
  <si>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</si>
  <si>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</si>
  <si>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</si>
  <si>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</si>
  <si>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</si>
  <si>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</si>
  <si>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</si>
  <si>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</si>
  <si>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</si>
  <si>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</si>
  <si>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</si>
  <si>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</si>
  <si>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</si>
  <si>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</si>
  <si>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</si>
  <si>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</si>
  <si>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</si>
  <si>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</si>
  <si>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</si>
  <si>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</si>
  <si>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</si>
  <si>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</si>
  <si>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</si>
  <si>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</si>
  <si>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</si>
  <si>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</si>
  <si>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</si>
  <si>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</si>
  <si>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</si>
  <si>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</si>
  <si>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</si>
  <si>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</si>
  <si>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</si>
  <si>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</si>
  <si>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</si>
  <si>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</si>
  <si>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</si>
  <si>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</si>
  <si>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</si>
  <si>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</si>
  <si>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</si>
  <si>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</si>
  <si>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</si>
  <si>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</si>
  <si>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</si>
  <si>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</si>
  <si>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</si>
  <si>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</si>
  <si>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</si>
  <si>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</si>
  <si>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</si>
  <si>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</si>
  <si>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</si>
  <si>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</si>
  <si>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</si>
  <si>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</si>
  <si>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</si>
  <si>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</si>
  <si>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</si>
  <si>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</si>
  <si>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</si>
  <si>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</si>
  <si>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</si>
  <si>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</si>
  <si>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</si>
  <si>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</si>
  <si>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</si>
  <si>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</si>
  <si>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</si>
  <si>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</si>
  <si>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</si>
  <si>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</si>
  <si>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</si>
  <si>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</si>
  <si>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</si>
  <si>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</si>
  <si>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</si>
  <si>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</si>
  <si>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</si>
  <si>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</si>
  <si>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</si>
  <si>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</si>
  <si>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</si>
  <si>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</si>
  <si>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</si>
  <si>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</si>
  <si>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</si>
  <si>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</si>
  <si>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</si>
  <si>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</si>
  <si>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</si>
  <si>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</si>
  <si>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</si>
  <si>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</si>
  <si>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</si>
  <si>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</si>
  <si>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</si>
  <si>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</si>
  <si>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</si>
  <si>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</si>
  <si>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</si>
  <si>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</si>
  <si>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</si>
  <si>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</si>
  <si>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</si>
  <si>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</si>
  <si>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</si>
  <si>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</si>
  <si>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</si>
  <si>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</si>
  <si>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</si>
  <si>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</si>
  <si>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</si>
  <si>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</si>
  <si>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</si>
  <si>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</si>
  <si>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</si>
  <si>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</si>
  <si>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</si>
  <si>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</si>
  <si>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</si>
  <si>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</si>
  <si>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</si>
  <si>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</si>
  <si>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</si>
  <si>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</si>
  <si>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</si>
  <si>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</si>
  <si>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</si>
  <si>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</si>
  <si>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</si>
  <si>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</si>
  <si>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</si>
  <si>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</si>
  <si>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</si>
  <si>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</si>
  <si>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</si>
  <si>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</si>
  <si>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</si>
  <si>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</si>
  <si>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</si>
  <si>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</si>
  <si>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</si>
  <si>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</si>
  <si>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</si>
  <si>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</si>
  <si>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</si>
  <si>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</si>
  <si>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</si>
  <si>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</si>
  <si>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</si>
  <si>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</si>
  <si>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</si>
  <si>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</si>
  <si>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</si>
  <si>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</si>
  <si>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</si>
  <si>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</si>
  <si>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</si>
  <si>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</si>
  <si>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</si>
  <si>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</si>
  <si>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</si>
  <si>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</si>
  <si>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</si>
  <si>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</si>
  <si>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</si>
  <si>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</si>
  <si>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</si>
  <si>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</si>
  <si>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</si>
  <si>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</si>
  <si>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</si>
  <si>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</si>
  <si>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</si>
  <si>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</si>
  <si>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</si>
  <si>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</si>
  <si>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</si>
  <si>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</si>
  <si>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</si>
  <si>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</si>
  <si>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</si>
  <si>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</si>
  <si>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</si>
  <si>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</si>
  <si>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</si>
  <si>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</si>
  <si>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</si>
  <si>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</si>
  <si>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</si>
  <si>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</si>
  <si>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</si>
  <si>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</si>
  <si>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</si>
  <si>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</si>
  <si>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</si>
  <si>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</si>
  <si>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</si>
  <si>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</si>
  <si>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</si>
  <si>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</si>
  <si>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</si>
  <si>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</si>
  <si>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</si>
  <si>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</si>
  <si>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</si>
  <si>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</si>
  <si>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</si>
  <si>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</si>
  <si>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</si>
  <si>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</si>
  <si>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</si>
  <si>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</si>
  <si>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</si>
  <si>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</si>
  <si>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</si>
  <si>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</si>
  <si>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</si>
  <si>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</si>
  <si>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</si>
  <si>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</si>
  <si>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</si>
  <si>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</si>
  <si>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</si>
  <si>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</si>
  <si>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</si>
  <si>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</si>
  <si>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</si>
  <si>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</si>
  <si>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</si>
  <si>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</si>
  <si>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</si>
  <si>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</si>
  <si>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</si>
  <si>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</si>
  <si>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</si>
  <si>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</si>
  <si>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</si>
  <si>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</si>
  <si>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</si>
  <si>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</si>
  <si>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</si>
  <si>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</si>
  <si>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</si>
  <si>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</si>
  <si>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</si>
  <si>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</si>
  <si>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</si>
  <si>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</si>
  <si>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</si>
  <si>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</si>
  <si>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</si>
  <si>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</si>
  <si>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</si>
  <si>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</si>
  <si>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</si>
  <si>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</si>
  <si>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</si>
  <si>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</si>
  <si>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</si>
  <si>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</si>
  <si>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</si>
  <si>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</si>
  <si>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</si>
  <si>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</si>
  <si>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</si>
  <si>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</si>
  <si>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</si>
  <si>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</si>
  <si>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</si>
  <si>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</si>
  <si>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</si>
  <si>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</si>
  <si>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</si>
  <si>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</si>
  <si>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</si>
  <si>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</si>
  <si>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</si>
  <si>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</si>
  <si>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</si>
  <si>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</si>
  <si>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</si>
  <si>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</si>
  <si>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</si>
  <si>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</si>
  <si>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</si>
  <si>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</si>
  <si>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</si>
  <si>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</si>
  <si>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</si>
  <si>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</si>
  <si>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</si>
  <si>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</si>
  <si>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</si>
  <si>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</si>
  <si>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</si>
  <si>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</si>
  <si>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</si>
  <si>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</si>
  <si>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</si>
  <si>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</si>
  <si>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</si>
  <si>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</si>
  <si>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</si>
  <si>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</si>
  <si>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</si>
  <si>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</si>
  <si>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</si>
  <si>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</si>
  <si>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</si>
  <si>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</si>
  <si>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</si>
  <si>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</si>
  <si>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</si>
  <si>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</si>
  <si>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</si>
  <si>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</si>
  <si>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</si>
  <si>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</si>
  <si>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</si>
  <si>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</si>
  <si>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</si>
  <si>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</si>
  <si>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</si>
  <si>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</si>
  <si>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</si>
  <si>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</si>
  <si>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</si>
  <si>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</si>
  <si>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</si>
  <si>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</si>
  <si>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</si>
  <si>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</si>
  <si>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</si>
  <si>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</si>
  <si>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</si>
  <si>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</si>
  <si>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</si>
  <si>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</si>
  <si>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</si>
  <si>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</si>
  <si>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</si>
  <si>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</si>
  <si>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</si>
  <si>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</si>
  <si>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</si>
  <si>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</si>
  <si>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</si>
  <si>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</si>
  <si>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</si>
  <si>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</si>
  <si>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</si>
  <si>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</si>
  <si>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</si>
  <si>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</si>
  <si>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</si>
  <si>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</si>
  <si>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</si>
  <si>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</si>
  <si>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</si>
  <si>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</si>
  <si>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</si>
  <si>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</si>
  <si>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</si>
  <si>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</si>
  <si>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</si>
  <si>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</si>
  <si>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</si>
  <si>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</si>
  <si>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</si>
  <si>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</si>
  <si>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</si>
  <si>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</si>
  <si>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</si>
  <si>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</si>
  <si>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</si>
  <si>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</si>
  <si>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</si>
  <si>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</si>
  <si>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</si>
  <si>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</si>
  <si>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</si>
  <si>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</si>
  <si>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</si>
  <si>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</si>
  <si>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</si>
  <si>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</si>
  <si>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</si>
  <si>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</si>
  <si>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</si>
  <si>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</si>
  <si>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</si>
  <si>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</si>
  <si>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</si>
  <si>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</si>
  <si>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</si>
  <si>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</si>
  <si>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</si>
  <si>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</si>
  <si>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</si>
  <si>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</si>
  <si>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</si>
  <si>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</si>
  <si>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</si>
  <si>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</si>
  <si>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</si>
  <si>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</si>
  <si>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</si>
  <si>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</si>
  <si>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</si>
  <si>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</si>
  <si>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</si>
  <si>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</si>
  <si>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</si>
  <si>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</si>
  <si>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</si>
  <si>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</si>
  <si>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</si>
  <si>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</si>
  <si>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</si>
  <si>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</si>
  <si>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</si>
  <si>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</si>
  <si>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</si>
  <si>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</si>
  <si>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</si>
  <si>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</si>
  <si>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</si>
  <si>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</si>
  <si>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</si>
  <si>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</si>
  <si>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</si>
  <si>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</si>
  <si>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</si>
  <si>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</si>
  <si>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</si>
  <si>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</si>
  <si>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</si>
  <si>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</si>
  <si>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</si>
  <si>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</si>
  <si>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</si>
  <si>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</si>
  <si>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</si>
  <si>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</si>
  <si>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</si>
  <si>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</si>
  <si>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</si>
  <si>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</si>
  <si>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</si>
  <si>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</si>
  <si>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</si>
  <si>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</si>
  <si>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</si>
  <si>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</si>
  <si>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</si>
  <si>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</si>
  <si>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</si>
  <si>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</si>
  <si>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</si>
  <si>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</si>
  <si>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</si>
  <si>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</si>
  <si>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</si>
  <si>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</si>
  <si>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</si>
  <si>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</si>
  <si>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</si>
  <si>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</si>
  <si>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</si>
  <si>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</si>
  <si>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</si>
  <si>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</si>
  <si>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</si>
  <si>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</si>
  <si>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</si>
  <si>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</si>
  <si>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</si>
  <si>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</si>
  <si>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</si>
  <si>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</si>
  <si>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</si>
  <si>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</si>
  <si>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</si>
  <si>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</si>
  <si>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</si>
  <si>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</si>
  <si>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</si>
  <si>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</si>
  <si>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</si>
  <si>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</si>
  <si>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</si>
  <si>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</si>
  <si>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</si>
  <si>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</si>
  <si>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</si>
  <si>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</si>
  <si>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</si>
  <si>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</si>
  <si>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</si>
  <si>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</si>
  <si>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</si>
  <si>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</si>
  <si>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</si>
  <si>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</si>
  <si>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</si>
  <si>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</si>
  <si>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</si>
  <si>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</si>
  <si>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</si>
  <si>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</si>
  <si>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</si>
  <si>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</si>
  <si>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</si>
  <si>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</si>
  <si>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</si>
  <si>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</si>
  <si>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</si>
  <si>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</si>
  <si>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</si>
  <si>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</si>
  <si>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</si>
  <si>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</si>
  <si>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</si>
  <si>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</si>
  <si>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</si>
  <si>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</si>
  <si>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</si>
  <si>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</si>
  <si>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</si>
  <si>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</si>
  <si>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</si>
  <si>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</si>
  <si>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</si>
  <si>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</si>
  <si>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</si>
  <si>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</si>
  <si>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</si>
  <si>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</si>
  <si>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</si>
  <si>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</si>
  <si>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</si>
  <si>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</si>
  <si>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</si>
  <si>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</si>
  <si>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</si>
  <si>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</si>
  <si>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</si>
  <si>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</si>
  <si>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</si>
  <si>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</si>
  <si>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</si>
  <si>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</si>
  <si>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</si>
  <si>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mid 10Aug</t>
  </si>
  <si>
    <t>MCS&lt;EGA</t>
  </si>
  <si>
    <t>108&gt;some ccard</t>
  </si>
  <si>
    <t>MCS some int 1Aug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</si>
</sst>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3023</v>
      </c>
      <c r="C2" s="877" t="s">
        <v>3031</v>
      </c>
      <c r="D2" s="877" t="s">
        <v>3032</v>
      </c>
      <c r="F2" s="877" t="s">
        <v>3024</v>
      </c>
      <c r="G2" s="877" t="s">
        <v>3030</v>
      </c>
    </row>
    <row r="3" spans="2:7">
      <c r="B3" t="s">
        <v>2508</v>
      </c>
      <c r="C3" t="s">
        <v>3012</v>
      </c>
      <c r="D3" t="s">
        <v>2412</v>
      </c>
      <c r="F3" t="s">
        <v>423</v>
      </c>
      <c r="G3" t="s">
        <v>3010</v>
      </c>
    </row>
    <row r="4" spans="2:7" s="877" customFormat="1">
      <c r="B4" s="877" t="s">
        <v>3025</v>
      </c>
      <c r="C4" s="877" t="s">
        <v>3026</v>
      </c>
      <c r="D4" s="877" t="s">
        <v>3028</v>
      </c>
      <c r="E4" s="877" t="s">
        <v>3038</v>
      </c>
      <c r="F4" s="214" t="s">
        <v>3027</v>
      </c>
      <c r="G4" s="877" t="s">
        <v>3018</v>
      </c>
    </row>
    <row r="5" spans="2:7">
      <c r="B5" t="s">
        <v>3037</v>
      </c>
      <c r="C5" s="214" t="s">
        <v>3034</v>
      </c>
      <c r="D5" s="878" t="s">
        <v>3037</v>
      </c>
      <c r="E5" t="s">
        <v>3011</v>
      </c>
      <c r="F5" s="878" t="s">
        <v>3037</v>
      </c>
      <c r="G5" s="878" t="s">
        <v>3037</v>
      </c>
    </row>
    <row r="6" spans="2:7">
      <c r="B6" s="877"/>
      <c r="C6" s="877"/>
      <c r="D6" s="877"/>
      <c r="E6" t="s">
        <v>3022</v>
      </c>
      <c r="F6" s="877"/>
      <c r="G6" s="214" t="s">
        <v>3014</v>
      </c>
    </row>
    <row r="7" spans="2:7">
      <c r="B7" s="214" t="s">
        <v>3033</v>
      </c>
      <c r="C7" t="s">
        <v>3016</v>
      </c>
      <c r="D7" t="s">
        <v>3017</v>
      </c>
      <c r="E7" t="s">
        <v>3029</v>
      </c>
      <c r="F7" t="s">
        <v>3019</v>
      </c>
      <c r="G7" t="s">
        <v>3015</v>
      </c>
    </row>
    <row r="8" spans="2:7" s="878" customFormat="1">
      <c r="D8" s="214" t="s">
        <v>3020</v>
      </c>
      <c r="E8" s="878" t="s">
        <v>3035</v>
      </c>
    </row>
    <row r="9" spans="2:7">
      <c r="B9" s="877"/>
      <c r="C9" s="877"/>
      <c r="D9" t="s">
        <v>3020</v>
      </c>
      <c r="E9" t="s">
        <v>3036</v>
      </c>
      <c r="F9" s="877"/>
    </row>
    <row r="10" spans="2:7">
      <c r="B10" s="877"/>
      <c r="C10" t="s">
        <v>3020</v>
      </c>
      <c r="D10" s="877"/>
      <c r="E10" t="s">
        <v>3021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8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8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8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3" t="s">
        <v>1875</v>
      </c>
      <c r="C2" s="983"/>
      <c r="D2" s="983"/>
      <c r="E2" s="985" t="s">
        <v>2497</v>
      </c>
      <c r="F2" s="985" t="s">
        <v>2519</v>
      </c>
      <c r="G2" s="689"/>
      <c r="H2" s="971"/>
      <c r="I2" s="984" t="s">
        <v>2624</v>
      </c>
      <c r="J2" s="984"/>
      <c r="K2" s="973" t="s">
        <v>2621</v>
      </c>
      <c r="L2" s="973" t="s">
        <v>2543</v>
      </c>
      <c r="M2" s="985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6"/>
      <c r="F3" s="986"/>
      <c r="G3" s="693"/>
      <c r="H3" s="972"/>
      <c r="I3" s="694" t="s">
        <v>2586</v>
      </c>
      <c r="J3" s="695" t="s">
        <v>2211</v>
      </c>
      <c r="K3" s="974"/>
      <c r="L3" s="974"/>
      <c r="M3" s="986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8" t="s">
        <v>2500</v>
      </c>
      <c r="D10" s="978"/>
      <c r="E10" s="978"/>
      <c r="F10" s="978"/>
      <c r="G10" s="978"/>
      <c r="H10" s="978"/>
      <c r="I10" s="978"/>
      <c r="J10" s="978"/>
      <c r="K10" s="978"/>
      <c r="L10" s="978"/>
      <c r="M10" s="978"/>
      <c r="N10" s="978"/>
      <c r="O10" s="978"/>
      <c r="P10" s="978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5" t="s">
        <v>2742</v>
      </c>
      <c r="J11" s="979" t="s">
        <v>2622</v>
      </c>
      <c r="K11" s="979"/>
      <c r="L11" s="980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6"/>
      <c r="J12" s="697" t="s">
        <v>2517</v>
      </c>
      <c r="K12" s="561" t="s">
        <v>1874</v>
      </c>
      <c r="L12" s="981"/>
      <c r="M12" s="967"/>
      <c r="N12" s="968"/>
    </row>
    <row r="13" spans="2:16" s="622" customFormat="1">
      <c r="B13" s="982">
        <v>8</v>
      </c>
      <c r="C13" s="98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7" t="s">
        <v>2501</v>
      </c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6" t="s">
        <v>292</v>
      </c>
      <c r="E1" s="916"/>
      <c r="F1" s="916" t="s">
        <v>341</v>
      </c>
      <c r="G1" s="916"/>
      <c r="H1" s="913" t="s">
        <v>127</v>
      </c>
      <c r="I1" s="913"/>
      <c r="J1" s="914" t="s">
        <v>292</v>
      </c>
      <c r="K1" s="914"/>
      <c r="L1" s="915" t="s">
        <v>520</v>
      </c>
      <c r="M1" s="915"/>
      <c r="N1" s="913" t="s">
        <v>146</v>
      </c>
      <c r="O1" s="913"/>
      <c r="P1" s="914" t="s">
        <v>293</v>
      </c>
      <c r="Q1" s="914"/>
      <c r="R1" s="915" t="s">
        <v>522</v>
      </c>
      <c r="S1" s="915"/>
      <c r="T1" s="901" t="s">
        <v>193</v>
      </c>
      <c r="U1" s="901"/>
      <c r="V1" s="914" t="s">
        <v>292</v>
      </c>
      <c r="W1" s="914"/>
      <c r="X1" s="903" t="s">
        <v>524</v>
      </c>
      <c r="Y1" s="903"/>
      <c r="Z1" s="901" t="s">
        <v>241</v>
      </c>
      <c r="AA1" s="901"/>
      <c r="AB1" s="902" t="s">
        <v>292</v>
      </c>
      <c r="AC1" s="902"/>
      <c r="AD1" s="911" t="s">
        <v>524</v>
      </c>
      <c r="AE1" s="911"/>
      <c r="AF1" s="901" t="s">
        <v>367</v>
      </c>
      <c r="AG1" s="901"/>
      <c r="AH1" s="902" t="s">
        <v>292</v>
      </c>
      <c r="AI1" s="902"/>
      <c r="AJ1" s="903" t="s">
        <v>530</v>
      </c>
      <c r="AK1" s="903"/>
      <c r="AL1" s="901" t="s">
        <v>389</v>
      </c>
      <c r="AM1" s="901"/>
      <c r="AN1" s="909" t="s">
        <v>292</v>
      </c>
      <c r="AO1" s="909"/>
      <c r="AP1" s="907" t="s">
        <v>531</v>
      </c>
      <c r="AQ1" s="907"/>
      <c r="AR1" s="901" t="s">
        <v>416</v>
      </c>
      <c r="AS1" s="901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4" t="s">
        <v>261</v>
      </c>
      <c r="U4" s="904"/>
      <c r="X4" s="119" t="s">
        <v>233</v>
      </c>
      <c r="Y4" s="123">
        <f>Y3-Y6</f>
        <v>4.9669099999591708</v>
      </c>
      <c r="Z4" s="904" t="s">
        <v>262</v>
      </c>
      <c r="AA4" s="904"/>
      <c r="AD4" s="154" t="s">
        <v>233</v>
      </c>
      <c r="AE4" s="154">
        <f>AE3-AE5</f>
        <v>-52.526899999851594</v>
      </c>
      <c r="AF4" s="904" t="s">
        <v>262</v>
      </c>
      <c r="AG4" s="904"/>
      <c r="AH4" s="143"/>
      <c r="AI4" s="143"/>
      <c r="AJ4" s="154" t="s">
        <v>233</v>
      </c>
      <c r="AK4" s="154">
        <f>AK3-AK5</f>
        <v>94.988909999992757</v>
      </c>
      <c r="AL4" s="904" t="s">
        <v>262</v>
      </c>
      <c r="AM4" s="904"/>
      <c r="AP4" s="170" t="s">
        <v>233</v>
      </c>
      <c r="AQ4" s="174">
        <f>AQ3-AQ5</f>
        <v>33.841989999942598</v>
      </c>
      <c r="AR4" s="904" t="s">
        <v>262</v>
      </c>
      <c r="AS4" s="904"/>
      <c r="AX4" s="904" t="s">
        <v>564</v>
      </c>
      <c r="AY4" s="904"/>
      <c r="BB4" s="904" t="s">
        <v>567</v>
      </c>
      <c r="BC4" s="90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4"/>
      <c r="U5" s="904"/>
      <c r="V5" s="3" t="s">
        <v>258</v>
      </c>
      <c r="W5">
        <v>2050</v>
      </c>
      <c r="X5" s="82"/>
      <c r="Z5" s="904"/>
      <c r="AA5" s="9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4"/>
      <c r="AG5" s="904"/>
      <c r="AH5" s="143"/>
      <c r="AI5" s="143"/>
      <c r="AJ5" s="154" t="s">
        <v>352</v>
      </c>
      <c r="AK5" s="162">
        <f>SUM(AK11:AK59)</f>
        <v>30858.011000000002</v>
      </c>
      <c r="AL5" s="904"/>
      <c r="AM5" s="9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4"/>
      <c r="AS5" s="904"/>
      <c r="AX5" s="904"/>
      <c r="AY5" s="904"/>
      <c r="BB5" s="904"/>
      <c r="BC5" s="904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5" t="s">
        <v>549</v>
      </c>
      <c r="I1" s="935"/>
      <c r="J1" s="911" t="s">
        <v>515</v>
      </c>
      <c r="K1" s="911"/>
      <c r="L1" s="912" t="s">
        <v>908</v>
      </c>
      <c r="M1" s="912"/>
      <c r="N1" s="935" t="s">
        <v>549</v>
      </c>
      <c r="O1" s="935"/>
      <c r="P1" s="911" t="s">
        <v>515</v>
      </c>
      <c r="Q1" s="911"/>
      <c r="R1" s="912" t="s">
        <v>552</v>
      </c>
      <c r="S1" s="912"/>
      <c r="T1" s="935" t="s">
        <v>549</v>
      </c>
      <c r="U1" s="935"/>
      <c r="V1" s="911" t="s">
        <v>515</v>
      </c>
      <c r="W1" s="911"/>
      <c r="X1" s="912" t="s">
        <v>907</v>
      </c>
      <c r="Y1" s="912"/>
      <c r="Z1" s="935" t="s">
        <v>549</v>
      </c>
      <c r="AA1" s="935"/>
      <c r="AB1" s="911" t="s">
        <v>515</v>
      </c>
      <c r="AC1" s="911"/>
      <c r="AD1" s="912" t="s">
        <v>591</v>
      </c>
      <c r="AE1" s="912"/>
      <c r="AF1" s="935" t="s">
        <v>549</v>
      </c>
      <c r="AG1" s="935"/>
      <c r="AH1" s="911" t="s">
        <v>515</v>
      </c>
      <c r="AI1" s="911"/>
      <c r="AJ1" s="912" t="s">
        <v>906</v>
      </c>
      <c r="AK1" s="912"/>
      <c r="AL1" s="935" t="s">
        <v>626</v>
      </c>
      <c r="AM1" s="935"/>
      <c r="AN1" s="911" t="s">
        <v>627</v>
      </c>
      <c r="AO1" s="911"/>
      <c r="AP1" s="912" t="s">
        <v>621</v>
      </c>
      <c r="AQ1" s="912"/>
      <c r="AR1" s="935" t="s">
        <v>549</v>
      </c>
      <c r="AS1" s="935"/>
      <c r="AT1" s="911" t="s">
        <v>515</v>
      </c>
      <c r="AU1" s="911"/>
      <c r="AV1" s="912" t="s">
        <v>905</v>
      </c>
      <c r="AW1" s="912"/>
      <c r="AX1" s="935" t="s">
        <v>549</v>
      </c>
      <c r="AY1" s="935"/>
      <c r="AZ1" s="911" t="s">
        <v>515</v>
      </c>
      <c r="BA1" s="911"/>
      <c r="BB1" s="912" t="s">
        <v>653</v>
      </c>
      <c r="BC1" s="912"/>
      <c r="BD1" s="935" t="s">
        <v>549</v>
      </c>
      <c r="BE1" s="935"/>
      <c r="BF1" s="911" t="s">
        <v>515</v>
      </c>
      <c r="BG1" s="911"/>
      <c r="BH1" s="912" t="s">
        <v>904</v>
      </c>
      <c r="BI1" s="912"/>
      <c r="BJ1" s="935" t="s">
        <v>549</v>
      </c>
      <c r="BK1" s="935"/>
      <c r="BL1" s="911" t="s">
        <v>515</v>
      </c>
      <c r="BM1" s="911"/>
      <c r="BN1" s="912" t="s">
        <v>921</v>
      </c>
      <c r="BO1" s="912"/>
      <c r="BP1" s="935" t="s">
        <v>549</v>
      </c>
      <c r="BQ1" s="935"/>
      <c r="BR1" s="911" t="s">
        <v>515</v>
      </c>
      <c r="BS1" s="911"/>
      <c r="BT1" s="912" t="s">
        <v>903</v>
      </c>
      <c r="BU1" s="912"/>
      <c r="BV1" s="935" t="s">
        <v>704</v>
      </c>
      <c r="BW1" s="935"/>
      <c r="BX1" s="911" t="s">
        <v>705</v>
      </c>
      <c r="BY1" s="911"/>
      <c r="BZ1" s="912" t="s">
        <v>703</v>
      </c>
      <c r="CA1" s="912"/>
      <c r="CB1" s="935" t="s">
        <v>730</v>
      </c>
      <c r="CC1" s="935"/>
      <c r="CD1" s="911" t="s">
        <v>731</v>
      </c>
      <c r="CE1" s="911"/>
      <c r="CF1" s="912" t="s">
        <v>902</v>
      </c>
      <c r="CG1" s="912"/>
      <c r="CH1" s="935" t="s">
        <v>730</v>
      </c>
      <c r="CI1" s="935"/>
      <c r="CJ1" s="911" t="s">
        <v>731</v>
      </c>
      <c r="CK1" s="911"/>
      <c r="CL1" s="912" t="s">
        <v>748</v>
      </c>
      <c r="CM1" s="912"/>
      <c r="CN1" s="935" t="s">
        <v>730</v>
      </c>
      <c r="CO1" s="935"/>
      <c r="CP1" s="911" t="s">
        <v>731</v>
      </c>
      <c r="CQ1" s="911"/>
      <c r="CR1" s="912" t="s">
        <v>901</v>
      </c>
      <c r="CS1" s="912"/>
      <c r="CT1" s="935" t="s">
        <v>730</v>
      </c>
      <c r="CU1" s="935"/>
      <c r="CV1" s="939" t="s">
        <v>731</v>
      </c>
      <c r="CW1" s="939"/>
      <c r="CX1" s="912" t="s">
        <v>769</v>
      </c>
      <c r="CY1" s="912"/>
      <c r="CZ1" s="935" t="s">
        <v>730</v>
      </c>
      <c r="DA1" s="935"/>
      <c r="DB1" s="939" t="s">
        <v>731</v>
      </c>
      <c r="DC1" s="939"/>
      <c r="DD1" s="912" t="s">
        <v>900</v>
      </c>
      <c r="DE1" s="912"/>
      <c r="DF1" s="935" t="s">
        <v>816</v>
      </c>
      <c r="DG1" s="935"/>
      <c r="DH1" s="939" t="s">
        <v>817</v>
      </c>
      <c r="DI1" s="939"/>
      <c r="DJ1" s="912" t="s">
        <v>809</v>
      </c>
      <c r="DK1" s="912"/>
      <c r="DL1" s="935" t="s">
        <v>816</v>
      </c>
      <c r="DM1" s="935"/>
      <c r="DN1" s="939" t="s">
        <v>731</v>
      </c>
      <c r="DO1" s="939"/>
      <c r="DP1" s="912" t="s">
        <v>899</v>
      </c>
      <c r="DQ1" s="912"/>
      <c r="DR1" s="935" t="s">
        <v>816</v>
      </c>
      <c r="DS1" s="935"/>
      <c r="DT1" s="939" t="s">
        <v>731</v>
      </c>
      <c r="DU1" s="939"/>
      <c r="DV1" s="912" t="s">
        <v>898</v>
      </c>
      <c r="DW1" s="912"/>
      <c r="DX1" s="935" t="s">
        <v>816</v>
      </c>
      <c r="DY1" s="935"/>
      <c r="DZ1" s="939" t="s">
        <v>731</v>
      </c>
      <c r="EA1" s="939"/>
      <c r="EB1" s="912" t="s">
        <v>897</v>
      </c>
      <c r="EC1" s="912"/>
      <c r="ED1" s="935" t="s">
        <v>816</v>
      </c>
      <c r="EE1" s="935"/>
      <c r="EF1" s="939" t="s">
        <v>731</v>
      </c>
      <c r="EG1" s="939"/>
      <c r="EH1" s="912" t="s">
        <v>883</v>
      </c>
      <c r="EI1" s="912"/>
      <c r="EJ1" s="935" t="s">
        <v>816</v>
      </c>
      <c r="EK1" s="935"/>
      <c r="EL1" s="939" t="s">
        <v>936</v>
      </c>
      <c r="EM1" s="939"/>
      <c r="EN1" s="912" t="s">
        <v>922</v>
      </c>
      <c r="EO1" s="912"/>
      <c r="EP1" s="935" t="s">
        <v>816</v>
      </c>
      <c r="EQ1" s="935"/>
      <c r="ER1" s="939" t="s">
        <v>950</v>
      </c>
      <c r="ES1" s="939"/>
      <c r="ET1" s="912" t="s">
        <v>937</v>
      </c>
      <c r="EU1" s="912"/>
      <c r="EV1" s="935" t="s">
        <v>816</v>
      </c>
      <c r="EW1" s="935"/>
      <c r="EX1" s="939" t="s">
        <v>530</v>
      </c>
      <c r="EY1" s="939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40" t="s">
        <v>1546</v>
      </c>
      <c r="FF21" s="940"/>
      <c r="FG21" s="9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B1" zoomScaleNormal="100" workbookViewId="0">
      <selection activeCell="KK18" sqref="KK18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8.42578125" style="853" customWidth="1"/>
  </cols>
  <sheetData>
    <row r="1" spans="1:297" s="142" customFormat="1">
      <c r="A1" s="947" t="s">
        <v>1209</v>
      </c>
      <c r="B1" s="947"/>
      <c r="C1" s="909" t="s">
        <v>292</v>
      </c>
      <c r="D1" s="909"/>
      <c r="E1" s="907" t="s">
        <v>1010</v>
      </c>
      <c r="F1" s="907"/>
      <c r="G1" s="947" t="s">
        <v>1210</v>
      </c>
      <c r="H1" s="947"/>
      <c r="I1" s="909" t="s">
        <v>292</v>
      </c>
      <c r="J1" s="909"/>
      <c r="K1" s="907" t="s">
        <v>1011</v>
      </c>
      <c r="L1" s="907"/>
      <c r="M1" s="947" t="s">
        <v>1211</v>
      </c>
      <c r="N1" s="947"/>
      <c r="O1" s="909" t="s">
        <v>292</v>
      </c>
      <c r="P1" s="909"/>
      <c r="Q1" s="907" t="s">
        <v>1057</v>
      </c>
      <c r="R1" s="907"/>
      <c r="S1" s="947" t="s">
        <v>1212</v>
      </c>
      <c r="T1" s="947"/>
      <c r="U1" s="909" t="s">
        <v>292</v>
      </c>
      <c r="V1" s="909"/>
      <c r="W1" s="907" t="s">
        <v>627</v>
      </c>
      <c r="X1" s="907"/>
      <c r="Y1" s="947" t="s">
        <v>1213</v>
      </c>
      <c r="Z1" s="947"/>
      <c r="AA1" s="909" t="s">
        <v>292</v>
      </c>
      <c r="AB1" s="909"/>
      <c r="AC1" s="907" t="s">
        <v>1084</v>
      </c>
      <c r="AD1" s="907"/>
      <c r="AE1" s="947" t="s">
        <v>1214</v>
      </c>
      <c r="AF1" s="947"/>
      <c r="AG1" s="909" t="s">
        <v>292</v>
      </c>
      <c r="AH1" s="909"/>
      <c r="AI1" s="907" t="s">
        <v>1134</v>
      </c>
      <c r="AJ1" s="907"/>
      <c r="AK1" s="947" t="s">
        <v>1217</v>
      </c>
      <c r="AL1" s="947"/>
      <c r="AM1" s="909" t="s">
        <v>1132</v>
      </c>
      <c r="AN1" s="909"/>
      <c r="AO1" s="907" t="s">
        <v>1133</v>
      </c>
      <c r="AP1" s="907"/>
      <c r="AQ1" s="947" t="s">
        <v>1218</v>
      </c>
      <c r="AR1" s="947"/>
      <c r="AS1" s="909" t="s">
        <v>1132</v>
      </c>
      <c r="AT1" s="909"/>
      <c r="AU1" s="907" t="s">
        <v>1178</v>
      </c>
      <c r="AV1" s="907"/>
      <c r="AW1" s="947" t="s">
        <v>1215</v>
      </c>
      <c r="AX1" s="947"/>
      <c r="AY1" s="907" t="s">
        <v>1241</v>
      </c>
      <c r="AZ1" s="907"/>
      <c r="BA1" s="947" t="s">
        <v>1215</v>
      </c>
      <c r="BB1" s="947"/>
      <c r="BC1" s="909" t="s">
        <v>816</v>
      </c>
      <c r="BD1" s="909"/>
      <c r="BE1" s="907" t="s">
        <v>1208</v>
      </c>
      <c r="BF1" s="907"/>
      <c r="BG1" s="947" t="s">
        <v>1216</v>
      </c>
      <c r="BH1" s="947"/>
      <c r="BI1" s="909" t="s">
        <v>816</v>
      </c>
      <c r="BJ1" s="909"/>
      <c r="BK1" s="907" t="s">
        <v>1208</v>
      </c>
      <c r="BL1" s="907"/>
      <c r="BM1" s="947" t="s">
        <v>1226</v>
      </c>
      <c r="BN1" s="947"/>
      <c r="BO1" s="909" t="s">
        <v>816</v>
      </c>
      <c r="BP1" s="909"/>
      <c r="BQ1" s="907" t="s">
        <v>1244</v>
      </c>
      <c r="BR1" s="907"/>
      <c r="BS1" s="947" t="s">
        <v>1243</v>
      </c>
      <c r="BT1" s="947"/>
      <c r="BU1" s="909" t="s">
        <v>816</v>
      </c>
      <c r="BV1" s="909"/>
      <c r="BW1" s="907" t="s">
        <v>1248</v>
      </c>
      <c r="BX1" s="907"/>
      <c r="BY1" s="947" t="s">
        <v>1270</v>
      </c>
      <c r="BZ1" s="947"/>
      <c r="CA1" s="909" t="s">
        <v>816</v>
      </c>
      <c r="CB1" s="909"/>
      <c r="CC1" s="907" t="s">
        <v>1244</v>
      </c>
      <c r="CD1" s="907"/>
      <c r="CE1" s="947" t="s">
        <v>1291</v>
      </c>
      <c r="CF1" s="947"/>
      <c r="CG1" s="909" t="s">
        <v>816</v>
      </c>
      <c r="CH1" s="909"/>
      <c r="CI1" s="907" t="s">
        <v>1248</v>
      </c>
      <c r="CJ1" s="907"/>
      <c r="CK1" s="947" t="s">
        <v>1307</v>
      </c>
      <c r="CL1" s="947"/>
      <c r="CM1" s="909" t="s">
        <v>816</v>
      </c>
      <c r="CN1" s="909"/>
      <c r="CO1" s="907" t="s">
        <v>1244</v>
      </c>
      <c r="CP1" s="907"/>
      <c r="CQ1" s="947" t="s">
        <v>1335</v>
      </c>
      <c r="CR1" s="947"/>
      <c r="CS1" s="943" t="s">
        <v>816</v>
      </c>
      <c r="CT1" s="943"/>
      <c r="CU1" s="907" t="s">
        <v>1391</v>
      </c>
      <c r="CV1" s="907"/>
      <c r="CW1" s="947" t="s">
        <v>1374</v>
      </c>
      <c r="CX1" s="947"/>
      <c r="CY1" s="943" t="s">
        <v>816</v>
      </c>
      <c r="CZ1" s="943"/>
      <c r="DA1" s="907" t="s">
        <v>1597</v>
      </c>
      <c r="DB1" s="907"/>
      <c r="DC1" s="947" t="s">
        <v>1394</v>
      </c>
      <c r="DD1" s="947"/>
      <c r="DE1" s="943" t="s">
        <v>816</v>
      </c>
      <c r="DF1" s="943"/>
      <c r="DG1" s="907" t="s">
        <v>1491</v>
      </c>
      <c r="DH1" s="907"/>
      <c r="DI1" s="947" t="s">
        <v>1594</v>
      </c>
      <c r="DJ1" s="947"/>
      <c r="DK1" s="943" t="s">
        <v>816</v>
      </c>
      <c r="DL1" s="943"/>
      <c r="DM1" s="907" t="s">
        <v>1391</v>
      </c>
      <c r="DN1" s="907"/>
      <c r="DO1" s="947" t="s">
        <v>1595</v>
      </c>
      <c r="DP1" s="947"/>
      <c r="DQ1" s="943" t="s">
        <v>816</v>
      </c>
      <c r="DR1" s="943"/>
      <c r="DS1" s="907" t="s">
        <v>1590</v>
      </c>
      <c r="DT1" s="907"/>
      <c r="DU1" s="947" t="s">
        <v>1596</v>
      </c>
      <c r="DV1" s="947"/>
      <c r="DW1" s="943" t="s">
        <v>816</v>
      </c>
      <c r="DX1" s="943"/>
      <c r="DY1" s="907" t="s">
        <v>1616</v>
      </c>
      <c r="DZ1" s="907"/>
      <c r="EA1" s="942" t="s">
        <v>1611</v>
      </c>
      <c r="EB1" s="942"/>
      <c r="EC1" s="943" t="s">
        <v>816</v>
      </c>
      <c r="ED1" s="943"/>
      <c r="EE1" s="907" t="s">
        <v>1590</v>
      </c>
      <c r="EF1" s="907"/>
      <c r="EG1" s="361"/>
      <c r="EH1" s="942" t="s">
        <v>1641</v>
      </c>
      <c r="EI1" s="942"/>
      <c r="EJ1" s="943" t="s">
        <v>816</v>
      </c>
      <c r="EK1" s="943"/>
      <c r="EL1" s="907" t="s">
        <v>1675</v>
      </c>
      <c r="EM1" s="907"/>
      <c r="EN1" s="942" t="s">
        <v>1666</v>
      </c>
      <c r="EO1" s="942"/>
      <c r="EP1" s="943" t="s">
        <v>816</v>
      </c>
      <c r="EQ1" s="943"/>
      <c r="ER1" s="907" t="s">
        <v>1715</v>
      </c>
      <c r="ES1" s="907"/>
      <c r="ET1" s="942" t="s">
        <v>1708</v>
      </c>
      <c r="EU1" s="942"/>
      <c r="EV1" s="943" t="s">
        <v>816</v>
      </c>
      <c r="EW1" s="943"/>
      <c r="EX1" s="907" t="s">
        <v>1616</v>
      </c>
      <c r="EY1" s="907"/>
      <c r="EZ1" s="942" t="s">
        <v>1743</v>
      </c>
      <c r="FA1" s="942"/>
      <c r="FB1" s="943" t="s">
        <v>816</v>
      </c>
      <c r="FC1" s="943"/>
      <c r="FD1" s="907" t="s">
        <v>1597</v>
      </c>
      <c r="FE1" s="907"/>
      <c r="FF1" s="942" t="s">
        <v>1782</v>
      </c>
      <c r="FG1" s="942"/>
      <c r="FH1" s="943" t="s">
        <v>816</v>
      </c>
      <c r="FI1" s="943"/>
      <c r="FJ1" s="907" t="s">
        <v>1391</v>
      </c>
      <c r="FK1" s="907"/>
      <c r="FL1" s="942" t="s">
        <v>1817</v>
      </c>
      <c r="FM1" s="942"/>
      <c r="FN1" s="943" t="s">
        <v>816</v>
      </c>
      <c r="FO1" s="943"/>
      <c r="FP1" s="907" t="s">
        <v>1864</v>
      </c>
      <c r="FQ1" s="907"/>
      <c r="FR1" s="942" t="s">
        <v>1853</v>
      </c>
      <c r="FS1" s="942"/>
      <c r="FT1" s="943" t="s">
        <v>816</v>
      </c>
      <c r="FU1" s="943"/>
      <c r="FV1" s="907" t="s">
        <v>1864</v>
      </c>
      <c r="FW1" s="907"/>
      <c r="FX1" s="942" t="s">
        <v>1996</v>
      </c>
      <c r="FY1" s="942"/>
      <c r="FZ1" s="943" t="s">
        <v>816</v>
      </c>
      <c r="GA1" s="943"/>
      <c r="GB1" s="907" t="s">
        <v>1616</v>
      </c>
      <c r="GC1" s="907"/>
      <c r="GD1" s="942" t="s">
        <v>1997</v>
      </c>
      <c r="GE1" s="942"/>
      <c r="GF1" s="943" t="s">
        <v>816</v>
      </c>
      <c r="GG1" s="943"/>
      <c r="GH1" s="907" t="s">
        <v>1590</v>
      </c>
      <c r="GI1" s="907"/>
      <c r="GJ1" s="942" t="s">
        <v>2006</v>
      </c>
      <c r="GK1" s="942"/>
      <c r="GL1" s="943" t="s">
        <v>816</v>
      </c>
      <c r="GM1" s="943"/>
      <c r="GN1" s="907" t="s">
        <v>1590</v>
      </c>
      <c r="GO1" s="907"/>
      <c r="GP1" s="942" t="s">
        <v>2048</v>
      </c>
      <c r="GQ1" s="942"/>
      <c r="GR1" s="943" t="s">
        <v>816</v>
      </c>
      <c r="GS1" s="943"/>
      <c r="GT1" s="907" t="s">
        <v>1675</v>
      </c>
      <c r="GU1" s="907"/>
      <c r="GV1" s="942" t="s">
        <v>2082</v>
      </c>
      <c r="GW1" s="942"/>
      <c r="GX1" s="943" t="s">
        <v>816</v>
      </c>
      <c r="GY1" s="943"/>
      <c r="GZ1" s="907" t="s">
        <v>2121</v>
      </c>
      <c r="HA1" s="907"/>
      <c r="HB1" s="942" t="s">
        <v>2141</v>
      </c>
      <c r="HC1" s="942"/>
      <c r="HD1" s="943" t="s">
        <v>816</v>
      </c>
      <c r="HE1" s="943"/>
      <c r="HF1" s="907" t="s">
        <v>1715</v>
      </c>
      <c r="HG1" s="907"/>
      <c r="HH1" s="942" t="s">
        <v>2154</v>
      </c>
      <c r="HI1" s="942"/>
      <c r="HJ1" s="943" t="s">
        <v>816</v>
      </c>
      <c r="HK1" s="943"/>
      <c r="HL1" s="907" t="s">
        <v>1391</v>
      </c>
      <c r="HM1" s="907"/>
      <c r="HN1" s="942" t="s">
        <v>2200</v>
      </c>
      <c r="HO1" s="942"/>
      <c r="HP1" s="943" t="s">
        <v>816</v>
      </c>
      <c r="HQ1" s="943"/>
      <c r="HR1" s="907" t="s">
        <v>1391</v>
      </c>
      <c r="HS1" s="907"/>
      <c r="HT1" s="942" t="s">
        <v>2242</v>
      </c>
      <c r="HU1" s="942"/>
      <c r="HV1" s="943" t="s">
        <v>816</v>
      </c>
      <c r="HW1" s="943"/>
      <c r="HX1" s="907" t="s">
        <v>1616</v>
      </c>
      <c r="HY1" s="907"/>
      <c r="HZ1" s="942" t="s">
        <v>2298</v>
      </c>
      <c r="IA1" s="942"/>
      <c r="IB1" s="943" t="s">
        <v>816</v>
      </c>
      <c r="IC1" s="943"/>
      <c r="ID1" s="907" t="s">
        <v>1715</v>
      </c>
      <c r="IE1" s="907"/>
      <c r="IF1" s="942" t="s">
        <v>2365</v>
      </c>
      <c r="IG1" s="942"/>
      <c r="IH1" s="943" t="s">
        <v>816</v>
      </c>
      <c r="II1" s="943"/>
      <c r="IJ1" s="907" t="s">
        <v>1590</v>
      </c>
      <c r="IK1" s="907"/>
      <c r="IL1" s="942" t="s">
        <v>2440</v>
      </c>
      <c r="IM1" s="942"/>
      <c r="IN1" s="943" t="s">
        <v>816</v>
      </c>
      <c r="IO1" s="943"/>
      <c r="IP1" s="907" t="s">
        <v>1616</v>
      </c>
      <c r="IQ1" s="907"/>
      <c r="IR1" s="942" t="s">
        <v>2655</v>
      </c>
      <c r="IS1" s="942"/>
      <c r="IT1" s="943" t="s">
        <v>816</v>
      </c>
      <c r="IU1" s="943"/>
      <c r="IV1" s="907" t="s">
        <v>1748</v>
      </c>
      <c r="IW1" s="907"/>
      <c r="IX1" s="942" t="s">
        <v>2654</v>
      </c>
      <c r="IY1" s="942"/>
      <c r="IZ1" s="943" t="s">
        <v>816</v>
      </c>
      <c r="JA1" s="943"/>
      <c r="JB1" s="907" t="s">
        <v>1864</v>
      </c>
      <c r="JC1" s="907"/>
      <c r="JD1" s="942" t="s">
        <v>2701</v>
      </c>
      <c r="JE1" s="942"/>
      <c r="JF1" s="943" t="s">
        <v>816</v>
      </c>
      <c r="JG1" s="943"/>
      <c r="JH1" s="907" t="s">
        <v>1748</v>
      </c>
      <c r="JI1" s="907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71008.524999999994</v>
      </c>
      <c r="KF2" s="334" t="s">
        <v>296</v>
      </c>
      <c r="KG2" s="273">
        <f>KE2+KC2-KI2</f>
        <v>65486.995000000054</v>
      </c>
      <c r="KH2" s="853" t="s">
        <v>1911</v>
      </c>
      <c r="KI2" s="363">
        <f>SUM(KI3:KI31)</f>
        <v>319676.17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3044</v>
      </c>
      <c r="KC3" s="268">
        <v>-71000</v>
      </c>
      <c r="KE3" s="492"/>
      <c r="KF3" s="853" t="s">
        <v>2395</v>
      </c>
      <c r="KG3" s="273">
        <f>KG2-KE31-KE30</f>
        <v>611.63500000005297</v>
      </c>
      <c r="KH3" s="887" t="s">
        <v>3045</v>
      </c>
      <c r="KI3" s="268">
        <f>-140000</f>
        <v>-140000</v>
      </c>
    </row>
    <row r="4" spans="1:297" ht="12.75" customHeight="1" thickBot="1">
      <c r="A4" s="904" t="s">
        <v>991</v>
      </c>
      <c r="B4" s="904"/>
      <c r="E4" s="170" t="s">
        <v>233</v>
      </c>
      <c r="F4" s="174">
        <f>F3-F5</f>
        <v>17</v>
      </c>
      <c r="G4" s="904" t="s">
        <v>991</v>
      </c>
      <c r="H4" s="9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3045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1.06500000005326</v>
      </c>
      <c r="KH4" s="887" t="s">
        <v>2789</v>
      </c>
      <c r="KI4" s="268">
        <f>-135000-70600</f>
        <v>-205600</v>
      </c>
      <c r="KJ4" s="607"/>
    </row>
    <row r="5" spans="1:297">
      <c r="A5" s="904"/>
      <c r="B5" s="904"/>
      <c r="E5" s="170" t="s">
        <v>352</v>
      </c>
      <c r="F5" s="174">
        <f>SUM(F15:F58)</f>
        <v>12750</v>
      </c>
      <c r="G5" s="904"/>
      <c r="H5" s="90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3046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65485.93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3060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755009</v>
      </c>
      <c r="KJ7" s="606" t="s">
        <v>3063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3050</v>
      </c>
      <c r="KE9" s="541">
        <f>-KC3</f>
        <v>71000</v>
      </c>
      <c r="KF9" s="346" t="s">
        <v>1863</v>
      </c>
      <c r="KH9" s="205" t="s">
        <v>3039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3049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3039</v>
      </c>
      <c r="KE12" s="493">
        <f>1.5%*519</f>
        <v>7.7850000000000001</v>
      </c>
      <c r="KF12" s="346" t="s">
        <v>1863</v>
      </c>
      <c r="KH12" s="883" t="s">
        <v>3043</v>
      </c>
      <c r="KI12" s="442">
        <v>1</v>
      </c>
      <c r="KJ12" s="606">
        <v>45148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>
        <v>13.54</v>
      </c>
      <c r="KF14" s="245" t="s">
        <v>2992</v>
      </c>
      <c r="KG14" s="492"/>
      <c r="KH14" s="857" t="s">
        <v>2791</v>
      </c>
      <c r="KI14" s="268">
        <v>523</v>
      </c>
      <c r="KJ14" s="606">
        <v>45147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3059</v>
      </c>
      <c r="KH15" s="857" t="s">
        <v>2792</v>
      </c>
      <c r="KI15" s="517">
        <v>530</v>
      </c>
      <c r="KJ15" s="606">
        <v>45147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1" t="s">
        <v>2985</v>
      </c>
      <c r="KE16" s="941"/>
      <c r="KF16" s="345" t="s">
        <v>2897</v>
      </c>
      <c r="KG16" s="61"/>
      <c r="KH16" s="857" t="s">
        <v>2921</v>
      </c>
      <c r="KI16" s="268">
        <v>1086</v>
      </c>
      <c r="KJ16" s="606">
        <v>45147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3053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8" t="s">
        <v>507</v>
      </c>
      <c r="N22" s="948"/>
      <c r="Q22" s="166" t="s">
        <v>365</v>
      </c>
      <c r="S22" s="948" t="s">
        <v>507</v>
      </c>
      <c r="T22" s="9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14.89+17.36</f>
        <v>32.25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48" t="s">
        <v>507</v>
      </c>
      <c r="Z23" s="9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3066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8" t="s">
        <v>507</v>
      </c>
      <c r="B24" s="948"/>
      <c r="E24" s="164" t="s">
        <v>237</v>
      </c>
      <c r="F24" s="166"/>
      <c r="G24" s="948" t="s">
        <v>507</v>
      </c>
      <c r="H24" s="948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46" t="s">
        <v>990</v>
      </c>
      <c r="Z24" s="946"/>
      <c r="AC24"/>
      <c r="AE24" s="948" t="s">
        <v>507</v>
      </c>
      <c r="AF24" s="948"/>
      <c r="AI24"/>
      <c r="AK24" s="948" t="s">
        <v>507</v>
      </c>
      <c r="AL24" s="9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4" t="s">
        <v>1536</v>
      </c>
      <c r="EF24" s="9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3051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1" t="s">
        <v>1536</v>
      </c>
      <c r="DZ26" s="9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4" t="s">
        <v>1536</v>
      </c>
      <c r="ES26" s="944"/>
      <c r="ET26" s="1" t="s">
        <v>1703</v>
      </c>
      <c r="EU26" s="272">
        <v>20000</v>
      </c>
      <c r="EW26" s="9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3052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1" t="s">
        <v>506</v>
      </c>
      <c r="N27" s="951"/>
      <c r="Q27" s="244" t="s">
        <v>1019</v>
      </c>
      <c r="R27" s="142">
        <v>0</v>
      </c>
      <c r="S27" s="951" t="s">
        <v>506</v>
      </c>
      <c r="T27" s="951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1" t="s">
        <v>506</v>
      </c>
      <c r="AF27" s="9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4" t="s">
        <v>1536</v>
      </c>
      <c r="EY27" s="9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1" t="s">
        <v>992</v>
      </c>
      <c r="N28" s="951"/>
      <c r="Q28" s="244" t="s">
        <v>1073</v>
      </c>
      <c r="R28" s="205">
        <v>200</v>
      </c>
      <c r="S28" s="951" t="s">
        <v>992</v>
      </c>
      <c r="T28" s="951"/>
      <c r="W28" s="143" t="s">
        <v>1016</v>
      </c>
      <c r="X28" s="142">
        <v>61.35</v>
      </c>
      <c r="Y28" s="951" t="s">
        <v>506</v>
      </c>
      <c r="Z28" s="951"/>
      <c r="AC28" s="219" t="s">
        <v>1088</v>
      </c>
      <c r="AD28" s="219">
        <f>53+207+63</f>
        <v>323</v>
      </c>
      <c r="AE28" s="951" t="s">
        <v>992</v>
      </c>
      <c r="AF28" s="9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4" t="s">
        <v>1747</v>
      </c>
      <c r="FE28" s="9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99" t="s">
        <v>3064</v>
      </c>
      <c r="KI28" s="859">
        <v>600</v>
      </c>
    </row>
    <row r="29" spans="1:297">
      <c r="A29" s="951" t="s">
        <v>506</v>
      </c>
      <c r="B29" s="951"/>
      <c r="E29" s="193" t="s">
        <v>282</v>
      </c>
      <c r="F29" s="194"/>
      <c r="G29" s="951" t="s">
        <v>506</v>
      </c>
      <c r="H29" s="951"/>
      <c r="K29" s="143" t="s">
        <v>1016</v>
      </c>
      <c r="L29" s="142">
        <v>0</v>
      </c>
      <c r="M29" s="950" t="s">
        <v>93</v>
      </c>
      <c r="N29" s="950"/>
      <c r="Q29" s="244" t="s">
        <v>1050</v>
      </c>
      <c r="R29" s="142">
        <v>0</v>
      </c>
      <c r="S29" s="950" t="s">
        <v>93</v>
      </c>
      <c r="T29" s="950"/>
      <c r="W29" s="143" t="s">
        <v>1015</v>
      </c>
      <c r="X29" s="142">
        <v>64</v>
      </c>
      <c r="Y29" s="951" t="s">
        <v>992</v>
      </c>
      <c r="Z29" s="951"/>
      <c r="AC29" s="219" t="s">
        <v>1089</v>
      </c>
      <c r="AD29" s="219">
        <f>63+46</f>
        <v>109</v>
      </c>
      <c r="AE29" s="950" t="s">
        <v>93</v>
      </c>
      <c r="AF29" s="9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4" t="s">
        <v>1536</v>
      </c>
      <c r="EM29" s="9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900" t="s">
        <v>3065</v>
      </c>
      <c r="KI29" s="900">
        <v>15.74</v>
      </c>
    </row>
    <row r="30" spans="1:297">
      <c r="A30" s="951" t="s">
        <v>992</v>
      </c>
      <c r="B30" s="951"/>
      <c r="E30" s="193" t="s">
        <v>372</v>
      </c>
      <c r="F30" s="194"/>
      <c r="G30" s="951" t="s">
        <v>992</v>
      </c>
      <c r="H30" s="951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0" t="s">
        <v>93</v>
      </c>
      <c r="Z30" s="950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4" t="s">
        <v>1747</v>
      </c>
      <c r="FK30" s="9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7"/>
      <c r="KI30" s="897"/>
    </row>
    <row r="31" spans="1:297" ht="12.75" customHeight="1">
      <c r="A31" s="950" t="s">
        <v>93</v>
      </c>
      <c r="B31" s="950"/>
      <c r="E31" s="193" t="s">
        <v>1007</v>
      </c>
      <c r="F31" s="170"/>
      <c r="G31" s="950" t="s">
        <v>93</v>
      </c>
      <c r="H31" s="950"/>
      <c r="K31" s="143" t="s">
        <v>1014</v>
      </c>
      <c r="L31" s="142">
        <v>50.01</v>
      </c>
      <c r="M31" s="949" t="s">
        <v>1001</v>
      </c>
      <c r="N31" s="949"/>
      <c r="Q31" s="143" t="s">
        <v>1052</v>
      </c>
      <c r="R31" s="142">
        <v>26</v>
      </c>
      <c r="S31" s="949" t="s">
        <v>1001</v>
      </c>
      <c r="T31" s="949"/>
      <c r="W31"/>
      <c r="Y31" s="924" t="s">
        <v>385</v>
      </c>
      <c r="Z31" s="924"/>
      <c r="AC31" s="142" t="s">
        <v>1090</v>
      </c>
      <c r="AD31" s="142">
        <v>10</v>
      </c>
      <c r="AE31" s="949" t="s">
        <v>1001</v>
      </c>
      <c r="AF31" s="9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49" t="s">
        <v>1001</v>
      </c>
      <c r="Z32" s="949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9" t="s">
        <v>1001</v>
      </c>
      <c r="B33" s="949"/>
      <c r="C33" s="3"/>
      <c r="D33" s="3"/>
      <c r="E33" s="246"/>
      <c r="F33" s="246"/>
      <c r="G33" s="949" t="s">
        <v>1001</v>
      </c>
      <c r="H33" s="949"/>
      <c r="K33" s="243" t="s">
        <v>1021</v>
      </c>
      <c r="L33" s="243"/>
      <c r="M33" s="952" t="s">
        <v>1034</v>
      </c>
      <c r="N33" s="952"/>
      <c r="Q33" s="143" t="s">
        <v>1016</v>
      </c>
      <c r="R33" s="142">
        <v>77.239999999999995</v>
      </c>
      <c r="S33" s="952" t="s">
        <v>1034</v>
      </c>
      <c r="T33" s="952"/>
      <c r="Y33" s="946" t="s">
        <v>243</v>
      </c>
      <c r="Z33" s="946"/>
      <c r="AC33" s="197" t="s">
        <v>1012</v>
      </c>
      <c r="AD33" s="142">
        <v>350</v>
      </c>
      <c r="AE33" s="952" t="s">
        <v>1034</v>
      </c>
      <c r="AF33" s="9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7" t="s">
        <v>1411</v>
      </c>
      <c r="DB33" s="9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2" t="s">
        <v>1034</v>
      </c>
      <c r="Z34" s="9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236.57</v>
      </c>
      <c r="KF34" s="412">
        <v>47.04</v>
      </c>
      <c r="KG34" s="534"/>
      <c r="KH34" s="853" t="s">
        <v>1034</v>
      </c>
    </row>
    <row r="35" spans="1:297" ht="14.25" customHeight="1">
      <c r="A35" s="953" t="s">
        <v>342</v>
      </c>
      <c r="B35" s="953"/>
      <c r="E35" s="187" t="s">
        <v>368</v>
      </c>
      <c r="F35" s="170"/>
      <c r="G35" s="953" t="s">
        <v>342</v>
      </c>
      <c r="H35" s="9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2999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3004</v>
      </c>
      <c r="D2" s="63" t="s">
        <v>3006</v>
      </c>
      <c r="E2" s="890"/>
      <c r="F2" s="63" t="s">
        <v>2508</v>
      </c>
      <c r="G2" s="63" t="s">
        <v>3001</v>
      </c>
      <c r="H2" s="879"/>
      <c r="I2" s="63" t="s">
        <v>3003</v>
      </c>
      <c r="J2" s="211" t="s">
        <v>3002</v>
      </c>
      <c r="K2" s="11" t="s">
        <v>3000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3047</v>
      </c>
      <c r="F5" s="893">
        <v>-200000</v>
      </c>
      <c r="G5" s="884"/>
      <c r="H5" s="879">
        <v>45146</v>
      </c>
      <c r="I5" s="227"/>
      <c r="J5" s="211"/>
      <c r="K5" s="11"/>
    </row>
    <row r="6" spans="1:11" s="889" customFormat="1">
      <c r="B6" s="63"/>
      <c r="C6" s="892"/>
      <c r="D6" s="892"/>
      <c r="E6" s="894"/>
      <c r="F6" s="893"/>
      <c r="G6" s="884"/>
      <c r="H6" s="879"/>
      <c r="I6" s="227"/>
      <c r="J6" s="211"/>
      <c r="K6" s="849"/>
    </row>
    <row r="7" spans="1:11" s="882" customFormat="1">
      <c r="B7" s="63"/>
      <c r="C7" s="892"/>
      <c r="D7" s="892">
        <f>-D5</f>
        <v>-200000</v>
      </c>
      <c r="E7" s="890" t="s">
        <v>3048</v>
      </c>
      <c r="F7" s="893">
        <f>-F5</f>
        <v>200000</v>
      </c>
      <c r="G7" s="884"/>
      <c r="H7" s="879">
        <v>45148</v>
      </c>
      <c r="I7" s="227"/>
      <c r="J7" s="211"/>
      <c r="K7" s="11" t="s">
        <v>3041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3042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3047</v>
      </c>
      <c r="F11" s="893">
        <v>-250000</v>
      </c>
      <c r="G11" s="884"/>
      <c r="H11" s="879">
        <v>45150</v>
      </c>
      <c r="I11" s="63"/>
      <c r="J11" s="211"/>
      <c r="K11" s="11" t="s">
        <v>3040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3048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/>
      <c r="D14" s="219" t="s">
        <v>3009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3055</v>
      </c>
    </row>
    <row r="15" spans="1:11">
      <c r="A15" s="207" t="s">
        <v>3008</v>
      </c>
      <c r="B15" s="227">
        <f>-F14</f>
        <v>150000</v>
      </c>
      <c r="C15" s="895"/>
      <c r="D15" s="895"/>
      <c r="E15" s="891"/>
      <c r="F15" s="893"/>
      <c r="G15" s="885"/>
      <c r="H15" s="879" t="s">
        <v>3007</v>
      </c>
      <c r="I15" s="63"/>
      <c r="J15" s="211"/>
      <c r="K15" s="11" t="s">
        <v>3056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3047</v>
      </c>
      <c r="F17" s="893">
        <v>-250000</v>
      </c>
      <c r="G17" s="884"/>
      <c r="H17" s="879">
        <v>45157</v>
      </c>
      <c r="I17" s="63"/>
      <c r="J17" s="211"/>
      <c r="K17" s="11" t="s">
        <v>3040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3048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3047</v>
      </c>
      <c r="F20" s="893">
        <v>-250000</v>
      </c>
      <c r="G20" s="884"/>
      <c r="H20" s="879">
        <v>45164</v>
      </c>
      <c r="I20" s="63"/>
      <c r="J20" s="211"/>
      <c r="K20" s="11" t="s">
        <v>3040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3048</v>
      </c>
      <c r="F21" s="893">
        <f>-F20</f>
        <v>250000</v>
      </c>
      <c r="G21" s="884"/>
      <c r="H21" s="879">
        <v>45166</v>
      </c>
      <c r="I21" s="63"/>
      <c r="J21" s="211"/>
      <c r="K21" s="11" t="s">
        <v>3041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3058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3054</v>
      </c>
    </row>
    <row r="25" spans="1:11">
      <c r="B25" s="227">
        <f>-F24</f>
        <v>50000</v>
      </c>
      <c r="C25" s="63"/>
      <c r="D25" s="63"/>
      <c r="E25" s="891"/>
      <c r="F25" s="886" t="s">
        <v>3061</v>
      </c>
      <c r="G25" s="885"/>
      <c r="H25" s="879"/>
      <c r="I25" s="63"/>
      <c r="J25" s="211"/>
      <c r="K25" s="11" t="s">
        <v>3056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3057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3013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3005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C30" s="892">
        <v>50000</v>
      </c>
      <c r="E30" s="891"/>
      <c r="F30" s="886"/>
      <c r="G30" s="885"/>
      <c r="H30" s="876"/>
      <c r="I30" s="63"/>
      <c r="J30" s="211"/>
      <c r="K30" s="11" t="s">
        <v>3062</v>
      </c>
    </row>
    <row r="31" spans="1:11">
      <c r="B31" s="63"/>
      <c r="C31" s="63"/>
      <c r="D31" s="892">
        <f>-F29-C30</f>
        <v>100000</v>
      </c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2023-08-10T08:05:09Z</dcterms:modified>
</cp:coreProperties>
</file>