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IQ22" i="32" l="1"/>
  <c r="IO9" i="32"/>
  <c r="IP49" i="32" l="1"/>
  <c r="D15" i="41" l="1"/>
  <c r="D7" i="41"/>
  <c r="D6" i="41"/>
  <c r="IO40" i="32" l="1"/>
  <c r="P3" i="41" l="1"/>
  <c r="C36" i="41"/>
  <c r="K20" i="41" l="1"/>
  <c r="L7" i="41"/>
  <c r="P4" i="41"/>
  <c r="I4" i="41" l="1"/>
  <c r="I6" i="41" s="1"/>
  <c r="I9" i="41" l="1"/>
  <c r="L10" i="41" l="1"/>
  <c r="L21" i="41" s="1"/>
  <c r="E19" i="35"/>
  <c r="IQ37" i="32" l="1"/>
  <c r="IO14" i="32"/>
  <c r="IQ12" i="32" l="1"/>
  <c r="IQ55" i="32" l="1"/>
  <c r="IQ18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53" i="32" l="1"/>
  <c r="IQ39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5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E7" i="21" l="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5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<sst xmlns="http://schemas.openxmlformats.org/spreadsheetml/2006/main" count="6654" uniqueCount="2637">
  <si>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</si>
  <si>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</si>
  <si>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</si>
  <si>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</si>
  <si>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</si>
  <si>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</si>
  <si>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</si>
  <si>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</si>
  <si>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</si>
  <si>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</si>
  <si>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</si>
  <si>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</si>
  <si>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</si>
  <si>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</si>
  <si>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</si>
  <si>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</si>
  <si>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</si>
  <si>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</si>
  <si>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</si>
  <si>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</si>
  <si>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</si>
  <si>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</si>
  <si>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</si>
  <si>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</si>
  <si>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</si>
  <si>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</si>
  <si>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</si>
  <si>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</si>
  <si>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</si>
  <si>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</si>
  <si>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</si>
  <si>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</si>
  <si>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</si>
  <si>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</si>
  <si>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</si>
  <si>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</si>
  <si>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</si>
  <si>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</si>
  <si>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</si>
  <si>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</si>
  <si>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</si>
  <si>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</si>
  <si>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</si>
  <si>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</si>
  <si>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</si>
  <si>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</si>
  <si>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</si>
  <si>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</si>
  <si>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</si>
  <si>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</si>
  <si>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</si>
  <si>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</si>
  <si>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</si>
  <si>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</si>
  <si>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</si>
  <si>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</si>
  <si>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</si>
  <si>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</si>
  <si>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</si>
  <si>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</si>
  <si>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</si>
  <si>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</si>
  <si>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</si>
  <si>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</si>
  <si>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</si>
  <si>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</si>
  <si>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</si>
  <si>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</si>
  <si>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</si>
  <si>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</si>
  <si>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</si>
  <si>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</si>
  <si>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</si>
  <si>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</si>
  <si>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</si>
  <si>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</si>
  <si>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</si>
  <si>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</si>
  <si>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</si>
  <si>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</si>
  <si>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</si>
  <si>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</si>
  <si>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</si>
  <si>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</si>
  <si>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</si>
  <si>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</si>
  <si>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</si>
  <si>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</si>
  <si>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</si>
  <si>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</si>
  <si>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</si>
  <si>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</si>
  <si>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</si>
  <si>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</si>
  <si>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</si>
  <si>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</si>
  <si>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</si>
  <si>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</si>
  <si>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</si>
  <si>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</si>
  <si>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</si>
  <si>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</si>
  <si>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</si>
  <si>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</si>
  <si>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</si>
  <si>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</si>
  <si>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</si>
  <si>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</si>
  <si>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</si>
  <si>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</si>
  <si>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</si>
  <si>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</si>
  <si>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</si>
  <si>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</si>
  <si>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</si>
  <si>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</si>
  <si>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</si>
  <si>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</si>
  <si>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</si>
  <si>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</si>
  <si>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</si>
  <si>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</si>
  <si>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</si>
  <si>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</si>
  <si>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</si>
  <si>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</si>
  <si>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</si>
  <si>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</si>
  <si>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</si>
  <si>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</si>
  <si>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</si>
  <si>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</si>
  <si>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</si>
  <si>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</si>
  <si>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</si>
  <si>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</si>
  <si>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</si>
  <si>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</si>
  <si>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</si>
  <si>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</si>
  <si>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</si>
  <si>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</si>
  <si>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</si>
  <si>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</si>
  <si>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</si>
  <si>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</si>
  <si>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</si>
  <si>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</si>
  <si>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</si>
  <si>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</si>
  <si>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</si>
  <si>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</si>
  <si>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</si>
  <si>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</si>
  <si>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</si>
  <si>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</si>
  <si>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</si>
  <si>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</si>
  <si>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</si>
  <si>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</si>
  <si>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</si>
  <si>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</si>
  <si>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</si>
  <si>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</si>
  <si>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</si>
  <si>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</si>
  <si>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</si>
  <si>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</si>
  <si>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</si>
  <si>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</si>
  <si>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</si>
  <si>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</si>
  <si>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</si>
  <si>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</si>
  <si>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</si>
  <si>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</si>
  <si>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</si>
  <si>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</si>
  <si>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</si>
  <si>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</si>
  <si>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</si>
  <si>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</si>
  <si>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</si>
  <si>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</si>
  <si>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</si>
  <si>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</si>
  <si>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</si>
  <si>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</si>
  <si>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</si>
  <si>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</si>
  <si>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</si>
  <si>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</si>
  <si>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</si>
  <si>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</si>
  <si>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</si>
  <si>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</si>
  <si>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</si>
  <si>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</si>
  <si>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</si>
  <si>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</si>
  <si>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</si>
  <si>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</si>
  <si>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</si>
  <si>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</si>
  <si>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</si>
  <si>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</si>
  <si>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</si>
  <si>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</si>
  <si>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</si>
  <si>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</si>
  <si>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</si>
  <si>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</si>
  <si>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</si>
  <si>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</si>
  <si>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</si>
  <si>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</si>
  <si>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</si>
  <si>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</si>
  <si>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</si>
  <si>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</si>
  <si>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</si>
  <si>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</si>
  <si>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</si>
  <si>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</si>
  <si>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</si>
  <si>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</si>
  <si>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</si>
  <si>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</si>
  <si>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</si>
  <si>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</si>
  <si>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</si>
  <si>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</si>
  <si>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</si>
  <si>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</si>
  <si>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</si>
  <si>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</si>
  <si>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</si>
  <si>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</si>
  <si>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</si>
  <si>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</si>
  <si>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</si>
  <si>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</si>
  <si>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</si>
  <si>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</si>
  <si>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</si>
  <si>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</si>
  <si>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</si>
  <si>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</si>
  <si>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</si>
  <si>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</si>
  <si>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</si>
  <si>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</si>
  <si>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</si>
  <si>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</si>
  <si>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</si>
  <si>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</si>
  <si>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</si>
  <si>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</si>
  <si>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</si>
  <si>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</si>
  <si>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</si>
  <si>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</si>
  <si>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</si>
  <si>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</si>
  <si>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</si>
  <si>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</si>
  <si>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</si>
  <si>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</si>
  <si>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</si>
  <si>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</si>
  <si>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</si>
  <si>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</si>
  <si>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</si>
  <si>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</si>
  <si>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</si>
  <si>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</si>
  <si>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</si>
  <si>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</si>
  <si>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</si>
  <si>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</si>
  <si>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</si>
  <si>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</si>
  <si>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</si>
  <si>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</si>
  <si>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</si>
  <si>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</si>
  <si>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</si>
  <si>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</si>
  <si>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</si>
  <si>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</si>
  <si>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</si>
  <si>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</si>
  <si>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</si>
  <si>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</si>
  <si>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</si>
  <si>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</si>
  <si>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</si>
  <si>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</si>
  <si>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</si>
  <si>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</si>
  <si>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</si>
  <si>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</si>
  <si>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</si>
  <si>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</si>
  <si>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</si>
  <si>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</si>
  <si>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</si>
  <si>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</si>
  <si>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</si>
  <si>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</si>
  <si>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</si>
  <si>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</si>
  <si>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</si>
  <si>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</si>
  <si>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</si>
  <si>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</si>
  <si>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</si>
  <si>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</si>
  <si>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</si>
  <si>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</si>
  <si>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</si>
  <si>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</si>
  <si>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</si>
  <si>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</si>
  <si>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</si>
  <si>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</si>
  <si>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</si>
  <si>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</si>
  <si>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</si>
  <si>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</si>
  <si>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</si>
  <si>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</si>
  <si>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</si>
  <si>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</si>
  <si>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</si>
  <si>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</si>
  <si>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</si>
  <si>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</si>
  <si>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</si>
  <si>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</si>
  <si>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</si>
  <si>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</si>
  <si>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</si>
  <si>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</si>
  <si>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</si>
  <si>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</si>
  <si>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</si>
  <si>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</si>
  <si>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</si>
  <si>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</si>
  <si>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</si>
  <si>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</si>
  <si>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</si>
  <si>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</si>
  <si>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</si>
  <si>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</si>
  <si>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</si>
  <si>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</si>
  <si>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</si>
  <si>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</si>
  <si>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</si>
  <si>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</si>
  <si>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</si>
  <si>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</si>
  <si>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</si>
  <si>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</si>
  <si>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</si>
  <si>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</si>
  <si>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</si>
  <si>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</si>
  <si>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</si>
  <si>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</si>
  <si>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</si>
  <si>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</si>
  <si>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</si>
  <si>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</si>
  <si>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</si>
  <si>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</si>
  <si>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</si>
  <si>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</si>
  <si>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</si>
  <si>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</si>
  <si>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</si>
  <si>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</si>
  <si>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</si>
  <si>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</si>
  <si>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</si>
  <si>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</si>
  <si>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</si>
  <si>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</si>
  <si>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</si>
  <si>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</si>
  <si>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</si>
  <si>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</si>
  <si>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</si>
  <si>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</si>
  <si>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</si>
  <si>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</si>
  <si>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</si>
  <si>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</si>
  <si>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</si>
  <si>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</si>
  <si>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</si>
  <si>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</si>
  <si>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</si>
  <si>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</si>
  <si>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</si>
  <si>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</si>
  <si>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</si>
  <si>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</si>
  <si>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</si>
  <si>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</si>
  <si>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</si>
  <si>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</si>
  <si>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</si>
  <si>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</si>
  <si>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</si>
  <si>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</si>
  <si>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</si>
  <si>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</si>
  <si>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</si>
  <si>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</si>
  <si>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</si>
  <si>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</si>
  <si>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</si>
  <si>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</si>
  <si>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</si>
  <si>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</si>
  <si>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</si>
  <si>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</si>
  <si>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</si>
  <si>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</si>
  <si>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</si>
  <si>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</si>
  <si>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</si>
  <si>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</si>
  <si>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</si>
  <si>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</si>
  <si>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</si>
  <si>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</si>
  <si>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</si>
  <si>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</si>
  <si>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</si>
  <si>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</si>
  <si>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</si>
  <si>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</si>
  <si>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</si>
  <si>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</si>
  <si>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</si>
  <si>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</si>
  <si>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</si>
  <si>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</si>
  <si>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</si>
  <si>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</si>
  <si>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</si>
  <si>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</si>
  <si>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</si>
  <si>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</si>
  <si>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</si>
  <si>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</si>
  <si>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</si>
  <si>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</si>
  <si>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</si>
  <si>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</si>
  <si>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</si>
  <si>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</si>
  <si>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</si>
  <si>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</si>
  <si>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</si>
  <si>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</si>
  <si>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</si>
  <si>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</si>
  <si>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</si>
  <si>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</si>
  <si>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</si>
  <si>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</si>
  <si>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</si>
  <si>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</si>
  <si>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</si>
  <si>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</si>
  <si>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</si>
  <si>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</si>
  <si>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</si>
  <si>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</si>
  <si>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</si>
  <si>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</si>
  <si>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</si>
  <si>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</si>
  <si>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</si>
  <si>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</si>
  <si>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</si>
  <si>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</si>
  <si>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</si>
  <si>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</si>
  <si>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</si>
  <si>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</si>
  <si>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</si>
  <si>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</si>
  <si>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</si>
  <si>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</si>
  <si>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</si>
  <si>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</si>
  <si>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</si>
  <si>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</si>
  <si>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</si>
  <si>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</si>
  <si>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</si>
  <si>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</si>
  <si>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</si>
  <si>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</si>
  <si>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</si>
  <si>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</si>
  <si>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</si>
  <si>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</si>
  <si>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</si>
  <si>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</si>
  <si>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</si>
  <si>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</si>
  <si>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</si>
  <si>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</si>
  <si>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</si>
  <si>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</si>
  <si>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</si>
  <si>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</si>
  <si>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</si>
  <si>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</si>
  <si>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</si>
  <si>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</si>
  <si>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</si>
  <si>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</si>
  <si>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</si>
  <si>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</si>
  <si>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</si>
  <si>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</si>
  <si>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</si>
  <si>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</si>
  <si>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</si>
  <si>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</si>
  <si>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</si>
  <si>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</si>
  <si>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</si>
  <si>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</si>
  <si>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</si>
  <si>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</si>
  <si>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</si>
  <si>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</si>
  <si>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</si>
  <si>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</si>
  <si>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</si>
  <si>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</si>
  <si>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</si>
  <si>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</si>
  <si>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</si>
  <si>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</si>
  <si>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</si>
  <si>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</si>
  <si>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</si>
  <si>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</si>
  <si>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</si>
  <si>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</si>
  <si>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</si>
  <si>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</si>
  <si>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</si>
  <si>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</si>
  <si>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</si>
  <si>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</si>
  <si>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</si>
  <si>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</si>
  <si>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</si>
  <si>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</si>
  <si>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</si>
  <si>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</si>
  <si>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</si>
  <si>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</si>
  <si>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</si>
  <si>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</si>
  <si>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</si>
  <si>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</si>
  <si>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</si>
  <si>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</si>
  <si>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</si>
  <si>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</si>
  <si>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</si>
  <si>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</si>
  <si>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</si>
  <si>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</si>
  <si>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</si>
  <si>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</si>
  <si>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</si>
  <si>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</si>
  <si>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</si>
  <si>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</si>
  <si>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</si>
  <si>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</si>
  <si>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</si>
  <si>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</si>
  <si>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</si>
  <si>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</si>
  <si>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</si>
  <si>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</si>
  <si>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</si>
  <si>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</si>
  <si>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</si>
  <si>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</si>
  <si>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</si>
  <si>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</si>
  <si>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</si>
  <si>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</si>
  <si>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</si>
  <si>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</si>
  <si>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</si>
  <si>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</si>
  <si>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</si>
  <si>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</si>
  <si>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</si>
  <si>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</si>
  <si>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</si>
  <si>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</si>
  <si>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</si>
  <si>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</si>
  <si>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</si>
  <si>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</si>
  <si>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</si>
  <si>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</si>
  <si>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</si>
  <si>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</si>
  <si>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</si>
  <si>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</si>
  <si>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</si>
  <si>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</si>
  <si>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</si>
  <si>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</si>
  <si>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</si>
  <si>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</si>
  <si>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</si>
  <si>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</si>
  <si>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</si>
  <si>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</si>
  <si>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</si>
  <si>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</si>
  <si>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</si>
  <si>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</si>
  <si>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</si>
  <si>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</si>
  <si>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</si>
  <si>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</si>
  <si>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</si>
  <si>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</si>
  <si>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</si>
  <si>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</si>
  <si>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</si>
  <si>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</si>
  <si>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</si>
  <si>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</si>
  <si>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</si>
  <si>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</si>
  <si>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</si>
  <si>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</si>
  <si>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</si>
  <si>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</si>
  <si>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</si>
  <si>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</si>
  <si>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</si>
  <si>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</si>
  <si>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</si>
  <si>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</si>
  <si>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</si>
  <si>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</si>
  <si>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</si>
  <si>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</si>
  <si>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</si>
  <si>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</si>
  <si>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</si>
  <si>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</si>
  <si>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</si>
  <si>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</si>
  <si>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</si>
  <si>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</si>
  <si>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</si>
  <si>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</si>
  <si>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</si>
  <si>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</si>
  <si>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</si>
  <si>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</si>
  <si>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</si>
  <si>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</si>
  <si>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</si>
  <si>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</si>
  <si>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</si>
  <si>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</si>
  <si>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</si>
  <si>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</si>
  <si>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</si>
  <si>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</si>
  <si>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</si>
  <si>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</si>
  <si>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</si>
  <si>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</si>
  <si>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</si>
  <si>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</si>
  <si>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</si>
  <si>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</si>
  <si>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</si>
  <si>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</si>
  <si>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</si>
  <si>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</si>
  <si>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</si>
  <si>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</si>
  <si>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</si>
  <si>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</si>
  <si>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</si>
  <si>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</si>
  <si>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</si>
  <si>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</si>
  <si>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</si>
  <si>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</si>
  <si>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</si>
  <si>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</si>
  <si>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</si>
  <si>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</si>
  <si>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</si>
  <si>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</si>
  <si>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</si>
  <si>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</si>
  <si>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</si>
  <si>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</si>
  <si>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</si>
  <si>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</si>
  <si>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</si>
  <si>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</si>
  <si>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</si>
  <si>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</si>
  <si>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</si>
  <si>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</si>
  <si>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</si>
  <si>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</si>
  <si>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</si>
  <si>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</si>
  <si>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</si>
  <si>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</si>
  <si>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</si>
  <si>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</si>
  <si>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</si>
  <si>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</si>
  <si>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</si>
  <si>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</si>
  <si>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</si>
  <si>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</si>
  <si>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</si>
  <si>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</si>
  <si>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</si>
  <si>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</si>
  <si>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</si>
  <si>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</si>
  <si>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</si>
  <si>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</si>
  <si>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</si>
  <si>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</si>
  <si>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</si>
  <si>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</si>
  <si>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</si>
  <si>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</si>
  <si>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</si>
  <si>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</si>
  <si>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</si>
  <si>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</si>
  <si>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</si>
  <si>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</si>
  <si>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</si>
  <si>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</si>
  <si>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</si>
  <si>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</si>
  <si>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</si>
  <si>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</si>
  <si>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</si>
  <si>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</si>
  <si>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</si>
  <si>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</si>
  <si>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</si>
  <si>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</si>
  <si>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</si>
  <si>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</si>
  <si>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</si>
  <si>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</si>
  <si>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</si>
  <si>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</si>
  <si>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</si>
  <si>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</si>
  <si>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</si>
  <si>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</si>
  <si>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</si>
  <si>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</si>
  <si>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</si>
  <si>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</si>
  <si>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</si>
  <si>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</si>
  <si>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</si>
  <si>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</si>
  <si>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</si>
  <si>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</si>
  <si>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</si>
  <si>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</si>
  <si>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</si>
  <si>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</si>
  <si>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</si>
  <si>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</si>
  <si>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</si>
  <si>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</si>
  <si>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</si>
  <si>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</si>
  <si>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</si>
  <si>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</si>
  <si>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</si>
  <si>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</si>
  <si>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</si>
  <si>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</si>
  <si>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</si>
  <si>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</si>
  <si>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</si>
  <si>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</si>
  <si>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</si>
  <si>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</si>
  <si>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</si>
  <si>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</si>
  <si>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</si>
  <si>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</si>
  <si>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</si>
  <si>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</si>
  <si>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</si>
  <si>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</si>
  <si>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</si>
  <si>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</si>
  <si>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</si>
  <si>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</si>
  <si>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</si>
  <si>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</si>
  <si>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</si>
  <si>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</si>
  <si>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</si>
  <si>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</si>
  <si>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</si>
  <si>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</si>
  <si>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</si>
  <si>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</si>
  <si>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</si>
  <si>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</si>
  <si>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</si>
  <si>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</si>
  <si>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</si>
  <si>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</si>
  <si>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</si>
  <si>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</si>
  <si>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</si>
  <si>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</si>
  <si>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</si>
  <si>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</si>
  <si>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</si>
  <si>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</si>
  <si>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</si>
  <si>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</si>
  <si>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</si>
  <si>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</si>
  <si>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</si>
  <si>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</si>
  <si>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</si>
  <si>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</si>
  <si>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</si>
  <si>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</si>
  <si>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</si>
  <si>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</si>
  <si>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</si>
  <si>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</si>
  <si>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</si>
  <si>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</si>
  <si>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</si>
  <si>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</si>
  <si>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</si>
  <si>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</si>
  <si>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</si>
  <si>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</si>
  <si>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</si>
  <si>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</si>
  <si>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</si>
  <si>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</si>
  <si>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</si>
  <si>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</si>
  <si>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</si>
  <si>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</si>
  <si>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</si>
  <si>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</si>
  <si>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</si>
  <si>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</si>
  <si>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</si>
  <si>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</si>
  <si>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</si>
  <si>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</si>
  <si>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</si>
  <si>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</si>
  <si>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</si>
  <si>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</si>
  <si>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</si>
  <si>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</si>
  <si>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</si>
  <si>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</si>
  <si>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</si>
  <si>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</si>
  <si>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</si>
  <si>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</si>
  <si>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</si>
  <si>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</si>
  <si>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</si>
  <si>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</si>
  <si>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</si>
  <si>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</si>
  <si>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</si>
  <si>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</si>
  <si>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</si>
  <si>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</si>
  <si>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</si>
  <si>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</si>
  <si>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</si>
  <si>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</si>
  <si>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</si>
  <si>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</si>
  <si>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</si>
  <si>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</si>
  <si>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</si>
  <si>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</si>
  <si>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</si>
  <si>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</si>
  <si>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</si>
  <si>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</si>
  <si>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</si>
  <si>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</si>
  <si>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</si>
  <si>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</si>
  <si>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</si>
  <si>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</si>
  <si>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</si>
  <si>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</si>
  <si>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</si>
  <si>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</si>
  <si>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</si>
  <si>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</si>
  <si>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</si>
  <si>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</si>
  <si>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</si>
  <si>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</si>
  <si>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</si>
  <si>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</si>
  <si>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</si>
  <si>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</si>
  <si>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</si>
  <si>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</si>
  <si>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</si>
  <si>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</si>
  <si>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</si>
  <si>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</si>
  <si>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</si>
  <si>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</si>
  <si>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</si>
  <si>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</si>
  <si>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</si>
  <si>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</si>
  <si>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</si>
  <si>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</si>
  <si>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</si>
  <si>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</si>
  <si>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</si>
  <si>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</si>
  <si>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</si>
  <si>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</si>
  <si>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</si>
  <si>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</si>
  <si>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</si>
  <si>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</si>
  <si>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</si>
  <si>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</si>
  <si>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</si>
  <si>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</si>
  <si>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</si>
  <si>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</si>
  <si>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</si>
  <si>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</si>
  <si>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</si>
  <si>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</si>
  <si>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</si>
  <si>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</si>
  <si>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</si>
  <si>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</si>
  <si>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</si>
  <si>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</si>
  <si>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</si>
  <si>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</si>
  <si>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</si>
  <si>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</si>
  <si>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</si>
  <si>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</si>
  <si>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</si>
  <si>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</si>
  <si>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</si>
  <si>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</si>
  <si>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</si>
  <si>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</si>
  <si>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</si>
  <si>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</si>
  <si>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</si>
  <si>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</si>
  <si>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</si>
  <si>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</si>
  <si>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</si>
  <si>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</si>
  <si>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</si>
  <si>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</si>
  <si>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</si>
  <si>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</si>
  <si>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</si>
  <si>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</si>
  <si>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</si>
  <si>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</si>
  <si>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</si>
  <si>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</si>
  <si>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</si>
  <si>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</si>
  <si>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</si>
  <si>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</si>
  <si>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</si>
  <si>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</si>
  <si>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</si>
  <si>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</si>
  <si>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</si>
  <si>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</si>
  <si>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</si>
  <si>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</si>
  <si>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</si>
  <si>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</si>
  <si>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</si>
  <si>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</si>
  <si>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</si>
  <si>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</si>
  <si>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</si>
  <si>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</si>
  <si>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</si>
  <si>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</si>
  <si>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</si>
  <si>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</si>
  <si>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</si>
  <si>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</si>
  <si>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</si>
  <si>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</si>
  <si>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</si>
  <si>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</si>
  <si>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</si>
  <si>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</si>
  <si>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</si>
  <si>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</si>
  <si>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</si>
  <si>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</si>
  <si>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</si>
  <si>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</si>
  <si>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</si>
  <si>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</si>
  <si>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</si>
  <si>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</si>
  <si>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</si>
  <si>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</si>
  <si>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</si>
  <si>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</si>
  <si>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</si>
  <si>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</si>
  <si>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</si>
  <si>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</si>
  <si>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</si>
  <si>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</si>
  <si>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</si>
  <si>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</si>
  <si>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</si>
  <si>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</si>
  <si>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</si>
  <si>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</si>
  <si>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</si>
  <si>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</si>
  <si>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</si>
  <si>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</si>
  <si>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</si>
  <si>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</si>
  <si>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</si>
  <si>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</si>
  <si>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</si>
  <si>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</si>
  <si>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</si>
  <si>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</si>
  <si>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</si>
  <si>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</si>
  <si>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</si>
  <si>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</si>
  <si>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</si>
  <si>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</si>
  <si>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</si>
  <si>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</si>
  <si>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</si>
  <si>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</si>
  <si>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</si>
  <si>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</si>
  <si>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</si>
  <si>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</si>
  <si>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</si>
  <si>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</si>
  <si>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</si>
  <si>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</si>
  <si>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</si>
  <si>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</si>
  <si>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</si>
  <si>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</si>
  <si>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</si>
  <si>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</si>
  <si>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</si>
  <si>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</si>
  <si>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</si>
  <si>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</si>
  <si>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</si>
  <si>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</si>
  <si>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</si>
  <si>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</si>
  <si>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</si>
  <si>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</si>
  <si>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</si>
  <si>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</si>
  <si>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</si>
  <si>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</si>
  <si>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</si>
  <si>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</si>
  <si>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</si>
  <si>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</si>
  <si>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</si>
  <si>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</si>
  <si>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</si>
  <si>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</si>
  <si>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</si>
  <si>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</si>
  <si>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</si>
  <si>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</si>
  <si>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</si>
  <si>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</si>
  <si>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</si>
  <si>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</si>
  <si>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</si>
  <si>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</si>
  <si>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</si>
  <si>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</si>
  <si>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</si>
  <si>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</si>
  <si>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</si>
  <si>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</si>
  <si>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</si>
  <si>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</si>
  <si>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</si>
  <si>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</si>
  <si>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</si>
  <si>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</si>
  <si>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</si>
  <si>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</si>
  <si>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</si>
  <si>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</si>
  <si>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</si>
  <si>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</si>
  <si>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</si>
  <si>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</si>
  <si>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</si>
  <si>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</si>
  <si>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</si>
  <si>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</si>
  <si>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</si>
  <si>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</si>
  <si>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</si>
  <si>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</si>
  <si>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</si>
  <si>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</si>
  <si>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</si>
  <si>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</si>
  <si>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</si>
  <si>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</si>
  <si>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</si>
  <si>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</si>
  <si>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</si>
  <si>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</si>
  <si>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</si>
  <si>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</si>
  <si>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</si>
  <si>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</si>
  <si>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</si>
  <si>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</si>
  <si>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</si>
  <si>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</si>
  <si>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</si>
  <si>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</si>
  <si>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</si>
  <si>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</si>
  <si>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</si>
  <si>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</si>
  <si>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</si>
  <si>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</si>
  <si>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</si>
  <si>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</si>
  <si>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</si>
  <si>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</si>
  <si>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</si>
  <si>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</si>
  <si>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</si>
  <si>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</si>
  <si>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</si>
  <si>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</si>
  <si>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</si>
  <si>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</si>
  <si>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</si>
  <si>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</si>
  <si>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</si>
  <si>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</si>
  <si>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</si>
  <si>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</si>
  <si>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</si>
  <si>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</si>
  <si>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</si>
  <si>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</si>
  <si>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</si>
  <si>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</si>
  <si>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</si>
  <si>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</si>
  <si>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</si>
  <si>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</si>
  <si>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</si>
  <si>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</si>
  <si>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</si>
  <si>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</si>
  <si>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</si>
  <si>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</si>
  <si>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</si>
  <si>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</si>
  <si>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</si>
  <si>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</si>
  <si>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</si>
  <si>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</si>
  <si>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</si>
  <si>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</si>
  <si>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</si>
  <si>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</si>
  <si>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</si>
  <si>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</si>
  <si>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</si>
  <si>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</si>
  <si>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</si>
  <si>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</si>
  <si>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</si>
  <si>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</si>
  <si>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</si>
  <si>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</si>
  <si>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</si>
  <si>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</si>
  <si>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</si>
  <si>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</si>
  <si>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</si>
  <si>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</si>
  <si>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</si>
  <si>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</si>
  <si>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</si>
  <si>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</si>
  <si>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</si>
  <si>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</si>
  <si>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</si>
  <si>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</si>
  <si>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</si>
  <si>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</si>
  <si>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</si>
  <si>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</si>
  <si>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</si>
  <si>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</si>
  <si>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</si>
  <si>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</si>
  <si>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</si>
  <si>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</si>
  <si>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</si>
  <si>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</si>
  <si>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</si>
  <si>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</si>
  <si>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</si>
  <si>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</si>
  <si>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</si>
  <si>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</si>
  <si>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</si>
  <si>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</si>
  <si>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</si>
  <si>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</si>
  <si>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</si>
  <si>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</si>
  <si>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</si>
  <si>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</si>
  <si>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</si>
  <si>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</si>
  <si>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</si>
  <si>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</si>
  <si>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</si>
  <si>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</si>
  <si>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</si>
  <si>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</si>
  <si>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</si>
  <si>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</si>
  <si>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</si>
  <si>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</si>
  <si>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</si>
  <si>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</si>
  <si>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</si>
  <si>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</si>
  <si>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</si>
  <si>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</si>
  <si>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</si>
  <si>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</si>
  <si>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</si>
  <si>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</si>
  <si>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</si>
  <si>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</si>
  <si>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</si>
  <si>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</si>
  <si>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</si>
  <si>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</si>
  <si>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</si>
  <si>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</si>
  <si>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</si>
  <si>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</si>
  <si>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</si>
  <si>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</si>
  <si>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</si>
  <si>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</si>
  <si>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</si>
  <si>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</si>
  <si>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</si>
  <si>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</si>
  <si>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</si>
  <si>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</si>
  <si>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</si>
  <si>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</si>
  <si>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</si>
  <si>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</si>
  <si>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</si>
  <si>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</si>
  <si>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</si>
  <si>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</si>
  <si>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</si>
  <si>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</si>
  <si>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</si>
  <si>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</si>
  <si>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</si>
  <si>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</si>
  <si>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</si>
  <si>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</si>
  <si>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</si>
  <si>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</si>
  <si>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</si>
  <si>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</si>
  <si>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</si>
  <si>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</si>
  <si>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</si>
  <si>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</si>
  <si>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</si>
  <si>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</si>
  <si>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</si>
  <si>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</si>
  <si>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</si>
  <si>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</si>
  <si>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</si>
  <si>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</si>
  <si>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</si>
  <si>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</si>
  <si>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</si>
  <si>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</si>
  <si>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</si>
  <si>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</si>
  <si>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</si>
  <si>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</si>
  <si>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</si>
  <si>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</si>
  <si>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</si>
  <si>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</si>
  <si>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</si>
  <si>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</si>
  <si>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</si>
  <si>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</si>
  <si>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</si>
  <si>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</si>
  <si>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</si>
  <si>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</si>
  <si>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</si>
  <si>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</si>
  <si>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</si>
  <si>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</si>
  <si>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</si>
  <si>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</si>
  <si>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</si>
  <si>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</si>
  <si>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</si>
  <si>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</si>
  <si>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</si>
  <si>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</si>
  <si>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</si>
  <si>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</si>
  <si>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</si>
  <si>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</si>
  <si>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</si>
  <si>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</si>
  <si>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</si>
  <si>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</si>
  <si>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</si>
  <si>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</si>
  <si>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</si>
  <si>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</si>
  <si>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</si>
  <si>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</si>
  <si>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</si>
  <si>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</si>
  <si>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</si>
  <si>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</si>
  <si>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</si>
  <si>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</si>
  <si>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</si>
  <si>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</si>
  <si>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</si>
  <si>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</si>
  <si>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</si>
  <si>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</si>
  <si>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</si>
  <si>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</si>
  <si>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</si>
  <si>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</si>
  <si>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</si>
  <si>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</si>
  <si>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</si>
  <si>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</si>
  <si>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</si>
  <si>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</si>
  <si>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</si>
  <si>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</si>
  <si>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</si>
  <si>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</si>
  <si>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</si>
  <si>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</si>
  <si>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</si>
  <si>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</si>
  <si>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</si>
  <si>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</si>
  <si>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</si>
  <si>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</si>
  <si>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</si>
  <si>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</si>
  <si>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</si>
  <si>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</si>
  <si>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</si>
  <si>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</si>
  <si>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</si>
  <si>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</si>
  <si>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</si>
  <si>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</si>
  <si>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</si>
  <si>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</si>
  <si>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</si>
  <si>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</si>
  <si>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</si>
  <si>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</si>
  <si>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</si>
  <si>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</si>
  <si>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</si>
  <si>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</si>
  <si>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</si>
  <si>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</si>
  <si>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</si>
  <si>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</si>
  <si>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</si>
  <si>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</si>
  <si>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</si>
  <si>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</si>
  <si>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</si>
  <si>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</si>
  <si>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</si>
  <si>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</si>
  <si>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</si>
  <si>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</si>
  <si>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</si>
  <si>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</si>
  <si>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</si>
  <si>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</si>
  <si>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</si>
  <si>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</si>
  <si>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</si>
  <si>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</si>
  <si>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</si>
  <si>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</si>
  <si>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</si>
  <si>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</si>
  <si>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</si>
  <si>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</si>
  <si>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</si>
  <si>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</si>
  <si>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</si>
  <si>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</si>
  <si>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</si>
  <si>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</si>
  <si>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</si>
  <si>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</si>
  <si>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</si>
  <si>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</si>
  <si>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</si>
  <si>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</si>
  <si>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</si>
  <si>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</si>
  <si>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</si>
  <si>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</si>
  <si>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</si>
  <si>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</si>
  <si>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</si>
  <si>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</si>
  <si>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</si>
  <si>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</si>
  <si>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</si>
  <si>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</si>
  <si>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</si>
  <si>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</si>
  <si>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</si>
  <si>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</si>
  <si>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</si>
  <si>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</si>
  <si>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</si>
  <si>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</si>
  <si>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</si>
  <si>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</si>
  <si>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</si>
  <si>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</si>
  <si>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</si>
  <si>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</si>
  <si>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</si>
  <si>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</si>
  <si>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</si>
  <si>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</si>
  <si>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</si>
  <si>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</si>
  <si>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</si>
  <si>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</si>
  <si>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</si>
  <si>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</si>
  <si>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</si>
  <si>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</si>
  <si>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</si>
  <si>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</si>
  <si>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</si>
  <si>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</si>
  <si>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</si>
  <si>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</si>
  <si>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</si>
  <si>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</si>
  <si>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</si>
  <si>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</si>
  <si>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</si>
  <si>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</si>
  <si>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</si>
  <si>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</si>
  <si>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</si>
  <si>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</si>
  <si>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</si>
  <si>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</si>
  <si>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</si>
  <si>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</si>
  <si>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</si>
  <si>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</si>
  <si>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</si>
  <si>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</si>
  <si>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</si>
  <si>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</si>
  <si>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</si>
  <si>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</si>
  <si>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</si>
  <si>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</si>
  <si>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</si>
  <si>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</si>
  <si>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</si>
  <si>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</si>
  <si>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</si>
  <si>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</si>
  <si>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</si>
  <si>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</si>
  <si>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</si>
  <si>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</si>
  <si>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</si>
  <si>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</si>
  <si>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</si>
  <si>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</si>
  <si>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</si>
  <si>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</si>
  <si>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</si>
  <si>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</si>
  <si>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</si>
  <si>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</si>
  <si>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</si>
  <si>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</si>
  <si>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</si>
  <si>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</si>
  <si>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</si>
  <si>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</si>
  <si>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</si>
  <si>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</si>
  <si>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</si>
  <si>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</si>
  <si>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</si>
  <si>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</si>
  <si>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</si>
  <si>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</si>
  <si>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</si>
  <si>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</si>
  <si>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</si>
  <si>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</si>
  <si>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</si>
  <si>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</si>
  <si>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</si>
  <si>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</si>
  <si>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</si>
  <si>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</si>
  <si>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</si>
  <si>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</si>
  <si>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</si>
  <si>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</si>
  <si>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</si>
  <si>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</si>
  <si>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</si>
  <si>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</si>
  <si>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</si>
  <si>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</si>
  <si>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</si>
  <si>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</si>
  <si>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</si>
  <si>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</si>
  <si>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</si>
  <si>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</si>
  <si>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</si>
  <si>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</si>
  <si>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</si>
  <si>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</si>
  <si>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</si>
  <si>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</si>
  <si>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</si>
  <si>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</si>
  <si>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</si>
  <si>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</si>
  <si>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</si>
  <si>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</si>
  <si>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</si>
  <si>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</si>
  <si>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</si>
  <si>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</si>
  <si>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</si>
  <si>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</si>
  <si>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</si>
  <si>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</si>
  <si>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</si>
  <si>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</si>
  <si>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</si>
  <si>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</si>
  <si>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</si>
  <si>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</si>
  <si>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</si>
  <si>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</si>
  <si>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</si>
  <si>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</si>
  <si>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</si>
  <si>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</si>
  <si>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</si>
  <si>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</si>
  <si>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</si>
  <si>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</si>
  <si>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</si>
  <si>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</si>
  <si>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</si>
  <si>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</si>
  <si>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</si>
  <si>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</si>
  <si>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</si>
  <si>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</si>
  <si>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</si>
  <si>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</si>
  <si>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</si>
  <si>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</si>
  <si>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</si>
  <si>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</si>
  <si>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</si>
  <si>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</si>
  <si>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</si>
  <si>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</si>
  <si>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</si>
  <si>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</si>
  <si>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</si>
  <si>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</si>
  <si>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</si>
  <si>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</si>
  <si>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</si>
  <si>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</si>
  <si>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</si>
  <si>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</si>
  <si>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</si>
  <si>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</si>
  <si>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</si>
  <si>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</si>
  <si>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</si>
  <si>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</si>
  <si>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</si>
  <si>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</si>
  <si>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</si>
  <si>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</si>
  <si>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</si>
  <si>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</si>
  <si>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</si>
  <si>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</si>
  <si>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</si>
  <si>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</si>
  <si>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</si>
  <si>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</si>
  <si>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</si>
  <si>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</si>
  <si>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</si>
  <si>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</si>
  <si>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</si>
  <si>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</si>
  <si>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</si>
  <si>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</si>
  <si>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</si>
  <si>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</si>
  <si>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</si>
  <si>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</si>
  <si>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</si>
  <si>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</si>
  <si>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</si>
  <si>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</si>
  <si>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</si>
  <si>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</si>
  <si>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</si>
  <si>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</si>
  <si>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</si>
  <si>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</si>
  <si>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</si>
  <si>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</si>
  <si>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</si>
  <si>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</si>
  <si>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</si>
  <si>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</si>
  <si>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</si>
  <si>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</si>
  <si>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</si>
  <si>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</si>
  <si>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</si>
  <si>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</si>
  <si>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</si>
  <si>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</si>
  <si>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</si>
  <si>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</si>
  <si>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</si>
  <si>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</si>
  <si>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</si>
  <si>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</si>
  <si>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</si>
  <si>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</si>
  <si>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</si>
  <si>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</si>
  <si>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</si>
  <si>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</si>
  <si>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</si>
  <si>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</si>
  <si>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</si>
  <si>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</si>
  <si>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</si>
  <si>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</si>
  <si>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</si>
  <si>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</si>
  <si>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</si>
  <si>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</si>
  <si>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</si>
  <si>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</si>
  <si>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</si>
  <si>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</si>
  <si>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</si>
  <si>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</si>
  <si>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</si>
  <si>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</si>
  <si>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</si>
  <si>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</si>
  <si>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</si>
  <si>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</si>
  <si>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</si>
  <si>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</si>
  <si>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</si>
  <si>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</si>
  <si>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</si>
  <si>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</si>
  <si>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</si>
  <si>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</si>
  <si>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</si>
  <si>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</si>
  <si>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</si>
  <si>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</si>
  <si>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</si>
  <si>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</si>
  <si>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</si>
  <si>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</si>
  <si>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</si>
  <si>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</si>
  <si>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</si>
  <si>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</si>
  <si>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</si>
  <si>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</si>
  <si>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</si>
  <si>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</si>
  <si>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</si>
  <si>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</si>
  <si>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</si>
  <si>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</si>
  <si>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</si>
  <si>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</si>
  <si>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</si>
  <si>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</si>
  <si>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</si>
  <si>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</si>
  <si>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</si>
  <si>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</si>
  <si>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</si>
  <si>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</si>
  <si>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</si>
  <si>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</si>
  <si>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</si>
  <si>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</si>
  <si>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</si>
  <si>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</si>
  <si>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</si>
  <si>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</si>
  <si>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</si>
  <si>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</si>
  <si>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</si>
  <si>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</si>
  <si>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</si>
  <si>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</si>
  <si>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</si>
  <si>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</si>
  <si>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</si>
  <si>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</si>
  <si>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</si>
  <si>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</si>
  <si>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</si>
  <si>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</si>
  <si>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</si>
  <si>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</si>
  <si>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</si>
  <si>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</si>
  <si>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</si>
  <si>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</si>
  <si>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</si>
  <si>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</si>
  <si>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</si>
  <si>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</si>
  <si>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</si>
  <si>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</si>
  <si>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</si>
  <si>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</si>
  <si>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</si>
  <si>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</si>
  <si>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</si>
  <si>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</si>
  <si>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</si>
  <si>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</si>
  <si>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</si>
  <si>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</si>
  <si>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</si>
  <si>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</si>
  <si>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</si>
  <si>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</si>
  <si>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</si>
  <si>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</si>
  <si>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</si>
  <si>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</si>
  <si>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</si>
  <si>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</si>
  <si>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</si>
  <si>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</si>
  <si>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</si>
  <si>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</si>
  <si>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</si>
  <si>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</si>
  <si>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</si>
  <si>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</si>
  <si>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</si>
  <si>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</si>
  <si>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</si>
  <si>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</si>
  <si>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</si>
  <si>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</si>
  <si>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</si>
  <si>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</si>
  <si>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</si>
  <si>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</si>
  <si>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</si>
  <si>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</si>
  <si>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</si>
  <si>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</si>
  <si>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</si>
  <si>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</si>
  <si>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</si>
  <si>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</si>
  <si>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</si>
  <si>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</si>
  <si>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</si>
  <si>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</si>
  <si>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</si>
  <si>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</si>
  <si>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</si>
  <si>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</si>
  <si>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</si>
  <si>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</si>
  <si>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</si>
  <si>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</si>
  <si>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</si>
  <si>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</si>
  <si>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</si>
  <si>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</si>
  <si>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</si>
  <si>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</si>
  <si>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</si>
  <si>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</si>
  <si>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</si>
  <si>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</si>
  <si>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</si>
  <si>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</si>
  <si>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</si>
  <si>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</si>
  <si>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</si>
  <si>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</si>
  <si>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</si>
  <si>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</si>
  <si>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</si>
  <si>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</si>
  <si>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</si>
  <si>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</si>
  <si>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</si>
  <si>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</si>
  <si>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</si>
  <si>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</si>
  <si>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</si>
  <si>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</si>
  <si>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</si>
  <si>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</si>
  <si>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</si>
  <si>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</si>
  <si>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</si>
  <si>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</si>
  <si>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</si>
  <si>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</si>
  <si>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</si>
  <si>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</si>
  <si>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</si>
  <si>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</si>
  <si>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</si>
  <si>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</si>
  <si>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</si>
  <si>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</si>
  <si>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</si>
  <si>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</si>
  <si>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</si>
  <si>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</si>
  <si>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</si>
  <si>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</si>
  <si>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</si>
  <si>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</si>
  <si>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</si>
  <si>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</si>
  <si>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</si>
  <si>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</si>
  <si>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</si>
  <si>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</si>
  <si>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</si>
  <si>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</si>
  <si>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</si>
  <si>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</si>
  <si>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</si>
  <si>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</si>
  <si>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</si>
  <si>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</si>
  <si>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</si>
  <si>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</si>
  <si>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</si>
  <si>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</si>
  <si>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</si>
  <si>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</si>
  <si>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</si>
  <si>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</si>
  <si>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</si>
  <si>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</si>
  <si>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</si>
  <si>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</si>
  <si>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</si>
  <si>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</si>
  <si>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</si>
  <si>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</si>
  <si>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</si>
  <si>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</si>
  <si>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</si>
  <si>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</si>
  <si>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</si>
  <si>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</si>
  <si>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</si>
  <si>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</si>
  <si>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</si>
  <si>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</si>
  <si>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</si>
  <si>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</si>
  <si>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</si>
  <si>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</si>
  <si>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</si>
  <si>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</si>
  <si>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</si>
  <si>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</si>
  <si>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</si>
  <si>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</si>
  <si>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</si>
  <si>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</si>
  <si>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</si>
  <si>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</si>
  <si>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</si>
  <si>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</si>
  <si>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</si>
  <si>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</si>
  <si>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</si>
  <si>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</si>
  <si>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</si>
  <si>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</si>
  <si>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</si>
  <si>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</si>
  <si>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</si>
  <si>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</si>
  <si>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</si>
  <si>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</si>
  <si>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</si>
  <si>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</si>
  <si>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</si>
  <si>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</si>
  <si>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</si>
  <si>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</si>
  <si>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</si>
  <si>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</si>
  <si>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</si>
  <si>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</si>
  <si>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</si>
  <si>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</si>
  <si>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</si>
  <si>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</si>
  <si>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</si>
  <si>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</si>
  <si>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</si>
  <si>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</si>
  <si>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</si>
  <si>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</si>
  <si>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</si>
  <si>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</si>
  <si>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</si>
  <si>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</si>
  <si>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</si>
  <si>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</si>
  <si>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</si>
  <si>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</si>
  <si>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</si>
  <si>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</si>
  <si>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</si>
  <si>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</si>
  <si>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</si>
  <si>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</si>
  <si>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</si>
  <si>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</si>
  <si>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</si>
  <si>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</si>
  <si>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</si>
  <si>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</si>
  <si>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</si>
  <si>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</si>
  <si>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</si>
  <si>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</si>
  <si>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</si>
  <si>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</si>
  <si>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</si>
  <si>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</si>
  <si>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</si>
  <si>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</si>
  <si>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</si>
  <si>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</si>
  <si>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</si>
  <si>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</si>
  <si>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</si>
  <si>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</si>
  <si>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</si>
  <si>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</si>
  <si>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</si>
  <si>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</si>
  <si>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</si>
  <si>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</si>
  <si>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</si>
  <si>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</si>
  <si>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</si>
  <si>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</si>
  <si>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</si>
  <si>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</si>
  <si>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</si>
  <si>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</si>
  <si>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</si>
  <si>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</si>
  <si>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</si>
  <si>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</si>
  <si>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</si>
  <si>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</si>
  <si>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</si>
  <si>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</si>
  <si>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</si>
  <si>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</si>
  <si>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</si>
  <si>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</si>
  <si>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</si>
  <si>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</si>
  <si>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</si>
  <si>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</si>
  <si>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</si>
  <si>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</si>
  <si>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</si>
  <si>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</si>
  <si>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</si>
  <si>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</si>
  <si>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</si>
  <si>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</si>
  <si>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</si>
  <si>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</si>
  <si>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</si>
  <si>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</si>
  <si>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</si>
  <si>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</si>
  <si>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</si>
  <si>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</si>
  <si>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</si>
  <si>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</si>
  <si>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</si>
  <si>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</si>
  <si>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</si>
  <si>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</si>
  <si>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</si>
  <si>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</si>
  <si>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</si>
  <si>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</si>
  <si>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</si>
  <si>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</si>
  <si>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</si>
  <si>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</si>
  <si>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</si>
  <si>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</si>
  <si>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</si>
  <si>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</si>
  <si>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</si>
  <si>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</si>
  <si>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</si>
  <si>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</si>
  <si>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</si>
  <si>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</si>
  <si>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</si>
  <si>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</si>
  <si>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</si>
  <si>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</si>
  <si>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</si>
  <si>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</si>
  <si>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</si>
  <si>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</si>
  <si>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</si>
  <si>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</si>
  <si>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</si>
  <si>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</si>
  <si>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</si>
  <si>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</si>
  <si>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</si>
  <si>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</si>
  <si>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</si>
  <si>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</si>
  <si>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</si>
  <si>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</si>
  <si>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</si>
  <si>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</si>
  <si>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</si>
  <si>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</si>
  <si>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</si>
  <si>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</si>
  <si>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</si>
  <si>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</si>
  <si>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</si>
  <si>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</si>
  <si>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</si>
  <si>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</si>
  <si>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</si>
  <si>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</si>
  <si>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</si>
  <si>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</si>
  <si>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</si>
  <si>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</si>
  <si>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</si>
  <si>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</si>
  <si>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</si>
  <si>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</si>
  <si>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</si>
  <si>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</si>
  <si>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</si>
  <si>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</si>
  <si>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</si>
  <si>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</si>
  <si>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</si>
  <si>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</si>
  <si>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</si>
  <si>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</si>
  <si>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</si>
  <si>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</si>
  <si>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</si>
  <si>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</si>
  <si>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</si>
  <si>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</si>
  <si>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</si>
  <si>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</si>
  <si>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</si>
  <si>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</si>
  <si>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</si>
  <si>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</si>
  <si>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</si>
  <si>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</si>
  <si>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</si>
  <si>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</si>
  <si>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</si>
  <si>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</si>
  <si>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</si>
  <si>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</si>
  <si>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</si>
  <si>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</si>
  <si>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</si>
  <si>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</si>
  <si>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</si>
  <si>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</si>
  <si>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</si>
  <si>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</si>
  <si>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</si>
  <si>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</si>
  <si>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</si>
  <si>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</si>
  <si>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</si>
  <si>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</si>
  <si>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</si>
  <si>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</si>
  <si>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</si>
  <si>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</si>
  <si>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</si>
  <si>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</si>
  <si>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</si>
  <si>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</si>
  <si>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</si>
  <si>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</si>
  <si>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</si>
  <si>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</si>
  <si>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</si>
  <si>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</si>
  <si>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</si>
  <si>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</si>
  <si>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</si>
  <si>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</si>
  <si>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</si>
  <si>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</si>
  <si>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</si>
  <si>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</si>
  <si>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</si>
  <si>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</si>
  <si>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</si>
  <si>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</si>
  <si>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</si>
  <si>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</si>
  <si>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</si>
  <si>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</si>
  <si>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</si>
  <si>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</si>
  <si>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</si>
  <si>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</si>
  <si>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</si>
  <si>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</si>
  <si>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</si>
  <si>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</si>
  <si>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</si>
  <si>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</si>
  <si>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</si>
  <si>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</si>
  <si>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</si>
  <si>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</si>
  <si>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</si>
  <si>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</si>
  <si>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</si>
  <si>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</si>
  <si>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</si>
  <si>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</si>
  <si>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</si>
  <si>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</si>
  <si>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</si>
  <si>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</si>
  <si>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</si>
  <si>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</si>
  <si>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</si>
  <si>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</si>
  <si>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</si>
  <si>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</si>
  <si>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</si>
  <si>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</si>
  <si>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</si>
  <si>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</si>
  <si>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</si>
  <si>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</si>
  <si>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</si>
  <si>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</si>
  <si>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</si>
  <si>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</si>
  <si>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</si>
  <si>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</si>
  <si>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</si>
  <si>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</si>
  <si>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</si>
  <si>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</si>
  <si>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</si>
  <si>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</si>
  <si>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</si>
  <si>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</si>
  <si>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</si>
  <si>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</si>
  <si>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</si>
  <si>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</si>
  <si>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</si>
  <si>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</si>
  <si>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</si>
  <si>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</si>
  <si>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</si>
  <si>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</si>
  <si>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</si>
  <si>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</si>
  <si>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</si>
  <si>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</si>
  <si>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</si>
  <si>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</si>
  <si>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</si>
  <si>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</si>
  <si>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</si>
  <si>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</si>
  <si>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</si>
  <si>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</si>
  <si>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</si>
  <si>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</si>
  <si>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</si>
  <si>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</si>
  <si>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</si>
  <si>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</si>
  <si>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</si>
  <si>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</si>
  <si>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</si>
  <si>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</si>
  <si>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</si>
  <si>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</si>
  <si>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</si>
  <si>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</si>
  <si>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</si>
  <si>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</si>
  <si>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</si>
  <si>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</si>
  <si>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</si>
  <si>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</si>
  <si>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</si>
  <si>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</si>
  <si>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</si>
  <si>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</si>
  <si>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</si>
  <si>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</si>
  <si>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</si>
  <si>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</si>
  <si>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</si>
  <si>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</si>
  <si>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</si>
  <si>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</si>
  <si>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</si>
  <si>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</si>
  <si>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</si>
  <si>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</si>
  <si>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</si>
  <si>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</si>
  <si>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</si>
  <si>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</si>
  <si>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</si>
  <si>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</si>
  <si>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</si>
  <si>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</si>
  <si>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</si>
  <si>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</si>
  <si>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</si>
  <si>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</si>
  <si>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</si>
  <si>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</si>
  <si>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</si>
  <si>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</si>
  <si>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</si>
  <si>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</si>
  <si>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</si>
  <si>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</si>
  <si>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</si>
  <si>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</si>
  <si>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</si>
  <si>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</si>
  <si>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</si>
  <si>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</si>
  <si>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</si>
  <si>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</si>
  <si>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</si>
  <si>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</si>
  <si>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</si>
  <si>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</si>
  <si>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</si>
  <si>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</si>
  <si>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</si>
  <si>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</si>
  <si>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</si>
  <si>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</si>
  <si>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</si>
  <si>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</si>
  <si>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</si>
  <si>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</si>
  <si>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</si>
  <si>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</si>
  <si>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</si>
  <si>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</si>
  <si>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</si>
  <si>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</si>
  <si>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</si>
  <si>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</si>
  <si>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</si>
  <si>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</si>
  <si>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</si>
  <si>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</si>
  <si>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</si>
  <si>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</si>
  <si>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</si>
  <si>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</si>
  <si>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</si>
  <si>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</si>
  <si>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</si>
  <si>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</si>
  <si>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</si>
  <si>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</si>
  <si>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</si>
  <si>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</si>
  <si>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</si>
  <si>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</si>
  <si>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</si>
  <si>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</si>
  <si>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</si>
  <si>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</si>
  <si>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</si>
  <si>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</si>
  <si>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</si>
  <si>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</si>
  <si>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</si>
  <si>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</si>
  <si>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</si>
  <si>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</si>
  <si>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</si>
  <si>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</si>
  <si>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</si>
  <si>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</si>
  <si>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</si>
  <si>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</si>
  <si>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</si>
  <si>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</si>
  <si>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</si>
  <si>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</si>
  <si>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</si>
  <si>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</si>
  <si>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</si>
  <si>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</si>
  <si>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</si>
  <si>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</si>
  <si>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</si>
  <si>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</si>
  <si>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</si>
  <si>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</si>
  <si>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</si>
  <si>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</si>
  <si>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</si>
  <si>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</si>
  <si>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</si>
  <si>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</si>
  <si>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</si>
  <si>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</si>
  <si>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</si>
  <si>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</si>
  <si>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</si>
  <si>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</si>
  <si>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</si>
  <si>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</si>
  <si>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</si>
  <si>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</si>
  <si>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</si>
  <si>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</si>
  <si>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</si>
  <si>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</si>
  <si>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</si>
  <si>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</si>
  <si>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</si>
  <si>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</si>
  <si>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</si>
  <si>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</si>
  <si>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</si>
  <si>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</si>
  <si>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</si>
  <si>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</si>
  <si>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</si>
  <si>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</si>
  <si>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</si>
  <si>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</si>
  <si>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</si>
  <si>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</si>
  <si>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</si>
  <si>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</si>
  <si>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</si>
  <si>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</si>
  <si>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</si>
  <si>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</si>
  <si>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</si>
  <si>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</si>
  <si>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</si>
  <si>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</si>
  <si>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</si>
  <si>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</si>
  <si>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</si>
  <si>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</si>
  <si>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</si>
  <si>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</si>
  <si>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</si>
  <si>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</si>
  <si>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</si>
  <si>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</si>
  <si>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</si>
  <si>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</si>
  <si>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</si>
  <si>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</si>
  <si>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</si>
  <si>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</si>
  <si>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</si>
  <si>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</si>
  <si>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</si>
  <si>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</si>
  <si>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</si>
  <si>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</si>
  <si>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</si>
  <si>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</si>
  <si>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</si>
  <si>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</si>
  <si>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</si>
  <si>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</si>
  <si>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</si>
  <si>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</si>
  <si>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</si>
  <si>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</si>
  <si>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</si>
  <si>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</si>
  <si>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</si>
  <si>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</si>
  <si>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</si>
  <si>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</si>
  <si>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</si>
  <si>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</si>
  <si>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</si>
  <si>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</si>
  <si>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</si>
  <si>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</si>
  <si>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</si>
  <si>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</si>
  <si>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</si>
  <si>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</si>
  <si>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</si>
  <si>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</si>
  <si>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</si>
  <si>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</si>
  <si>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</si>
  <si>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</si>
  <si>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</si>
  <si>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</si>
  <si>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</si>
  <si>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</si>
  <si>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</si>
  <si>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</si>
  <si>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</si>
  <si>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</si>
  <si>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</si>
  <si>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</si>
  <si>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</si>
  <si>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</si>
  <si>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</si>
  <si>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</si>
  <si>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</si>
  <si>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</si>
  <si>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</si>
  <si>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</si>
  <si>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</si>
  <si>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</si>
  <si>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</si>
  <si>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</si>
  <si>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</si>
  <si>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</si>
  <si>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</si>
  <si>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</si>
  <si>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</si>
  <si>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</si>
  <si>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</si>
  <si>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</si>
  <si>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</si>
  <si>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</si>
  <si>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</si>
  <si>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</si>
  <si>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</si>
  <si>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</si>
  <si>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</si>
  <si>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cCard eccard</t>
  </si>
  <si>
    <t>~~ reimb</t>
  </si>
  <si>
    <t>ikea cash</t>
  </si>
  <si>
    <t>JemBBQ 14Jan</t>
  </si>
  <si>
    <t>120.42 reimb</t>
  </si>
  <si>
    <t>meal 14Jan</t>
  </si>
  <si>
    <t>meals 30Dec</t>
  </si>
  <si>
    <t>Donki{DCS</t>
  </si>
  <si>
    <t>Cigna 18Nov</t>
  </si>
  <si>
    <t>textbook{boy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</si>
</sst>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3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4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6"/>
      <c r="D8" s="686"/>
      <c r="F8" s="686"/>
      <c r="G8" s="686"/>
    </row>
    <row r="9" spans="2:8" x14ac:dyDescent="0.2">
      <c r="C9" s="248"/>
      <c r="D9" s="248"/>
      <c r="F9" s="248"/>
    </row>
    <row r="10" spans="2:8" x14ac:dyDescent="0.2">
      <c r="B10" s="685"/>
      <c r="C10" s="685"/>
      <c r="D10" s="685"/>
      <c r="E10" s="685"/>
      <c r="F10" s="685"/>
      <c r="G10" s="685"/>
      <c r="H10" s="685"/>
    </row>
    <row r="11" spans="2:8" x14ac:dyDescent="0.2">
      <c r="B11" s="685"/>
      <c r="C11" s="685"/>
      <c r="D11" s="685"/>
      <c r="E11" s="685"/>
      <c r="F11" s="685"/>
      <c r="G11" s="685"/>
      <c r="H11" s="685"/>
    </row>
    <row r="12" spans="2:8" x14ac:dyDescent="0.2">
      <c r="B12" s="685"/>
      <c r="C12" s="685"/>
      <c r="D12" s="685"/>
      <c r="E12" s="685"/>
      <c r="F12" s="685"/>
      <c r="G12" s="685"/>
      <c r="H12" s="685"/>
    </row>
    <row r="13" spans="2:8" x14ac:dyDescent="0.2">
      <c r="B13" s="685"/>
      <c r="C13" s="685"/>
      <c r="D13" s="685"/>
      <c r="E13" s="685"/>
      <c r="F13" s="685"/>
      <c r="G13" s="685"/>
      <c r="H13" s="685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T22" sqref="IT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8" t="s">
        <v>1243</v>
      </c>
      <c r="B1" s="698"/>
      <c r="C1" s="674" t="s">
        <v>292</v>
      </c>
      <c r="D1" s="674"/>
      <c r="E1" s="672" t="s">
        <v>1022</v>
      </c>
      <c r="F1" s="672"/>
      <c r="G1" s="698" t="s">
        <v>1244</v>
      </c>
      <c r="H1" s="698"/>
      <c r="I1" s="674" t="s">
        <v>292</v>
      </c>
      <c r="J1" s="674"/>
      <c r="K1" s="672" t="s">
        <v>1023</v>
      </c>
      <c r="L1" s="672"/>
      <c r="M1" s="698" t="s">
        <v>1245</v>
      </c>
      <c r="N1" s="698"/>
      <c r="O1" s="674" t="s">
        <v>292</v>
      </c>
      <c r="P1" s="674"/>
      <c r="Q1" s="672" t="s">
        <v>1078</v>
      </c>
      <c r="R1" s="672"/>
      <c r="S1" s="698" t="s">
        <v>1246</v>
      </c>
      <c r="T1" s="698"/>
      <c r="U1" s="674" t="s">
        <v>292</v>
      </c>
      <c r="V1" s="674"/>
      <c r="W1" s="672" t="s">
        <v>635</v>
      </c>
      <c r="X1" s="672"/>
      <c r="Y1" s="698" t="s">
        <v>1247</v>
      </c>
      <c r="Z1" s="698"/>
      <c r="AA1" s="674" t="s">
        <v>292</v>
      </c>
      <c r="AB1" s="674"/>
      <c r="AC1" s="672" t="s">
        <v>1105</v>
      </c>
      <c r="AD1" s="672"/>
      <c r="AE1" s="698" t="s">
        <v>1248</v>
      </c>
      <c r="AF1" s="698"/>
      <c r="AG1" s="674" t="s">
        <v>292</v>
      </c>
      <c r="AH1" s="674"/>
      <c r="AI1" s="672" t="s">
        <v>1155</v>
      </c>
      <c r="AJ1" s="672"/>
      <c r="AK1" s="698" t="s">
        <v>1251</v>
      </c>
      <c r="AL1" s="698"/>
      <c r="AM1" s="674" t="s">
        <v>1153</v>
      </c>
      <c r="AN1" s="674"/>
      <c r="AO1" s="672" t="s">
        <v>1154</v>
      </c>
      <c r="AP1" s="672"/>
      <c r="AQ1" s="698" t="s">
        <v>1252</v>
      </c>
      <c r="AR1" s="698"/>
      <c r="AS1" s="674" t="s">
        <v>1153</v>
      </c>
      <c r="AT1" s="674"/>
      <c r="AU1" s="672" t="s">
        <v>1199</v>
      </c>
      <c r="AV1" s="672"/>
      <c r="AW1" s="698" t="s">
        <v>1249</v>
      </c>
      <c r="AX1" s="698"/>
      <c r="AY1" s="672" t="s">
        <v>1275</v>
      </c>
      <c r="AZ1" s="672"/>
      <c r="BA1" s="698" t="s">
        <v>1249</v>
      </c>
      <c r="BB1" s="698"/>
      <c r="BC1" s="674" t="s">
        <v>824</v>
      </c>
      <c r="BD1" s="674"/>
      <c r="BE1" s="672" t="s">
        <v>1242</v>
      </c>
      <c r="BF1" s="672"/>
      <c r="BG1" s="698" t="s">
        <v>1250</v>
      </c>
      <c r="BH1" s="698"/>
      <c r="BI1" s="674" t="s">
        <v>824</v>
      </c>
      <c r="BJ1" s="674"/>
      <c r="BK1" s="672" t="s">
        <v>1242</v>
      </c>
      <c r="BL1" s="672"/>
      <c r="BM1" s="698" t="s">
        <v>1260</v>
      </c>
      <c r="BN1" s="698"/>
      <c r="BO1" s="674" t="s">
        <v>824</v>
      </c>
      <c r="BP1" s="674"/>
      <c r="BQ1" s="672" t="s">
        <v>1278</v>
      </c>
      <c r="BR1" s="672"/>
      <c r="BS1" s="698" t="s">
        <v>1277</v>
      </c>
      <c r="BT1" s="698"/>
      <c r="BU1" s="674" t="s">
        <v>824</v>
      </c>
      <c r="BV1" s="674"/>
      <c r="BW1" s="672" t="s">
        <v>1282</v>
      </c>
      <c r="BX1" s="672"/>
      <c r="BY1" s="698" t="s">
        <v>1304</v>
      </c>
      <c r="BZ1" s="698"/>
      <c r="CA1" s="674" t="s">
        <v>824</v>
      </c>
      <c r="CB1" s="674"/>
      <c r="CC1" s="672" t="s">
        <v>1278</v>
      </c>
      <c r="CD1" s="672"/>
      <c r="CE1" s="698" t="s">
        <v>1325</v>
      </c>
      <c r="CF1" s="698"/>
      <c r="CG1" s="674" t="s">
        <v>824</v>
      </c>
      <c r="CH1" s="674"/>
      <c r="CI1" s="672" t="s">
        <v>1282</v>
      </c>
      <c r="CJ1" s="672"/>
      <c r="CK1" s="698" t="s">
        <v>1341</v>
      </c>
      <c r="CL1" s="698"/>
      <c r="CM1" s="674" t="s">
        <v>824</v>
      </c>
      <c r="CN1" s="674"/>
      <c r="CO1" s="672" t="s">
        <v>1278</v>
      </c>
      <c r="CP1" s="672"/>
      <c r="CQ1" s="698" t="s">
        <v>1369</v>
      </c>
      <c r="CR1" s="698"/>
      <c r="CS1" s="688" t="s">
        <v>824</v>
      </c>
      <c r="CT1" s="688"/>
      <c r="CU1" s="672" t="s">
        <v>1425</v>
      </c>
      <c r="CV1" s="672"/>
      <c r="CW1" s="698" t="s">
        <v>1408</v>
      </c>
      <c r="CX1" s="698"/>
      <c r="CY1" s="688" t="s">
        <v>824</v>
      </c>
      <c r="CZ1" s="688"/>
      <c r="DA1" s="672" t="s">
        <v>1632</v>
      </c>
      <c r="DB1" s="672"/>
      <c r="DC1" s="698" t="s">
        <v>1428</v>
      </c>
      <c r="DD1" s="698"/>
      <c r="DE1" s="688" t="s">
        <v>824</v>
      </c>
      <c r="DF1" s="688"/>
      <c r="DG1" s="672" t="s">
        <v>1526</v>
      </c>
      <c r="DH1" s="672"/>
      <c r="DI1" s="698" t="s">
        <v>1629</v>
      </c>
      <c r="DJ1" s="698"/>
      <c r="DK1" s="688" t="s">
        <v>824</v>
      </c>
      <c r="DL1" s="688"/>
      <c r="DM1" s="672" t="s">
        <v>1425</v>
      </c>
      <c r="DN1" s="672"/>
      <c r="DO1" s="698" t="s">
        <v>1630</v>
      </c>
      <c r="DP1" s="698"/>
      <c r="DQ1" s="688" t="s">
        <v>824</v>
      </c>
      <c r="DR1" s="688"/>
      <c r="DS1" s="672" t="s">
        <v>1625</v>
      </c>
      <c r="DT1" s="672"/>
      <c r="DU1" s="698" t="s">
        <v>1631</v>
      </c>
      <c r="DV1" s="698"/>
      <c r="DW1" s="688" t="s">
        <v>824</v>
      </c>
      <c r="DX1" s="688"/>
      <c r="DY1" s="672" t="s">
        <v>1651</v>
      </c>
      <c r="DZ1" s="672"/>
      <c r="EA1" s="687" t="s">
        <v>1646</v>
      </c>
      <c r="EB1" s="687"/>
      <c r="EC1" s="688" t="s">
        <v>824</v>
      </c>
      <c r="ED1" s="688"/>
      <c r="EE1" s="672" t="s">
        <v>1625</v>
      </c>
      <c r="EF1" s="672"/>
      <c r="EG1" s="375"/>
      <c r="EH1" s="687" t="s">
        <v>1676</v>
      </c>
      <c r="EI1" s="687"/>
      <c r="EJ1" s="688" t="s">
        <v>824</v>
      </c>
      <c r="EK1" s="688"/>
      <c r="EL1" s="672" t="s">
        <v>1710</v>
      </c>
      <c r="EM1" s="672"/>
      <c r="EN1" s="687" t="s">
        <v>1701</v>
      </c>
      <c r="EO1" s="687"/>
      <c r="EP1" s="688" t="s">
        <v>824</v>
      </c>
      <c r="EQ1" s="688"/>
      <c r="ER1" s="672" t="s">
        <v>1750</v>
      </c>
      <c r="ES1" s="672"/>
      <c r="ET1" s="687" t="s">
        <v>1743</v>
      </c>
      <c r="EU1" s="687"/>
      <c r="EV1" s="688" t="s">
        <v>824</v>
      </c>
      <c r="EW1" s="688"/>
      <c r="EX1" s="672" t="s">
        <v>1651</v>
      </c>
      <c r="EY1" s="672"/>
      <c r="EZ1" s="687" t="s">
        <v>1778</v>
      </c>
      <c r="FA1" s="687"/>
      <c r="FB1" s="688" t="s">
        <v>824</v>
      </c>
      <c r="FC1" s="688"/>
      <c r="FD1" s="672" t="s">
        <v>1632</v>
      </c>
      <c r="FE1" s="672"/>
      <c r="FF1" s="687" t="s">
        <v>1817</v>
      </c>
      <c r="FG1" s="687"/>
      <c r="FH1" s="688" t="s">
        <v>824</v>
      </c>
      <c r="FI1" s="688"/>
      <c r="FJ1" s="672" t="s">
        <v>1425</v>
      </c>
      <c r="FK1" s="672"/>
      <c r="FL1" s="687" t="s">
        <v>1852</v>
      </c>
      <c r="FM1" s="687"/>
      <c r="FN1" s="688" t="s">
        <v>824</v>
      </c>
      <c r="FO1" s="688"/>
      <c r="FP1" s="672" t="s">
        <v>1899</v>
      </c>
      <c r="FQ1" s="672"/>
      <c r="FR1" s="687" t="s">
        <v>1888</v>
      </c>
      <c r="FS1" s="687"/>
      <c r="FT1" s="688" t="s">
        <v>824</v>
      </c>
      <c r="FU1" s="688"/>
      <c r="FV1" s="672" t="s">
        <v>1899</v>
      </c>
      <c r="FW1" s="672"/>
      <c r="FX1" s="687" t="s">
        <v>2032</v>
      </c>
      <c r="FY1" s="687"/>
      <c r="FZ1" s="688" t="s">
        <v>824</v>
      </c>
      <c r="GA1" s="688"/>
      <c r="GB1" s="672" t="s">
        <v>1651</v>
      </c>
      <c r="GC1" s="672"/>
      <c r="GD1" s="687" t="s">
        <v>2033</v>
      </c>
      <c r="GE1" s="687"/>
      <c r="GF1" s="688" t="s">
        <v>824</v>
      </c>
      <c r="GG1" s="688"/>
      <c r="GH1" s="672" t="s">
        <v>1625</v>
      </c>
      <c r="GI1" s="672"/>
      <c r="GJ1" s="687" t="s">
        <v>2042</v>
      </c>
      <c r="GK1" s="687"/>
      <c r="GL1" s="688" t="s">
        <v>824</v>
      </c>
      <c r="GM1" s="688"/>
      <c r="GN1" s="672" t="s">
        <v>1783</v>
      </c>
      <c r="GO1" s="672"/>
      <c r="GP1" s="687" t="s">
        <v>2084</v>
      </c>
      <c r="GQ1" s="687"/>
      <c r="GR1" s="688" t="s">
        <v>824</v>
      </c>
      <c r="GS1" s="688"/>
      <c r="GT1" s="672" t="s">
        <v>1710</v>
      </c>
      <c r="GU1" s="672"/>
      <c r="GV1" s="687" t="s">
        <v>2118</v>
      </c>
      <c r="GW1" s="687"/>
      <c r="GX1" s="688" t="s">
        <v>824</v>
      </c>
      <c r="GY1" s="688"/>
      <c r="GZ1" s="672" t="s">
        <v>2157</v>
      </c>
      <c r="HA1" s="672"/>
      <c r="HB1" s="687" t="s">
        <v>2177</v>
      </c>
      <c r="HC1" s="687"/>
      <c r="HD1" s="688" t="s">
        <v>824</v>
      </c>
      <c r="HE1" s="688"/>
      <c r="HF1" s="672" t="s">
        <v>1750</v>
      </c>
      <c r="HG1" s="672"/>
      <c r="HH1" s="687" t="s">
        <v>2190</v>
      </c>
      <c r="HI1" s="687"/>
      <c r="HJ1" s="688" t="s">
        <v>824</v>
      </c>
      <c r="HK1" s="688"/>
      <c r="HL1" s="672" t="s">
        <v>1425</v>
      </c>
      <c r="HM1" s="672"/>
      <c r="HN1" s="687" t="s">
        <v>2236</v>
      </c>
      <c r="HO1" s="687"/>
      <c r="HP1" s="688" t="s">
        <v>824</v>
      </c>
      <c r="HQ1" s="688"/>
      <c r="HR1" s="672" t="s">
        <v>1425</v>
      </c>
      <c r="HS1" s="672"/>
      <c r="HT1" s="687" t="s">
        <v>2292</v>
      </c>
      <c r="HU1" s="687"/>
      <c r="HV1" s="688" t="s">
        <v>824</v>
      </c>
      <c r="HW1" s="688"/>
      <c r="HX1" s="672" t="s">
        <v>1651</v>
      </c>
      <c r="HY1" s="672"/>
      <c r="HZ1" s="687" t="s">
        <v>2362</v>
      </c>
      <c r="IA1" s="687"/>
      <c r="IB1" s="688" t="s">
        <v>824</v>
      </c>
      <c r="IC1" s="688"/>
      <c r="ID1" s="672" t="s">
        <v>1750</v>
      </c>
      <c r="IE1" s="672"/>
      <c r="IF1" s="687" t="s">
        <v>2430</v>
      </c>
      <c r="IG1" s="687"/>
      <c r="IH1" s="688" t="s">
        <v>824</v>
      </c>
      <c r="II1" s="688"/>
      <c r="IJ1" s="672" t="s">
        <v>1783</v>
      </c>
      <c r="IK1" s="672"/>
      <c r="IL1" s="687" t="s">
        <v>2507</v>
      </c>
      <c r="IM1" s="687"/>
      <c r="IN1" s="688" t="s">
        <v>824</v>
      </c>
      <c r="IO1" s="688"/>
      <c r="IP1" s="672" t="s">
        <v>1783</v>
      </c>
      <c r="IQ1" s="672"/>
      <c r="IR1" s="687" t="s">
        <v>2364</v>
      </c>
      <c r="IS1" s="68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14250.219999999998</v>
      </c>
      <c r="IP2" s="348" t="s">
        <v>296</v>
      </c>
      <c r="IQ2" s="286">
        <f>IO2+IM2-IS2</f>
        <v>8741.5500000000102</v>
      </c>
      <c r="IR2" t="s">
        <v>1946</v>
      </c>
      <c r="IS2" s="377">
        <f>SUM(IS3:IS30)</f>
        <v>13648.100000000006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IQ2-IO34-IO33-IQ64</f>
        <v>4798.54000000001</v>
      </c>
      <c r="IR3" t="s">
        <v>2408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4.0900000000110595</v>
      </c>
      <c r="IR4" s="1" t="s">
        <v>2342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SUM(IQ6:IQ61)</f>
        <v>8737.4599999999991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305000</v>
      </c>
      <c r="IT6" s="108">
        <v>44942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2628</v>
      </c>
      <c r="IO7" s="545"/>
      <c r="IP7" s="365" t="s">
        <v>2563</v>
      </c>
      <c r="IQ7" s="61">
        <v>17</v>
      </c>
      <c r="IR7" s="334" t="s">
        <v>2532</v>
      </c>
      <c r="IS7" s="646">
        <v>0</v>
      </c>
      <c r="IT7" s="108">
        <v>44942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-2884</v>
      </c>
      <c r="IT8" s="540">
        <v>44932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2629</v>
      </c>
      <c r="IO9">
        <f>9.9+76.9</f>
        <v>86.800000000000011</v>
      </c>
      <c r="IP9" s="365" t="s">
        <v>2558</v>
      </c>
      <c r="IQ9" s="61">
        <v>2000</v>
      </c>
      <c r="IR9" s="6" t="s">
        <v>2627</v>
      </c>
      <c r="IS9" s="373">
        <v>116</v>
      </c>
      <c r="IT9" s="108">
        <v>44942</v>
      </c>
      <c r="IU9" s="373" t="s">
        <v>2568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2635</v>
      </c>
      <c r="IO10" s="647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2636</v>
      </c>
      <c r="IO11" s="648">
        <v>10</v>
      </c>
      <c r="IP11" s="360" t="s">
        <v>2526</v>
      </c>
      <c r="IQ11" s="593">
        <v>210.89</v>
      </c>
      <c r="IR11" s="66" t="s">
        <v>1540</v>
      </c>
      <c r="IS11" s="281">
        <v>464</v>
      </c>
      <c r="IT11" s="108">
        <v>44941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2626</v>
      </c>
      <c r="IQ12" s="61">
        <f>406.6+487.92</f>
        <v>894.52</v>
      </c>
      <c r="IR12" s="66" t="s">
        <v>2560</v>
      </c>
      <c r="IS12" s="281">
        <v>803</v>
      </c>
      <c r="IT12" s="108">
        <v>44941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66" t="s">
        <v>1928</v>
      </c>
      <c r="IS13" s="2">
        <v>2892</v>
      </c>
      <c r="IT13" s="108">
        <v>44941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2221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2625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2" t="s">
        <v>1539</v>
      </c>
      <c r="DP15" s="693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2211</v>
      </c>
      <c r="IQ16" s="648">
        <v>30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1229</v>
      </c>
      <c r="IQ18" s="61">
        <f>15+6.5</f>
        <v>21.5</v>
      </c>
      <c r="IR18" s="66" t="s">
        <v>2240</v>
      </c>
      <c r="IS18" s="281">
        <v>1143</v>
      </c>
      <c r="IT18" s="108">
        <v>44942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2" t="s">
        <v>1509</v>
      </c>
      <c r="DJ19" s="693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1" t="s">
        <v>2519</v>
      </c>
      <c r="IS19">
        <v>70</v>
      </c>
      <c r="IT19" s="108">
        <v>44941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2528</v>
      </c>
      <c r="IQ20" s="61">
        <v>42.65</v>
      </c>
      <c r="IR20" s="582" t="s">
        <v>2561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7"/>
      <c r="IO21" s="545"/>
      <c r="IP21" s="359" t="s">
        <v>2624</v>
      </c>
      <c r="IQ21" s="61">
        <f>IM29</f>
        <v>21.35</v>
      </c>
      <c r="IR21" s="7" t="s">
        <v>2518</v>
      </c>
      <c r="IS21">
        <v>2007</v>
      </c>
      <c r="IT21" s="108">
        <v>44942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8" t="s">
        <v>515</v>
      </c>
      <c r="N22" s="708"/>
      <c r="Q22" s="169" t="s">
        <v>371</v>
      </c>
      <c r="S22" s="708" t="s">
        <v>515</v>
      </c>
      <c r="T22" s="708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5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47"/>
      <c r="IO22" s="545"/>
      <c r="IP22" s="359" t="s">
        <v>2429</v>
      </c>
      <c r="IQ22" s="61">
        <f>17.6+10+15.04+18.67+17.63+10+18.43+12.51+10+16.42</f>
        <v>146.30000000000001</v>
      </c>
      <c r="IR22" s="598" t="s">
        <v>2547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3" t="s">
        <v>1002</v>
      </c>
      <c r="N23" s="703"/>
      <c r="Q23" s="169" t="s">
        <v>375</v>
      </c>
      <c r="S23" s="703" t="s">
        <v>1002</v>
      </c>
      <c r="T23" s="703"/>
      <c r="W23" s="250" t="s">
        <v>1031</v>
      </c>
      <c r="X23" s="145">
        <v>0</v>
      </c>
      <c r="Y23" s="708" t="s">
        <v>515</v>
      </c>
      <c r="Z23" s="708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5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7" t="s">
        <v>2206</v>
      </c>
      <c r="HK23" s="65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7" t="s">
        <v>2206</v>
      </c>
      <c r="HW23" s="65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47"/>
      <c r="IO23" s="545"/>
      <c r="IP23" s="351" t="s">
        <v>2602</v>
      </c>
      <c r="IQ23" s="61">
        <v>30</v>
      </c>
      <c r="IR23" s="261" t="s">
        <v>2539</v>
      </c>
      <c r="IS23" s="291"/>
    </row>
    <row r="24" spans="1:255" x14ac:dyDescent="0.2">
      <c r="A24" s="708" t="s">
        <v>515</v>
      </c>
      <c r="B24" s="708"/>
      <c r="E24" s="167" t="s">
        <v>237</v>
      </c>
      <c r="F24" s="169"/>
      <c r="G24" s="708" t="s">
        <v>515</v>
      </c>
      <c r="H24" s="708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703" t="s">
        <v>1002</v>
      </c>
      <c r="Z24" s="703"/>
      <c r="AC24"/>
      <c r="AE24" s="708" t="s">
        <v>515</v>
      </c>
      <c r="AF24" s="708"/>
      <c r="AI24"/>
      <c r="AK24" s="708" t="s">
        <v>515</v>
      </c>
      <c r="AL24" s="70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4" t="s">
        <v>1571</v>
      </c>
      <c r="EF24" s="694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5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5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47"/>
      <c r="IO24" s="545"/>
      <c r="IP24" s="351" t="s">
        <v>2543</v>
      </c>
      <c r="IQ24" s="61">
        <v>10</v>
      </c>
      <c r="IR24" s="599" t="s">
        <v>2549</v>
      </c>
      <c r="IS24" s="597">
        <v>28</v>
      </c>
    </row>
    <row r="25" spans="1:255" x14ac:dyDescent="0.2">
      <c r="A25" s="703" t="s">
        <v>1002</v>
      </c>
      <c r="B25" s="703"/>
      <c r="E25" s="167" t="s">
        <v>139</v>
      </c>
      <c r="F25" s="169"/>
      <c r="G25" s="703" t="s">
        <v>1002</v>
      </c>
      <c r="H25" s="703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703" t="s">
        <v>1002</v>
      </c>
      <c r="AF25" s="703"/>
      <c r="AI25" s="253" t="s">
        <v>1122</v>
      </c>
      <c r="AJ25" s="145">
        <v>30</v>
      </c>
      <c r="AK25" s="703" t="s">
        <v>1002</v>
      </c>
      <c r="AL25" s="703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3"/>
      <c r="BH25" s="703"/>
      <c r="BK25" s="279" t="s">
        <v>1256</v>
      </c>
      <c r="BL25" s="210">
        <v>48.54</v>
      </c>
      <c r="BM25" s="703"/>
      <c r="BN25" s="703"/>
      <c r="BQ25" s="279" t="s">
        <v>1072</v>
      </c>
      <c r="BR25" s="210">
        <v>50.15</v>
      </c>
      <c r="BS25" s="703" t="s">
        <v>1279</v>
      </c>
      <c r="BT25" s="703"/>
      <c r="BW25" s="279" t="s">
        <v>1072</v>
      </c>
      <c r="BX25" s="210">
        <v>48.54</v>
      </c>
      <c r="BY25" s="703"/>
      <c r="BZ25" s="703"/>
      <c r="CC25" s="279" t="s">
        <v>1072</v>
      </c>
      <c r="CD25" s="210">
        <v>142.91</v>
      </c>
      <c r="CE25" s="703"/>
      <c r="CF25" s="703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5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7" t="s">
        <v>2206</v>
      </c>
      <c r="IC25" s="65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7"/>
      <c r="IO25" s="545"/>
      <c r="IP25" s="351" t="s">
        <v>1926</v>
      </c>
      <c r="IQ25" s="61">
        <v>80</v>
      </c>
      <c r="IR25" s="609" t="s">
        <v>2569</v>
      </c>
      <c r="IS25" s="608" t="s">
        <v>2631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9" t="s">
        <v>1571</v>
      </c>
      <c r="DZ26" s="70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4" t="s">
        <v>1571</v>
      </c>
      <c r="ES26" s="694"/>
      <c r="ET26" s="1" t="s">
        <v>1738</v>
      </c>
      <c r="EU26" s="285">
        <v>20000</v>
      </c>
      <c r="EW26" s="695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2540</v>
      </c>
      <c r="IQ26" s="61">
        <v>40.5</v>
      </c>
      <c r="IR26" s="601" t="s">
        <v>2551</v>
      </c>
      <c r="IS26" s="600">
        <v>1000</v>
      </c>
    </row>
    <row r="27" spans="1:255" x14ac:dyDescent="0.2">
      <c r="A27" s="650"/>
      <c r="B27" s="650"/>
      <c r="F27" s="199"/>
      <c r="G27" s="650"/>
      <c r="H27" s="650"/>
      <c r="K27"/>
      <c r="M27" s="704" t="s">
        <v>514</v>
      </c>
      <c r="N27" s="704"/>
      <c r="Q27" s="250" t="s">
        <v>1031</v>
      </c>
      <c r="R27" s="145">
        <v>0</v>
      </c>
      <c r="S27" s="704" t="s">
        <v>514</v>
      </c>
      <c r="T27" s="704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704" t="s">
        <v>514</v>
      </c>
      <c r="AF27" s="70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4" t="s">
        <v>1571</v>
      </c>
      <c r="EY27" s="694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7" t="s">
        <v>2206</v>
      </c>
      <c r="HQ27" s="65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2553</v>
      </c>
      <c r="IQ27" s="61">
        <v>88.51</v>
      </c>
      <c r="IR27" s="261" t="s">
        <v>2486</v>
      </c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704" t="s">
        <v>1004</v>
      </c>
      <c r="N28" s="704"/>
      <c r="Q28" s="250" t="s">
        <v>1094</v>
      </c>
      <c r="R28" s="210">
        <v>200</v>
      </c>
      <c r="S28" s="704" t="s">
        <v>1004</v>
      </c>
      <c r="T28" s="704"/>
      <c r="W28" s="146" t="s">
        <v>1028</v>
      </c>
      <c r="X28" s="145">
        <v>61.35</v>
      </c>
      <c r="Y28" s="704" t="s">
        <v>514</v>
      </c>
      <c r="Z28" s="704"/>
      <c r="AC28" s="224" t="s">
        <v>1109</v>
      </c>
      <c r="AD28" s="224">
        <f>53+207+63</f>
        <v>323</v>
      </c>
      <c r="AE28" s="704" t="s">
        <v>1004</v>
      </c>
      <c r="AF28" s="70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4" t="s">
        <v>1782</v>
      </c>
      <c r="FE28" s="694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596" t="s">
        <v>2205</v>
      </c>
      <c r="IQ28" s="61">
        <v>58.4</v>
      </c>
      <c r="IR28" s="590" t="s">
        <v>2524</v>
      </c>
      <c r="IS28" s="589" t="s">
        <v>2525</v>
      </c>
    </row>
    <row r="29" spans="1:255" x14ac:dyDescent="0.2">
      <c r="A29" s="704" t="s">
        <v>514</v>
      </c>
      <c r="B29" s="704"/>
      <c r="E29" s="198" t="s">
        <v>282</v>
      </c>
      <c r="F29" s="199"/>
      <c r="G29" s="704" t="s">
        <v>514</v>
      </c>
      <c r="H29" s="704"/>
      <c r="K29" s="146" t="s">
        <v>1028</v>
      </c>
      <c r="L29" s="145">
        <v>0</v>
      </c>
      <c r="M29" s="706" t="s">
        <v>93</v>
      </c>
      <c r="N29" s="706"/>
      <c r="Q29" s="250" t="s">
        <v>1071</v>
      </c>
      <c r="R29" s="145">
        <v>0</v>
      </c>
      <c r="S29" s="706" t="s">
        <v>93</v>
      </c>
      <c r="T29" s="706"/>
      <c r="W29" s="146" t="s">
        <v>1027</v>
      </c>
      <c r="X29" s="145">
        <v>64</v>
      </c>
      <c r="Y29" s="704" t="s">
        <v>1004</v>
      </c>
      <c r="Z29" s="704"/>
      <c r="AC29" s="224" t="s">
        <v>1110</v>
      </c>
      <c r="AD29" s="224">
        <f>63+46</f>
        <v>109</v>
      </c>
      <c r="AE29" s="706" t="s">
        <v>93</v>
      </c>
      <c r="AF29" s="70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4" t="s">
        <v>1571</v>
      </c>
      <c r="EM29" s="694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2552</v>
      </c>
      <c r="IQ29" s="61">
        <v>23.42</v>
      </c>
      <c r="IR29" s="603"/>
      <c r="IS29" s="587"/>
    </row>
    <row r="30" spans="1:255" x14ac:dyDescent="0.2">
      <c r="A30" s="704" t="s">
        <v>1004</v>
      </c>
      <c r="B30" s="704"/>
      <c r="E30" s="198" t="s">
        <v>378</v>
      </c>
      <c r="F30" s="199"/>
      <c r="G30" s="704" t="s">
        <v>1004</v>
      </c>
      <c r="H30" s="704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706" t="s">
        <v>93</v>
      </c>
      <c r="Z30" s="706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4" t="s">
        <v>1782</v>
      </c>
      <c r="FK30" s="694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2557</v>
      </c>
      <c r="IQ30" s="61">
        <v>61.71</v>
      </c>
      <c r="IR30" s="606"/>
      <c r="IU30"/>
    </row>
    <row r="31" spans="1:255" ht="12.75" customHeight="1" x14ac:dyDescent="0.2">
      <c r="A31" s="706" t="s">
        <v>93</v>
      </c>
      <c r="B31" s="706"/>
      <c r="E31" s="198" t="s">
        <v>1019</v>
      </c>
      <c r="F31" s="173"/>
      <c r="G31" s="706" t="s">
        <v>93</v>
      </c>
      <c r="H31" s="706"/>
      <c r="K31" s="146" t="s">
        <v>1026</v>
      </c>
      <c r="L31" s="145">
        <v>50.01</v>
      </c>
      <c r="M31" s="707" t="s">
        <v>1013</v>
      </c>
      <c r="N31" s="707"/>
      <c r="Q31" s="146" t="s">
        <v>1073</v>
      </c>
      <c r="R31" s="145">
        <v>26</v>
      </c>
      <c r="S31" s="707" t="s">
        <v>1013</v>
      </c>
      <c r="T31" s="707"/>
      <c r="W31"/>
      <c r="Y31" s="650" t="s">
        <v>391</v>
      </c>
      <c r="Z31" s="650"/>
      <c r="AC31" s="145" t="s">
        <v>1111</v>
      </c>
      <c r="AD31" s="145">
        <v>10</v>
      </c>
      <c r="AE31" s="707" t="s">
        <v>1013</v>
      </c>
      <c r="AF31" s="70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2562</v>
      </c>
      <c r="IQ31" s="61">
        <v>23.1</v>
      </c>
      <c r="IR31" t="s">
        <v>514</v>
      </c>
      <c r="IU31"/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703" t="s">
        <v>243</v>
      </c>
      <c r="N32" s="703"/>
      <c r="Q32" s="146" t="s">
        <v>1072</v>
      </c>
      <c r="R32" s="145">
        <v>55</v>
      </c>
      <c r="S32" s="703" t="s">
        <v>243</v>
      </c>
      <c r="T32" s="703"/>
      <c r="W32" s="249" t="s">
        <v>1093</v>
      </c>
      <c r="X32" s="249">
        <v>0</v>
      </c>
      <c r="Y32" s="707" t="s">
        <v>1013</v>
      </c>
      <c r="Z32" s="707"/>
      <c r="AE32" s="703" t="s">
        <v>243</v>
      </c>
      <c r="AF32" s="70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1" t="s">
        <v>1473</v>
      </c>
      <c r="DP32" s="691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57" t="s">
        <v>2206</v>
      </c>
      <c r="IO32" s="657"/>
      <c r="IP32" s="351" t="s">
        <v>2600</v>
      </c>
      <c r="IQ32" s="61">
        <v>42.17</v>
      </c>
      <c r="IR32" t="s">
        <v>93</v>
      </c>
      <c r="IU32"/>
    </row>
    <row r="33" spans="1:252" x14ac:dyDescent="0.2">
      <c r="A33" s="707" t="s">
        <v>1013</v>
      </c>
      <c r="B33" s="707"/>
      <c r="C33" s="3"/>
      <c r="D33" s="3"/>
      <c r="E33" s="254"/>
      <c r="F33" s="254"/>
      <c r="G33" s="707" t="s">
        <v>1013</v>
      </c>
      <c r="H33" s="707"/>
      <c r="K33" s="249" t="s">
        <v>1033</v>
      </c>
      <c r="L33" s="249"/>
      <c r="M33" s="705" t="s">
        <v>1050</v>
      </c>
      <c r="N33" s="705"/>
      <c r="Q33" s="146" t="s">
        <v>1028</v>
      </c>
      <c r="R33" s="145">
        <v>77.239999999999995</v>
      </c>
      <c r="S33" s="705" t="s">
        <v>1050</v>
      </c>
      <c r="T33" s="705"/>
      <c r="Y33" s="703" t="s">
        <v>243</v>
      </c>
      <c r="Z33" s="703"/>
      <c r="AC33" s="202" t="s">
        <v>1024</v>
      </c>
      <c r="AD33" s="145">
        <v>350</v>
      </c>
      <c r="AE33" s="705" t="s">
        <v>1050</v>
      </c>
      <c r="AF33" s="70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1" t="s">
        <v>1446</v>
      </c>
      <c r="DB33" s="70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351" t="s">
        <v>2630</v>
      </c>
      <c r="IQ33" s="61">
        <v>6.5</v>
      </c>
      <c r="IR33" t="s">
        <v>2444</v>
      </c>
    </row>
    <row r="34" spans="1:252" x14ac:dyDescent="0.2">
      <c r="A34" s="703" t="s">
        <v>243</v>
      </c>
      <c r="B34" s="703"/>
      <c r="E34" s="173"/>
      <c r="F34" s="173"/>
      <c r="G34" s="703" t="s">
        <v>243</v>
      </c>
      <c r="H34" s="703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5" t="s">
        <v>1050</v>
      </c>
      <c r="Z34" s="70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SUM(IQ13:IQ13)</f>
        <v>0</v>
      </c>
      <c r="IP34" s="351" t="s">
        <v>1898</v>
      </c>
      <c r="IQ34" s="61"/>
      <c r="IR34" t="s">
        <v>1709</v>
      </c>
    </row>
    <row r="35" spans="1:252" ht="14.25" customHeight="1" x14ac:dyDescent="0.25">
      <c r="A35" s="709" t="s">
        <v>348</v>
      </c>
      <c r="B35" s="709"/>
      <c r="E35" s="190" t="s">
        <v>374</v>
      </c>
      <c r="F35" s="173"/>
      <c r="G35" s="709" t="s">
        <v>348</v>
      </c>
      <c r="H35" s="70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f>SUM(IQ10:IQ10)</f>
        <v>0</v>
      </c>
      <c r="IP35" s="351" t="s">
        <v>1898</v>
      </c>
      <c r="IQ35" s="61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SUM(IQ11:IQ12)</f>
        <v>1105.4099999999999</v>
      </c>
      <c r="IP36" t="s">
        <v>2545</v>
      </c>
      <c r="IQ36" s="78">
        <v>40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6" t="s">
        <v>1571</v>
      </c>
      <c r="DT37" s="697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SUM(IQ14:IQ22)</f>
        <v>399.44</v>
      </c>
      <c r="IP37" s="9" t="s">
        <v>2232</v>
      </c>
      <c r="IQ37" s="594">
        <f>102+308+94</f>
        <v>504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SUM(IQ23:IQ35)</f>
        <v>464.31</v>
      </c>
      <c r="IP38" s="432">
        <v>25.89</v>
      </c>
      <c r="IQ38" s="59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06" t="s">
        <v>1446</v>
      </c>
      <c r="IQ39" s="64">
        <f>IM23+IO40-IS19</f>
        <v>680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1" t="s">
        <v>1473</v>
      </c>
      <c r="DJ40" s="691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7" t="s">
        <v>2206</v>
      </c>
      <c r="II40" s="657"/>
      <c r="IJ40" s="429">
        <v>20</v>
      </c>
      <c r="IK40" s="354" t="s">
        <v>2470</v>
      </c>
      <c r="IN40" s="354" t="s">
        <v>2601</v>
      </c>
      <c r="IO40" s="367">
        <f>100+400+100</f>
        <v>600</v>
      </c>
      <c r="IP40" s="429">
        <v>399</v>
      </c>
      <c r="IQ40" s="604" t="s">
        <v>2546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35</v>
      </c>
      <c r="IQ41" s="604" t="s">
        <v>2536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9" t="s">
        <v>2339</v>
      </c>
      <c r="HY42" s="68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7.9</v>
      </c>
      <c r="IQ42" s="604" t="s">
        <v>2537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6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30</v>
      </c>
      <c r="IQ44" s="604" t="s">
        <v>2541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429">
        <v>20</v>
      </c>
      <c r="IQ45" s="604" t="s">
        <v>2633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12</v>
      </c>
      <c r="IQ46" s="604" t="s">
        <v>2554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9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9">
        <v>20</v>
      </c>
      <c r="IQ47" s="604" t="s">
        <v>2262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9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v>10</v>
      </c>
      <c r="IQ48" s="604" t="s">
        <v>2564</v>
      </c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9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f>17+11+6</f>
        <v>34</v>
      </c>
      <c r="IQ49" s="604" t="s">
        <v>2623</v>
      </c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9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367">
        <v>20</v>
      </c>
      <c r="IQ50" s="604" t="s">
        <v>2632</v>
      </c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9"/>
      <c r="IQ51" s="604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367"/>
      <c r="IQ52" s="604"/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2538</v>
      </c>
      <c r="IQ53" s="593">
        <f>757-3.8</f>
        <v>753.2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2521</v>
      </c>
      <c r="IQ54" s="593">
        <v>92.8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2527</v>
      </c>
      <c r="IQ55" s="593">
        <f>220.8+7.27*2</f>
        <v>235.34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63" t="s">
        <v>2548</v>
      </c>
      <c r="IQ56" s="61">
        <v>260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18" t="s">
        <v>2555</v>
      </c>
      <c r="IQ57" s="593">
        <v>84.9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2556</v>
      </c>
      <c r="IQ58" s="593">
        <v>105.8</v>
      </c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2559</v>
      </c>
      <c r="IQ59" s="593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 t="s">
        <v>2550</v>
      </c>
      <c r="IQ60" s="593">
        <v>47.05</v>
      </c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 t="s">
        <v>2634</v>
      </c>
      <c r="IQ61" s="593">
        <v>22.2</v>
      </c>
    </row>
    <row r="62" spans="41:253" x14ac:dyDescent="0.2">
      <c r="DE62" s="6"/>
      <c r="DG62" s="223" t="s">
        <v>1507</v>
      </c>
      <c r="DH62" s="316">
        <v>51.9</v>
      </c>
      <c r="IP62" s="544"/>
      <c r="IQ62" s="605"/>
    </row>
    <row r="63" spans="41:253" x14ac:dyDescent="0.2">
      <c r="DG63" s="223" t="s">
        <v>1188</v>
      </c>
      <c r="DH63" s="316">
        <v>1500</v>
      </c>
      <c r="IP63" s="145"/>
      <c r="IQ63" s="145"/>
    </row>
    <row r="64" spans="41:253" x14ac:dyDescent="0.2">
      <c r="IJ64" s="418"/>
      <c r="IK64" s="358"/>
      <c r="IS64" s="410"/>
    </row>
    <row r="65" spans="205:251" x14ac:dyDescent="0.2">
      <c r="IK65" s="546"/>
      <c r="IM65" s="410"/>
    </row>
    <row r="66" spans="205:251" x14ac:dyDescent="0.2">
      <c r="IJ66" s="420"/>
      <c r="IP66" s="418"/>
      <c r="IQ66" s="358"/>
    </row>
    <row r="67" spans="205:251" x14ac:dyDescent="0.2">
      <c r="HO67" s="410"/>
      <c r="IG67" s="410"/>
      <c r="IJ67" s="420"/>
      <c r="IQ67" s="546"/>
    </row>
    <row r="68" spans="205:251" x14ac:dyDescent="0.2">
      <c r="IJ68" s="420"/>
      <c r="IP68" s="420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3" spans="205:251" x14ac:dyDescent="0.2">
      <c r="IP73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1" t="s">
        <v>1910</v>
      </c>
      <c r="C2" s="711"/>
      <c r="D2" s="711"/>
      <c r="E2" s="713" t="s">
        <v>2570</v>
      </c>
      <c r="F2" s="713" t="s">
        <v>2617</v>
      </c>
      <c r="G2" s="639"/>
      <c r="H2" s="718" t="s">
        <v>2479</v>
      </c>
      <c r="I2" s="712" t="s">
        <v>2586</v>
      </c>
      <c r="J2" s="712"/>
      <c r="K2" s="715" t="s">
        <v>2605</v>
      </c>
      <c r="L2" s="713" t="s">
        <v>2575</v>
      </c>
      <c r="M2" s="717" t="s">
        <v>2589</v>
      </c>
      <c r="O2" s="612" t="s">
        <v>2580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4"/>
      <c r="F3" s="714"/>
      <c r="G3" s="640"/>
      <c r="H3" s="719"/>
      <c r="I3" s="617" t="s">
        <v>2612</v>
      </c>
      <c r="J3" s="618" t="s">
        <v>2247</v>
      </c>
      <c r="K3" s="716"/>
      <c r="L3" s="714"/>
      <c r="M3" s="717"/>
      <c r="O3" s="612" t="s">
        <v>2577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2576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2592</v>
      </c>
      <c r="N5" s="622" t="s">
        <v>2604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2587</v>
      </c>
      <c r="N6" s="623"/>
    </row>
    <row r="7" spans="2:16" x14ac:dyDescent="0.2">
      <c r="B7" s="610" t="s">
        <v>2571</v>
      </c>
      <c r="C7" s="610" t="s">
        <v>2571</v>
      </c>
      <c r="D7" s="610">
        <f>D4</f>
        <v>130</v>
      </c>
      <c r="E7" s="610" t="s">
        <v>2622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2592</v>
      </c>
    </row>
    <row r="8" spans="2:16" x14ac:dyDescent="0.2">
      <c r="B8" s="634"/>
      <c r="G8" s="641">
        <v>44985</v>
      </c>
      <c r="H8" s="624"/>
      <c r="N8" s="625" t="s">
        <v>2614</v>
      </c>
      <c r="O8" s="610" t="s">
        <v>2615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2588</v>
      </c>
      <c r="K9" s="610">
        <v>0</v>
      </c>
    </row>
    <row r="10" spans="2:16" x14ac:dyDescent="0.2">
      <c r="B10" s="624"/>
      <c r="E10" s="625" t="s">
        <v>2616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2608</v>
      </c>
    </row>
    <row r="11" spans="2:16" x14ac:dyDescent="0.2">
      <c r="B11" s="710" t="s">
        <v>2573</v>
      </c>
      <c r="C11" s="710"/>
      <c r="D11" s="710"/>
      <c r="E11" s="710"/>
      <c r="F11" s="710"/>
      <c r="G11" s="710"/>
      <c r="H11" s="710"/>
      <c r="I11" s="710"/>
      <c r="J11" s="710"/>
      <c r="K11" s="710"/>
      <c r="L11" s="710"/>
      <c r="M11" s="710"/>
      <c r="N11" s="710"/>
      <c r="O11" s="710"/>
      <c r="P11" s="710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2606</v>
      </c>
      <c r="D13" s="632"/>
      <c r="E13" s="713" t="s">
        <v>2570</v>
      </c>
      <c r="F13" s="713" t="s">
        <v>2617</v>
      </c>
      <c r="G13" s="640"/>
      <c r="H13" s="718" t="s">
        <v>2586</v>
      </c>
      <c r="I13" s="720" t="s">
        <v>2597</v>
      </c>
      <c r="J13" s="722" t="s">
        <v>2610</v>
      </c>
      <c r="K13" s="722"/>
      <c r="L13" s="713" t="s">
        <v>2575</v>
      </c>
      <c r="M13" s="717" t="s">
        <v>2589</v>
      </c>
    </row>
    <row r="14" spans="2:16" x14ac:dyDescent="0.2">
      <c r="C14" s="615" t="s">
        <v>1908</v>
      </c>
      <c r="D14" s="616" t="s">
        <v>2478</v>
      </c>
      <c r="E14" s="714"/>
      <c r="F14" s="714"/>
      <c r="G14" s="643"/>
      <c r="H14" s="719"/>
      <c r="I14" s="721"/>
      <c r="J14" s="644" t="s">
        <v>2611</v>
      </c>
      <c r="K14" s="645" t="s">
        <v>1909</v>
      </c>
      <c r="L14" s="714"/>
      <c r="M14" s="717"/>
    </row>
    <row r="15" spans="2:16" x14ac:dyDescent="0.2">
      <c r="C15" s="610" t="s">
        <v>2571</v>
      </c>
      <c r="D15" s="610">
        <f>D4</f>
        <v>130</v>
      </c>
      <c r="G15" s="638">
        <v>45017</v>
      </c>
      <c r="H15" s="629" t="s">
        <v>2571</v>
      </c>
      <c r="J15" s="636">
        <v>160</v>
      </c>
      <c r="K15" s="610">
        <v>75</v>
      </c>
      <c r="N15" s="610" t="s">
        <v>2609</v>
      </c>
    </row>
    <row r="16" spans="2:16" x14ac:dyDescent="0.2">
      <c r="E16" s="625"/>
      <c r="F16" s="625"/>
      <c r="G16" s="638">
        <v>45017</v>
      </c>
      <c r="H16" s="624"/>
      <c r="I16" s="610" t="s">
        <v>2598</v>
      </c>
      <c r="M16" s="629"/>
      <c r="N16" s="610" t="s">
        <v>2607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2618</v>
      </c>
    </row>
    <row r="19" spans="2:18" x14ac:dyDescent="0.2">
      <c r="B19" s="710" t="s">
        <v>2574</v>
      </c>
      <c r="C19" s="710"/>
      <c r="D19" s="710"/>
      <c r="E19" s="710"/>
      <c r="F19" s="710"/>
      <c r="G19" s="710"/>
      <c r="H19" s="710"/>
      <c r="I19" s="710"/>
      <c r="J19" s="710"/>
      <c r="K19" s="710"/>
      <c r="L19" s="710"/>
      <c r="M19" s="710"/>
      <c r="N19" s="710"/>
      <c r="O19" s="710"/>
      <c r="P19" s="710"/>
    </row>
    <row r="20" spans="2:18" x14ac:dyDescent="0.2">
      <c r="E20" s="631" t="s">
        <v>2619</v>
      </c>
      <c r="F20" s="631" t="s">
        <v>2583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2599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2590</v>
      </c>
      <c r="N21" s="610" t="s">
        <v>2593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2620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2581</v>
      </c>
      <c r="R26" s="627"/>
    </row>
    <row r="27" spans="2:18" x14ac:dyDescent="0.2">
      <c r="C27" s="610">
        <v>30</v>
      </c>
      <c r="D27" s="610" t="s">
        <v>2572</v>
      </c>
      <c r="E27" s="626"/>
      <c r="F27" s="626"/>
      <c r="G27" s="641">
        <v>45077</v>
      </c>
      <c r="H27" s="624"/>
      <c r="K27" s="629"/>
      <c r="N27" s="610" t="s">
        <v>2585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2595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2596</v>
      </c>
      <c r="K29" s="629"/>
      <c r="N29" s="610" t="s">
        <v>2613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2603</v>
      </c>
    </row>
    <row r="32" spans="2:18" x14ac:dyDescent="0.2">
      <c r="C32" s="610" t="s">
        <v>2571</v>
      </c>
      <c r="D32" s="610">
        <v>113</v>
      </c>
      <c r="E32" s="627" t="s">
        <v>2621</v>
      </c>
      <c r="F32" s="627" t="s">
        <v>2579</v>
      </c>
      <c r="G32" s="638">
        <v>45079</v>
      </c>
      <c r="H32" s="629"/>
      <c r="K32" s="629"/>
      <c r="L32" s="610">
        <v>114</v>
      </c>
      <c r="M32" s="610" t="s">
        <v>2591</v>
      </c>
      <c r="N32" s="610" t="s">
        <v>2594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2582</v>
      </c>
    </row>
    <row r="36" spans="3:14" x14ac:dyDescent="0.2">
      <c r="C36" s="610">
        <f>113+1</f>
        <v>114</v>
      </c>
      <c r="D36" s="610" t="s">
        <v>2572</v>
      </c>
      <c r="G36" s="641">
        <v>45105</v>
      </c>
      <c r="H36" s="629"/>
      <c r="K36" s="629"/>
      <c r="N36" s="610" t="s">
        <v>2584</v>
      </c>
    </row>
    <row r="37" spans="3:14" x14ac:dyDescent="0.2">
      <c r="G37" s="641">
        <v>45107</v>
      </c>
      <c r="H37" s="629"/>
      <c r="K37" s="629"/>
      <c r="N37" s="610" t="s">
        <v>2603</v>
      </c>
    </row>
    <row r="38" spans="3:14" x14ac:dyDescent="0.2">
      <c r="D38" s="610">
        <v>0</v>
      </c>
      <c r="E38" s="627" t="s">
        <v>2578</v>
      </c>
      <c r="F38" s="627" t="s">
        <v>2579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  <mergeCell ref="H2:H3"/>
    <mergeCell ref="I13:I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3" t="s">
        <v>1932</v>
      </c>
      <c r="D3" s="72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6" t="s">
        <v>2115</v>
      </c>
      <c r="C2" s="726"/>
      <c r="D2" s="727" t="s">
        <v>1910</v>
      </c>
      <c r="E2" s="727"/>
      <c r="F2" s="522"/>
      <c r="G2" s="522"/>
      <c r="H2" s="395"/>
      <c r="I2" s="730" t="s">
        <v>2309</v>
      </c>
      <c r="J2" s="731"/>
      <c r="K2" s="731"/>
      <c r="L2" s="731"/>
      <c r="M2" s="731"/>
      <c r="N2" s="731"/>
      <c r="O2" s="732"/>
      <c r="P2" s="476"/>
      <c r="Q2" s="733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8" t="s">
        <v>2345</v>
      </c>
      <c r="G3" s="739"/>
      <c r="H3" s="395"/>
      <c r="I3" s="459"/>
      <c r="J3" s="523"/>
      <c r="K3" s="735" t="s">
        <v>2488</v>
      </c>
      <c r="L3" s="736"/>
      <c r="M3" s="737"/>
      <c r="N3" s="528"/>
      <c r="O3" s="456"/>
      <c r="P3" s="520"/>
      <c r="Q3" s="734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8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8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9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9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4" t="s">
        <v>1577</v>
      </c>
      <c r="E27" s="725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69" t="s">
        <v>292</v>
      </c>
      <c r="E1" s="669"/>
      <c r="F1" s="669" t="s">
        <v>345</v>
      </c>
      <c r="G1" s="669"/>
      <c r="H1" s="667" t="s">
        <v>127</v>
      </c>
      <c r="I1" s="667"/>
      <c r="J1" s="663" t="s">
        <v>292</v>
      </c>
      <c r="K1" s="663"/>
      <c r="L1" s="668" t="s">
        <v>528</v>
      </c>
      <c r="M1" s="668"/>
      <c r="N1" s="667" t="s">
        <v>146</v>
      </c>
      <c r="O1" s="667"/>
      <c r="P1" s="663" t="s">
        <v>293</v>
      </c>
      <c r="Q1" s="663"/>
      <c r="R1" s="668" t="s">
        <v>530</v>
      </c>
      <c r="S1" s="668"/>
      <c r="T1" s="657" t="s">
        <v>193</v>
      </c>
      <c r="U1" s="657"/>
      <c r="V1" s="663" t="s">
        <v>292</v>
      </c>
      <c r="W1" s="663"/>
      <c r="X1" s="662" t="s">
        <v>532</v>
      </c>
      <c r="Y1" s="662"/>
      <c r="Z1" s="657" t="s">
        <v>241</v>
      </c>
      <c r="AA1" s="657"/>
      <c r="AB1" s="664" t="s">
        <v>292</v>
      </c>
      <c r="AC1" s="664"/>
      <c r="AD1" s="665" t="s">
        <v>532</v>
      </c>
      <c r="AE1" s="665"/>
      <c r="AF1" s="657" t="s">
        <v>373</v>
      </c>
      <c r="AG1" s="657"/>
      <c r="AH1" s="664" t="s">
        <v>292</v>
      </c>
      <c r="AI1" s="664"/>
      <c r="AJ1" s="662" t="s">
        <v>538</v>
      </c>
      <c r="AK1" s="662"/>
      <c r="AL1" s="657" t="s">
        <v>395</v>
      </c>
      <c r="AM1" s="657"/>
      <c r="AN1" s="674" t="s">
        <v>292</v>
      </c>
      <c r="AO1" s="674"/>
      <c r="AP1" s="672" t="s">
        <v>539</v>
      </c>
      <c r="AQ1" s="672"/>
      <c r="AR1" s="657" t="s">
        <v>422</v>
      </c>
      <c r="AS1" s="657"/>
      <c r="AV1" s="672" t="s">
        <v>285</v>
      </c>
      <c r="AW1" s="672"/>
      <c r="AX1" s="675" t="s">
        <v>1010</v>
      </c>
      <c r="AY1" s="675"/>
      <c r="AZ1" s="675"/>
      <c r="BA1" s="213"/>
      <c r="BB1" s="670">
        <v>42942</v>
      </c>
      <c r="BC1" s="671"/>
      <c r="BD1" s="6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73" t="s">
        <v>1011</v>
      </c>
      <c r="BE5" s="673"/>
      <c r="BF5" s="673"/>
      <c r="BG5" s="673"/>
      <c r="BH5" s="673"/>
      <c r="BI5" s="673"/>
      <c r="BJ5" s="673"/>
      <c r="BK5" s="6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8" t="s">
        <v>264</v>
      </c>
      <c r="W23" s="65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0"/>
      <c r="W24" s="66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80" t="s">
        <v>557</v>
      </c>
      <c r="I1" s="680"/>
      <c r="J1" s="665" t="s">
        <v>523</v>
      </c>
      <c r="K1" s="665"/>
      <c r="L1" s="666" t="s">
        <v>916</v>
      </c>
      <c r="M1" s="666"/>
      <c r="N1" s="680" t="s">
        <v>557</v>
      </c>
      <c r="O1" s="680"/>
      <c r="P1" s="665" t="s">
        <v>523</v>
      </c>
      <c r="Q1" s="665"/>
      <c r="R1" s="666" t="s">
        <v>560</v>
      </c>
      <c r="S1" s="666"/>
      <c r="T1" s="680" t="s">
        <v>557</v>
      </c>
      <c r="U1" s="680"/>
      <c r="V1" s="665" t="s">
        <v>523</v>
      </c>
      <c r="W1" s="665"/>
      <c r="X1" s="666" t="s">
        <v>915</v>
      </c>
      <c r="Y1" s="666"/>
      <c r="Z1" s="680" t="s">
        <v>557</v>
      </c>
      <c r="AA1" s="680"/>
      <c r="AB1" s="665" t="s">
        <v>523</v>
      </c>
      <c r="AC1" s="665"/>
      <c r="AD1" s="666" t="s">
        <v>599</v>
      </c>
      <c r="AE1" s="666"/>
      <c r="AF1" s="680" t="s">
        <v>557</v>
      </c>
      <c r="AG1" s="680"/>
      <c r="AH1" s="665" t="s">
        <v>523</v>
      </c>
      <c r="AI1" s="665"/>
      <c r="AJ1" s="666" t="s">
        <v>914</v>
      </c>
      <c r="AK1" s="666"/>
      <c r="AL1" s="680" t="s">
        <v>634</v>
      </c>
      <c r="AM1" s="680"/>
      <c r="AN1" s="665" t="s">
        <v>635</v>
      </c>
      <c r="AO1" s="665"/>
      <c r="AP1" s="666" t="s">
        <v>629</v>
      </c>
      <c r="AQ1" s="666"/>
      <c r="AR1" s="680" t="s">
        <v>557</v>
      </c>
      <c r="AS1" s="680"/>
      <c r="AT1" s="665" t="s">
        <v>523</v>
      </c>
      <c r="AU1" s="665"/>
      <c r="AV1" s="666" t="s">
        <v>913</v>
      </c>
      <c r="AW1" s="666"/>
      <c r="AX1" s="680" t="s">
        <v>557</v>
      </c>
      <c r="AY1" s="680"/>
      <c r="AZ1" s="665" t="s">
        <v>523</v>
      </c>
      <c r="BA1" s="665"/>
      <c r="BB1" s="666" t="s">
        <v>661</v>
      </c>
      <c r="BC1" s="666"/>
      <c r="BD1" s="680" t="s">
        <v>557</v>
      </c>
      <c r="BE1" s="680"/>
      <c r="BF1" s="665" t="s">
        <v>523</v>
      </c>
      <c r="BG1" s="665"/>
      <c r="BH1" s="666" t="s">
        <v>912</v>
      </c>
      <c r="BI1" s="666"/>
      <c r="BJ1" s="680" t="s">
        <v>557</v>
      </c>
      <c r="BK1" s="680"/>
      <c r="BL1" s="665" t="s">
        <v>523</v>
      </c>
      <c r="BM1" s="665"/>
      <c r="BN1" s="666" t="s">
        <v>931</v>
      </c>
      <c r="BO1" s="666"/>
      <c r="BP1" s="680" t="s">
        <v>557</v>
      </c>
      <c r="BQ1" s="680"/>
      <c r="BR1" s="665" t="s">
        <v>523</v>
      </c>
      <c r="BS1" s="665"/>
      <c r="BT1" s="666" t="s">
        <v>911</v>
      </c>
      <c r="BU1" s="666"/>
      <c r="BV1" s="680" t="s">
        <v>712</v>
      </c>
      <c r="BW1" s="680"/>
      <c r="BX1" s="665" t="s">
        <v>713</v>
      </c>
      <c r="BY1" s="665"/>
      <c r="BZ1" s="666" t="s">
        <v>711</v>
      </c>
      <c r="CA1" s="666"/>
      <c r="CB1" s="680" t="s">
        <v>738</v>
      </c>
      <c r="CC1" s="680"/>
      <c r="CD1" s="665" t="s">
        <v>739</v>
      </c>
      <c r="CE1" s="665"/>
      <c r="CF1" s="666" t="s">
        <v>910</v>
      </c>
      <c r="CG1" s="666"/>
      <c r="CH1" s="680" t="s">
        <v>738</v>
      </c>
      <c r="CI1" s="680"/>
      <c r="CJ1" s="665" t="s">
        <v>739</v>
      </c>
      <c r="CK1" s="665"/>
      <c r="CL1" s="666" t="s">
        <v>756</v>
      </c>
      <c r="CM1" s="666"/>
      <c r="CN1" s="680" t="s">
        <v>738</v>
      </c>
      <c r="CO1" s="680"/>
      <c r="CP1" s="665" t="s">
        <v>739</v>
      </c>
      <c r="CQ1" s="665"/>
      <c r="CR1" s="666" t="s">
        <v>909</v>
      </c>
      <c r="CS1" s="666"/>
      <c r="CT1" s="680" t="s">
        <v>738</v>
      </c>
      <c r="CU1" s="680"/>
      <c r="CV1" s="678" t="s">
        <v>739</v>
      </c>
      <c r="CW1" s="678"/>
      <c r="CX1" s="666" t="s">
        <v>777</v>
      </c>
      <c r="CY1" s="666"/>
      <c r="CZ1" s="680" t="s">
        <v>738</v>
      </c>
      <c r="DA1" s="680"/>
      <c r="DB1" s="678" t="s">
        <v>739</v>
      </c>
      <c r="DC1" s="678"/>
      <c r="DD1" s="666" t="s">
        <v>908</v>
      </c>
      <c r="DE1" s="666"/>
      <c r="DF1" s="680" t="s">
        <v>824</v>
      </c>
      <c r="DG1" s="680"/>
      <c r="DH1" s="678" t="s">
        <v>825</v>
      </c>
      <c r="DI1" s="678"/>
      <c r="DJ1" s="666" t="s">
        <v>817</v>
      </c>
      <c r="DK1" s="666"/>
      <c r="DL1" s="680" t="s">
        <v>824</v>
      </c>
      <c r="DM1" s="680"/>
      <c r="DN1" s="678" t="s">
        <v>739</v>
      </c>
      <c r="DO1" s="678"/>
      <c r="DP1" s="666" t="s">
        <v>907</v>
      </c>
      <c r="DQ1" s="666"/>
      <c r="DR1" s="680" t="s">
        <v>824</v>
      </c>
      <c r="DS1" s="680"/>
      <c r="DT1" s="678" t="s">
        <v>739</v>
      </c>
      <c r="DU1" s="678"/>
      <c r="DV1" s="666" t="s">
        <v>906</v>
      </c>
      <c r="DW1" s="666"/>
      <c r="DX1" s="680" t="s">
        <v>824</v>
      </c>
      <c r="DY1" s="680"/>
      <c r="DZ1" s="678" t="s">
        <v>739</v>
      </c>
      <c r="EA1" s="678"/>
      <c r="EB1" s="666" t="s">
        <v>905</v>
      </c>
      <c r="EC1" s="666"/>
      <c r="ED1" s="680" t="s">
        <v>824</v>
      </c>
      <c r="EE1" s="680"/>
      <c r="EF1" s="678" t="s">
        <v>739</v>
      </c>
      <c r="EG1" s="678"/>
      <c r="EH1" s="666" t="s">
        <v>891</v>
      </c>
      <c r="EI1" s="666"/>
      <c r="EJ1" s="680" t="s">
        <v>824</v>
      </c>
      <c r="EK1" s="680"/>
      <c r="EL1" s="678" t="s">
        <v>946</v>
      </c>
      <c r="EM1" s="678"/>
      <c r="EN1" s="666" t="s">
        <v>932</v>
      </c>
      <c r="EO1" s="666"/>
      <c r="EP1" s="680" t="s">
        <v>824</v>
      </c>
      <c r="EQ1" s="680"/>
      <c r="ER1" s="678" t="s">
        <v>960</v>
      </c>
      <c r="ES1" s="678"/>
      <c r="ET1" s="666" t="s">
        <v>947</v>
      </c>
      <c r="EU1" s="666"/>
      <c r="EV1" s="680" t="s">
        <v>824</v>
      </c>
      <c r="EW1" s="680"/>
      <c r="EX1" s="678" t="s">
        <v>538</v>
      </c>
      <c r="EY1" s="678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7" t="s">
        <v>790</v>
      </c>
      <c r="CU19" s="65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77" t="s">
        <v>1581</v>
      </c>
      <c r="FF21" s="677"/>
      <c r="FG21" s="67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2023-01-16T05:37:30Z</dcterms:modified>
</cp:coreProperties>
</file>