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8AE104C-6C8A-4068-9ADA-8F37BD939E32}" xr6:coauthVersionLast="41" xr6:coauthVersionMax="41" xr10:uidLastSave="{00000000-0000-0000-0000-000000000000}"/>
  <bookViews>
    <workbookView xWindow="1230" yWindow="2355" windowWidth="16185" windowHeight="11835" xr2:uid="{D4D1A54F-01AE-4300-8644-B16194D9355C}"/>
  </bookViews>
  <sheets>
    <sheet name="LTIS" sheetId="2" r:id="rId1"/>
    <sheet name="FLI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C12" i="2"/>
  <c r="C25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0" i="2"/>
  <c r="C8" i="1" l="1"/>
  <c r="C7" i="1"/>
  <c r="C6" i="2"/>
  <c r="C5" i="2"/>
  <c r="C4" i="2"/>
  <c r="C11" i="2"/>
  <c r="C7" i="2"/>
  <c r="C8" i="2"/>
  <c r="C9" i="2"/>
  <c r="C3" i="2"/>
  <c r="C3" i="1" l="1"/>
  <c r="C5" i="1" s="1"/>
  <c r="C6" i="1" l="1"/>
  <c r="C10" i="1"/>
</calcChain>
</file>

<file path=xl/sharedStrings.xml><?xml version="1.0" encoding="utf-8"?>
<sst xmlns="http://schemas.openxmlformats.org/spreadsheetml/2006/main" count="11" uniqueCount="8">
  <si>
    <t>total prem</t>
  </si>
  <si>
    <t>XIRR</t>
  </si>
  <si>
    <t>cash in/out</t>
  </si>
  <si>
    <t>12M TD excess return</t>
  </si>
  <si>
    <t>9% of 30k</t>
  </si>
  <si>
    <t>first annual payment</t>
  </si>
  <si>
    <t xml:space="preserve">surrender </t>
  </si>
  <si>
    <t>first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</si>
</sst>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B2:F26"/>
  <sheetViews>
    <sheetView tabSelected="1" topLeftCell="A2" workbookViewId="0">
      <selection activeCell="J11" sqref="J11"/>
    </sheetView>
  </sheetViews>
  <sheetFormatPr defaultRowHeight="15" x14ac:dyDescent="0.25"/>
  <cols>
    <col min="2" max="2" width="9.85546875" style="3" bestFit="1" customWidth="1"/>
    <col min="3" max="3" width="9.85546875" customWidth="1"/>
    <col min="4" max="4" width="20" bestFit="1" customWidth="1"/>
    <col min="5" max="5" width="10.28515625" bestFit="1" customWidth="1"/>
  </cols>
  <sheetData>
    <row r="2" spans="2:6" x14ac:dyDescent="0.25">
      <c r="C2" t="s">
        <v>2</v>
      </c>
    </row>
    <row r="3" spans="2:6" x14ac:dyDescent="0.25">
      <c r="B3" s="3">
        <v>45505</v>
      </c>
      <c r="C3">
        <f>-$F$3/5</f>
        <v>-30000</v>
      </c>
      <c r="E3" t="s">
        <v>0</v>
      </c>
      <c r="F3">
        <v>150000</v>
      </c>
    </row>
    <row r="4" spans="2:6" x14ac:dyDescent="0.25">
      <c r="B4" s="3">
        <v>45566</v>
      </c>
      <c r="C4">
        <f>1.8%*F3</f>
        <v>2700.0000000000005</v>
      </c>
      <c r="D4" t="s">
        <v>4</v>
      </c>
      <c r="E4" s="3" t="s">
        <v>1</v>
      </c>
      <c r="F4" s="2">
        <f>XIRR(C3:C11,B3:B11)</f>
        <v>2.9792901873588563E-2</v>
      </c>
    </row>
    <row r="5" spans="2:6" x14ac:dyDescent="0.25">
      <c r="B5" s="3">
        <v>45870</v>
      </c>
      <c r="C5">
        <f t="shared" ref="C5:C9" si="0">-$F$3/5</f>
        <v>-30000</v>
      </c>
    </row>
    <row r="6" spans="2:6" x14ac:dyDescent="0.25">
      <c r="B6" s="3">
        <v>45870</v>
      </c>
      <c r="C6">
        <f>(0.0425-0.035)*F3</f>
        <v>1125</v>
      </c>
      <c r="D6" t="s">
        <v>3</v>
      </c>
    </row>
    <row r="7" spans="2:6" x14ac:dyDescent="0.25">
      <c r="B7" s="3">
        <v>46235</v>
      </c>
      <c r="C7">
        <f t="shared" si="0"/>
        <v>-30000</v>
      </c>
    </row>
    <row r="8" spans="2:6" x14ac:dyDescent="0.25">
      <c r="B8" s="3">
        <v>46600</v>
      </c>
      <c r="C8">
        <f t="shared" si="0"/>
        <v>-30000</v>
      </c>
    </row>
    <row r="9" spans="2:6" x14ac:dyDescent="0.25">
      <c r="B9" s="3">
        <v>46966</v>
      </c>
      <c r="C9">
        <f t="shared" si="0"/>
        <v>-30000</v>
      </c>
    </row>
    <row r="10" spans="2:6" x14ac:dyDescent="0.25">
      <c r="B10" s="3">
        <v>47331</v>
      </c>
      <c r="C10">
        <f>$F$3*0.0339</f>
        <v>5085</v>
      </c>
      <c r="D10" t="s">
        <v>5</v>
      </c>
    </row>
    <row r="11" spans="2:6" x14ac:dyDescent="0.25">
      <c r="B11" s="3">
        <v>47331</v>
      </c>
      <c r="C11">
        <f>F3*1.03</f>
        <v>154500</v>
      </c>
      <c r="D11" t="s">
        <v>6</v>
      </c>
    </row>
    <row r="12" spans="2:6" x14ac:dyDescent="0.25">
      <c r="B12" s="3">
        <v>47696</v>
      </c>
      <c r="C12">
        <f>$F$3*0.0339</f>
        <v>5085</v>
      </c>
    </row>
    <row r="13" spans="2:6" x14ac:dyDescent="0.25">
      <c r="B13" s="3">
        <v>48061</v>
      </c>
      <c r="C13">
        <f>$F$3*0.0339</f>
        <v>5085</v>
      </c>
    </row>
    <row r="14" spans="2:6" x14ac:dyDescent="0.25">
      <c r="B14" s="3">
        <v>48427</v>
      </c>
      <c r="C14">
        <f>$F$3*0.0339</f>
        <v>5085</v>
      </c>
    </row>
    <row r="15" spans="2:6" x14ac:dyDescent="0.25">
      <c r="B15" s="3">
        <v>48792</v>
      </c>
      <c r="C15">
        <f>$F$3*0.0339</f>
        <v>5085</v>
      </c>
    </row>
    <row r="16" spans="2:6" x14ac:dyDescent="0.25">
      <c r="B16" s="3">
        <v>49157</v>
      </c>
      <c r="C16">
        <f>$F$3*0.0339</f>
        <v>5085</v>
      </c>
    </row>
    <row r="17" spans="2:3" x14ac:dyDescent="0.25">
      <c r="B17" s="3">
        <v>49522</v>
      </c>
      <c r="C17">
        <f>$F$3*0.0339</f>
        <v>5085</v>
      </c>
    </row>
    <row r="18" spans="2:3" x14ac:dyDescent="0.25">
      <c r="B18" s="3">
        <v>49888</v>
      </c>
      <c r="C18">
        <f>$F$3*0.0339</f>
        <v>5085</v>
      </c>
    </row>
    <row r="19" spans="2:3" x14ac:dyDescent="0.25">
      <c r="B19" s="3">
        <v>50253</v>
      </c>
      <c r="C19">
        <f>$F$3*0.0339</f>
        <v>5085</v>
      </c>
    </row>
    <row r="20" spans="2:3" x14ac:dyDescent="0.25">
      <c r="B20" s="3">
        <v>50618</v>
      </c>
      <c r="C20">
        <f>$F$3*0.0339</f>
        <v>5085</v>
      </c>
    </row>
    <row r="21" spans="2:3" x14ac:dyDescent="0.25">
      <c r="B21" s="3">
        <v>50983</v>
      </c>
      <c r="C21">
        <f>$F$3*0.0339</f>
        <v>5085</v>
      </c>
    </row>
    <row r="22" spans="2:3" x14ac:dyDescent="0.25">
      <c r="B22" s="3">
        <v>51349</v>
      </c>
      <c r="C22">
        <f>$F$3*0.0339</f>
        <v>5085</v>
      </c>
    </row>
    <row r="23" spans="2:3" x14ac:dyDescent="0.25">
      <c r="B23" s="3">
        <v>51714</v>
      </c>
      <c r="C23">
        <f>$F$3*0.0339</f>
        <v>5085</v>
      </c>
    </row>
    <row r="24" spans="2:3" x14ac:dyDescent="0.25">
      <c r="B24" s="3">
        <v>52079</v>
      </c>
      <c r="C24">
        <f>$F$3*0.0339</f>
        <v>5085</v>
      </c>
    </row>
    <row r="25" spans="2:3" x14ac:dyDescent="0.25">
      <c r="B25" s="3">
        <v>52444</v>
      </c>
      <c r="C25">
        <f>$F$3*0.0339</f>
        <v>5085</v>
      </c>
    </row>
    <row r="26" spans="2:3" x14ac:dyDescent="0.25">
      <c r="B26" s="3">
        <v>52810</v>
      </c>
      <c r="C26">
        <f>$F$3*0.0339</f>
        <v>5085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B2:F10"/>
  <sheetViews>
    <sheetView workbookViewId="0">
      <selection activeCell="G17" sqref="G17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6" x14ac:dyDescent="0.25">
      <c r="C2" t="s">
        <v>2</v>
      </c>
    </row>
    <row r="3" spans="2:6" x14ac:dyDescent="0.25">
      <c r="B3" s="1">
        <v>45170</v>
      </c>
      <c r="C3">
        <f>-F3/3</f>
        <v>-50065.666666666664</v>
      </c>
      <c r="E3" t="s">
        <v>0</v>
      </c>
      <c r="F3">
        <v>150197</v>
      </c>
    </row>
    <row r="4" spans="2:6" x14ac:dyDescent="0.25">
      <c r="B4" s="1">
        <v>45261</v>
      </c>
      <c r="C4">
        <v>6129</v>
      </c>
    </row>
    <row r="5" spans="2:6" x14ac:dyDescent="0.25">
      <c r="B5" s="1">
        <v>45352</v>
      </c>
      <c r="C5">
        <f>C3</f>
        <v>-50065.666666666664</v>
      </c>
    </row>
    <row r="6" spans="2:6" x14ac:dyDescent="0.25">
      <c r="B6" s="1">
        <v>45717</v>
      </c>
      <c r="C6">
        <f>C3</f>
        <v>-50065.666666666664</v>
      </c>
    </row>
    <row r="7" spans="2:6" x14ac:dyDescent="0.25">
      <c r="B7" s="1">
        <v>46082</v>
      </c>
      <c r="C7">
        <f>2.978%*F3</f>
        <v>4472.8666599999997</v>
      </c>
      <c r="D7" t="s">
        <v>7</v>
      </c>
    </row>
    <row r="8" spans="2:6" x14ac:dyDescent="0.25">
      <c r="B8" s="1">
        <v>46082</v>
      </c>
      <c r="C8">
        <f>F3</f>
        <v>150197</v>
      </c>
    </row>
    <row r="10" spans="2:6" x14ac:dyDescent="0.25">
      <c r="B10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LTIS</vt:lpstr>
      <vt:lpstr>FLI2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2023-08-09T09:59:57Z</dcterms:created>
  <dcterms:modified xsi:type="dcterms:W3CDTF">2024-08-12T16:04:03Z</dcterms:modified>
</cp:coreProperties>
</file>