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12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12" i="32" l="1"/>
  <c r="IQ33" i="32" l="1"/>
  <c r="IQ34" i="32"/>
  <c r="IQ23" i="32" l="1"/>
  <c r="IQ48" i="32" l="1"/>
  <c r="IO34" i="32"/>
  <c r="IQ6" i="32" l="1"/>
  <c r="IQ19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2" i="32" l="1"/>
  <c r="IQ46" i="32" l="1"/>
  <c r="IQ36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DS2" i="28"/>
  <c r="K1" i="19" l="1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7" i="21" l="1"/>
  <c r="FC20" i="28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<sst xmlns="http://schemas.openxmlformats.org/spreadsheetml/2006/main" count="6578" uniqueCount="2582">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</sst>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1">
        <v>45015</v>
      </c>
      <c r="F3" s="550"/>
      <c r="G3" s="224"/>
      <c r="H3" s="596" t="s">
        <v>2537</v>
      </c>
    </row>
    <row r="4" spans="2:8" x14ac:dyDescent="0.2">
      <c r="B4" s="224">
        <v>25</v>
      </c>
      <c r="C4" s="550"/>
      <c r="D4" s="550">
        <v>35002.550000000003</v>
      </c>
      <c r="E4" s="652"/>
      <c r="F4" s="550"/>
      <c r="G4" s="550"/>
      <c r="H4" s="145" t="s">
        <v>2537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4"/>
      <c r="D8" s="654"/>
      <c r="F8" s="654"/>
      <c r="G8" s="654"/>
    </row>
    <row r="9" spans="2:8" x14ac:dyDescent="0.2">
      <c r="C9" s="248"/>
      <c r="D9" s="248"/>
      <c r="F9" s="248"/>
    </row>
    <row r="10" spans="2:8" x14ac:dyDescent="0.2">
      <c r="B10" s="653"/>
      <c r="C10" s="653"/>
      <c r="D10" s="653"/>
      <c r="E10" s="653"/>
      <c r="F10" s="653"/>
      <c r="G10" s="653"/>
      <c r="H10" s="653"/>
    </row>
    <row r="11" spans="2:8" x14ac:dyDescent="0.2">
      <c r="B11" s="653"/>
      <c r="C11" s="653"/>
      <c r="D11" s="653"/>
      <c r="E11" s="653"/>
      <c r="F11" s="653"/>
      <c r="G11" s="653"/>
      <c r="H11" s="653"/>
    </row>
    <row r="12" spans="2:8" x14ac:dyDescent="0.2">
      <c r="B12" s="653"/>
      <c r="C12" s="653"/>
      <c r="D12" s="653"/>
      <c r="E12" s="653"/>
      <c r="F12" s="653"/>
      <c r="G12" s="653"/>
      <c r="H12" s="653"/>
    </row>
    <row r="13" spans="2:8" x14ac:dyDescent="0.2">
      <c r="B13" s="653"/>
      <c r="C13" s="653"/>
      <c r="D13" s="653"/>
      <c r="E13" s="653"/>
      <c r="F13" s="653"/>
      <c r="G13" s="653"/>
      <c r="H13" s="65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P50" sqref="IP50:IR5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0" t="s">
        <v>1243</v>
      </c>
      <c r="B1" s="660"/>
      <c r="C1" s="632" t="s">
        <v>292</v>
      </c>
      <c r="D1" s="632"/>
      <c r="E1" s="630" t="s">
        <v>1022</v>
      </c>
      <c r="F1" s="630"/>
      <c r="G1" s="660" t="s">
        <v>1244</v>
      </c>
      <c r="H1" s="660"/>
      <c r="I1" s="632" t="s">
        <v>292</v>
      </c>
      <c r="J1" s="632"/>
      <c r="K1" s="630" t="s">
        <v>1023</v>
      </c>
      <c r="L1" s="630"/>
      <c r="M1" s="660" t="s">
        <v>1245</v>
      </c>
      <c r="N1" s="660"/>
      <c r="O1" s="632" t="s">
        <v>292</v>
      </c>
      <c r="P1" s="632"/>
      <c r="Q1" s="630" t="s">
        <v>1078</v>
      </c>
      <c r="R1" s="630"/>
      <c r="S1" s="660" t="s">
        <v>1246</v>
      </c>
      <c r="T1" s="660"/>
      <c r="U1" s="632" t="s">
        <v>292</v>
      </c>
      <c r="V1" s="632"/>
      <c r="W1" s="630" t="s">
        <v>635</v>
      </c>
      <c r="X1" s="630"/>
      <c r="Y1" s="660" t="s">
        <v>1247</v>
      </c>
      <c r="Z1" s="660"/>
      <c r="AA1" s="632" t="s">
        <v>292</v>
      </c>
      <c r="AB1" s="632"/>
      <c r="AC1" s="630" t="s">
        <v>1105</v>
      </c>
      <c r="AD1" s="630"/>
      <c r="AE1" s="660" t="s">
        <v>1248</v>
      </c>
      <c r="AF1" s="660"/>
      <c r="AG1" s="632" t="s">
        <v>292</v>
      </c>
      <c r="AH1" s="632"/>
      <c r="AI1" s="630" t="s">
        <v>1155</v>
      </c>
      <c r="AJ1" s="630"/>
      <c r="AK1" s="660" t="s">
        <v>1251</v>
      </c>
      <c r="AL1" s="660"/>
      <c r="AM1" s="632" t="s">
        <v>1153</v>
      </c>
      <c r="AN1" s="632"/>
      <c r="AO1" s="630" t="s">
        <v>1154</v>
      </c>
      <c r="AP1" s="630"/>
      <c r="AQ1" s="660" t="s">
        <v>1252</v>
      </c>
      <c r="AR1" s="660"/>
      <c r="AS1" s="632" t="s">
        <v>1153</v>
      </c>
      <c r="AT1" s="632"/>
      <c r="AU1" s="630" t="s">
        <v>1199</v>
      </c>
      <c r="AV1" s="630"/>
      <c r="AW1" s="660" t="s">
        <v>1249</v>
      </c>
      <c r="AX1" s="660"/>
      <c r="AY1" s="630" t="s">
        <v>1275</v>
      </c>
      <c r="AZ1" s="630"/>
      <c r="BA1" s="660" t="s">
        <v>1249</v>
      </c>
      <c r="BB1" s="660"/>
      <c r="BC1" s="632" t="s">
        <v>824</v>
      </c>
      <c r="BD1" s="632"/>
      <c r="BE1" s="630" t="s">
        <v>1242</v>
      </c>
      <c r="BF1" s="630"/>
      <c r="BG1" s="660" t="s">
        <v>1250</v>
      </c>
      <c r="BH1" s="660"/>
      <c r="BI1" s="632" t="s">
        <v>824</v>
      </c>
      <c r="BJ1" s="632"/>
      <c r="BK1" s="630" t="s">
        <v>1242</v>
      </c>
      <c r="BL1" s="630"/>
      <c r="BM1" s="660" t="s">
        <v>1260</v>
      </c>
      <c r="BN1" s="660"/>
      <c r="BO1" s="632" t="s">
        <v>824</v>
      </c>
      <c r="BP1" s="632"/>
      <c r="BQ1" s="630" t="s">
        <v>1278</v>
      </c>
      <c r="BR1" s="630"/>
      <c r="BS1" s="660" t="s">
        <v>1277</v>
      </c>
      <c r="BT1" s="660"/>
      <c r="BU1" s="632" t="s">
        <v>824</v>
      </c>
      <c r="BV1" s="632"/>
      <c r="BW1" s="630" t="s">
        <v>1282</v>
      </c>
      <c r="BX1" s="630"/>
      <c r="BY1" s="660" t="s">
        <v>1304</v>
      </c>
      <c r="BZ1" s="660"/>
      <c r="CA1" s="632" t="s">
        <v>824</v>
      </c>
      <c r="CB1" s="632"/>
      <c r="CC1" s="630" t="s">
        <v>1278</v>
      </c>
      <c r="CD1" s="630"/>
      <c r="CE1" s="660" t="s">
        <v>1325</v>
      </c>
      <c r="CF1" s="660"/>
      <c r="CG1" s="632" t="s">
        <v>824</v>
      </c>
      <c r="CH1" s="632"/>
      <c r="CI1" s="630" t="s">
        <v>1282</v>
      </c>
      <c r="CJ1" s="630"/>
      <c r="CK1" s="660" t="s">
        <v>1341</v>
      </c>
      <c r="CL1" s="660"/>
      <c r="CM1" s="632" t="s">
        <v>824</v>
      </c>
      <c r="CN1" s="632"/>
      <c r="CO1" s="630" t="s">
        <v>1278</v>
      </c>
      <c r="CP1" s="630"/>
      <c r="CQ1" s="660" t="s">
        <v>1369</v>
      </c>
      <c r="CR1" s="660"/>
      <c r="CS1" s="655" t="s">
        <v>824</v>
      </c>
      <c r="CT1" s="655"/>
      <c r="CU1" s="630" t="s">
        <v>1425</v>
      </c>
      <c r="CV1" s="630"/>
      <c r="CW1" s="660" t="s">
        <v>1408</v>
      </c>
      <c r="CX1" s="660"/>
      <c r="CY1" s="655" t="s">
        <v>824</v>
      </c>
      <c r="CZ1" s="655"/>
      <c r="DA1" s="630" t="s">
        <v>1632</v>
      </c>
      <c r="DB1" s="630"/>
      <c r="DC1" s="660" t="s">
        <v>1428</v>
      </c>
      <c r="DD1" s="660"/>
      <c r="DE1" s="655" t="s">
        <v>824</v>
      </c>
      <c r="DF1" s="655"/>
      <c r="DG1" s="630" t="s">
        <v>1526</v>
      </c>
      <c r="DH1" s="630"/>
      <c r="DI1" s="660" t="s">
        <v>1629</v>
      </c>
      <c r="DJ1" s="660"/>
      <c r="DK1" s="655" t="s">
        <v>824</v>
      </c>
      <c r="DL1" s="655"/>
      <c r="DM1" s="630" t="s">
        <v>1425</v>
      </c>
      <c r="DN1" s="630"/>
      <c r="DO1" s="660" t="s">
        <v>1630</v>
      </c>
      <c r="DP1" s="660"/>
      <c r="DQ1" s="655" t="s">
        <v>824</v>
      </c>
      <c r="DR1" s="655"/>
      <c r="DS1" s="630" t="s">
        <v>1625</v>
      </c>
      <c r="DT1" s="630"/>
      <c r="DU1" s="660" t="s">
        <v>1631</v>
      </c>
      <c r="DV1" s="660"/>
      <c r="DW1" s="655" t="s">
        <v>824</v>
      </c>
      <c r="DX1" s="655"/>
      <c r="DY1" s="630" t="s">
        <v>1651</v>
      </c>
      <c r="DZ1" s="630"/>
      <c r="EA1" s="656" t="s">
        <v>1646</v>
      </c>
      <c r="EB1" s="656"/>
      <c r="EC1" s="655" t="s">
        <v>824</v>
      </c>
      <c r="ED1" s="655"/>
      <c r="EE1" s="630" t="s">
        <v>1625</v>
      </c>
      <c r="EF1" s="630"/>
      <c r="EG1" s="375"/>
      <c r="EH1" s="656" t="s">
        <v>1676</v>
      </c>
      <c r="EI1" s="656"/>
      <c r="EJ1" s="655" t="s">
        <v>824</v>
      </c>
      <c r="EK1" s="655"/>
      <c r="EL1" s="630" t="s">
        <v>1710</v>
      </c>
      <c r="EM1" s="630"/>
      <c r="EN1" s="656" t="s">
        <v>1701</v>
      </c>
      <c r="EO1" s="656"/>
      <c r="EP1" s="655" t="s">
        <v>824</v>
      </c>
      <c r="EQ1" s="655"/>
      <c r="ER1" s="630" t="s">
        <v>1750</v>
      </c>
      <c r="ES1" s="630"/>
      <c r="ET1" s="656" t="s">
        <v>1743</v>
      </c>
      <c r="EU1" s="656"/>
      <c r="EV1" s="655" t="s">
        <v>824</v>
      </c>
      <c r="EW1" s="655"/>
      <c r="EX1" s="630" t="s">
        <v>1651</v>
      </c>
      <c r="EY1" s="630"/>
      <c r="EZ1" s="656" t="s">
        <v>1778</v>
      </c>
      <c r="FA1" s="656"/>
      <c r="FB1" s="655" t="s">
        <v>824</v>
      </c>
      <c r="FC1" s="655"/>
      <c r="FD1" s="630" t="s">
        <v>1632</v>
      </c>
      <c r="FE1" s="630"/>
      <c r="FF1" s="656" t="s">
        <v>1817</v>
      </c>
      <c r="FG1" s="656"/>
      <c r="FH1" s="655" t="s">
        <v>824</v>
      </c>
      <c r="FI1" s="655"/>
      <c r="FJ1" s="630" t="s">
        <v>1425</v>
      </c>
      <c r="FK1" s="630"/>
      <c r="FL1" s="656" t="s">
        <v>1852</v>
      </c>
      <c r="FM1" s="656"/>
      <c r="FN1" s="655" t="s">
        <v>824</v>
      </c>
      <c r="FO1" s="655"/>
      <c r="FP1" s="630" t="s">
        <v>1899</v>
      </c>
      <c r="FQ1" s="630"/>
      <c r="FR1" s="656" t="s">
        <v>1888</v>
      </c>
      <c r="FS1" s="656"/>
      <c r="FT1" s="655" t="s">
        <v>824</v>
      </c>
      <c r="FU1" s="655"/>
      <c r="FV1" s="630" t="s">
        <v>1899</v>
      </c>
      <c r="FW1" s="630"/>
      <c r="FX1" s="656" t="s">
        <v>2032</v>
      </c>
      <c r="FY1" s="656"/>
      <c r="FZ1" s="655" t="s">
        <v>824</v>
      </c>
      <c r="GA1" s="655"/>
      <c r="GB1" s="630" t="s">
        <v>1651</v>
      </c>
      <c r="GC1" s="630"/>
      <c r="GD1" s="656" t="s">
        <v>2033</v>
      </c>
      <c r="GE1" s="656"/>
      <c r="GF1" s="655" t="s">
        <v>824</v>
      </c>
      <c r="GG1" s="655"/>
      <c r="GH1" s="630" t="s">
        <v>1625</v>
      </c>
      <c r="GI1" s="630"/>
      <c r="GJ1" s="656" t="s">
        <v>2042</v>
      </c>
      <c r="GK1" s="656"/>
      <c r="GL1" s="655" t="s">
        <v>824</v>
      </c>
      <c r="GM1" s="655"/>
      <c r="GN1" s="630" t="s">
        <v>1783</v>
      </c>
      <c r="GO1" s="630"/>
      <c r="GP1" s="656" t="s">
        <v>2084</v>
      </c>
      <c r="GQ1" s="656"/>
      <c r="GR1" s="655" t="s">
        <v>824</v>
      </c>
      <c r="GS1" s="655"/>
      <c r="GT1" s="630" t="s">
        <v>1710</v>
      </c>
      <c r="GU1" s="630"/>
      <c r="GV1" s="656" t="s">
        <v>2118</v>
      </c>
      <c r="GW1" s="656"/>
      <c r="GX1" s="655" t="s">
        <v>824</v>
      </c>
      <c r="GY1" s="655"/>
      <c r="GZ1" s="630" t="s">
        <v>2157</v>
      </c>
      <c r="HA1" s="630"/>
      <c r="HB1" s="656" t="s">
        <v>2177</v>
      </c>
      <c r="HC1" s="656"/>
      <c r="HD1" s="655" t="s">
        <v>824</v>
      </c>
      <c r="HE1" s="655"/>
      <c r="HF1" s="630" t="s">
        <v>1750</v>
      </c>
      <c r="HG1" s="630"/>
      <c r="HH1" s="656" t="s">
        <v>2190</v>
      </c>
      <c r="HI1" s="656"/>
      <c r="HJ1" s="655" t="s">
        <v>824</v>
      </c>
      <c r="HK1" s="655"/>
      <c r="HL1" s="630" t="s">
        <v>1425</v>
      </c>
      <c r="HM1" s="630"/>
      <c r="HN1" s="656" t="s">
        <v>2236</v>
      </c>
      <c r="HO1" s="656"/>
      <c r="HP1" s="655" t="s">
        <v>824</v>
      </c>
      <c r="HQ1" s="655"/>
      <c r="HR1" s="630" t="s">
        <v>1425</v>
      </c>
      <c r="HS1" s="630"/>
      <c r="HT1" s="656" t="s">
        <v>2292</v>
      </c>
      <c r="HU1" s="656"/>
      <c r="HV1" s="655" t="s">
        <v>824</v>
      </c>
      <c r="HW1" s="655"/>
      <c r="HX1" s="630" t="s">
        <v>1651</v>
      </c>
      <c r="HY1" s="630"/>
      <c r="HZ1" s="656" t="s">
        <v>2362</v>
      </c>
      <c r="IA1" s="656"/>
      <c r="IB1" s="655" t="s">
        <v>824</v>
      </c>
      <c r="IC1" s="655"/>
      <c r="ID1" s="630" t="s">
        <v>1750</v>
      </c>
      <c r="IE1" s="630"/>
      <c r="IF1" s="656" t="s">
        <v>2430</v>
      </c>
      <c r="IG1" s="656"/>
      <c r="IH1" s="655" t="s">
        <v>824</v>
      </c>
      <c r="II1" s="655"/>
      <c r="IJ1" s="630" t="s">
        <v>1783</v>
      </c>
      <c r="IK1" s="630"/>
      <c r="IL1" s="656" t="s">
        <v>2507</v>
      </c>
      <c r="IM1" s="656"/>
      <c r="IN1" s="655" t="s">
        <v>824</v>
      </c>
      <c r="IO1" s="655"/>
      <c r="IP1" s="630" t="s">
        <v>1783</v>
      </c>
      <c r="IQ1" s="630"/>
      <c r="IR1" s="656" t="s">
        <v>2364</v>
      </c>
      <c r="IS1" s="656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8186.0299999999916</v>
      </c>
      <c r="IR2" t="s">
        <v>1946</v>
      </c>
      <c r="IS2" s="377">
        <f>SUM(IS3:IS34)</f>
        <v>15395.180000000022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IQ2-IO28-IO27-IQ57</f>
        <v>4247.0199999999913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7" t="s">
        <v>1003</v>
      </c>
      <c r="B4" s="627"/>
      <c r="E4" s="173" t="s">
        <v>233</v>
      </c>
      <c r="F4" s="177">
        <f>F3-F5</f>
        <v>17</v>
      </c>
      <c r="G4" s="627" t="s">
        <v>1003</v>
      </c>
      <c r="H4" s="62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-2.1500000000087311</v>
      </c>
      <c r="IR4" s="1" t="s">
        <v>2342</v>
      </c>
      <c r="IS4" s="285">
        <v>-75000</v>
      </c>
      <c r="IT4" s="108"/>
    </row>
    <row r="5" spans="1:256" x14ac:dyDescent="0.2">
      <c r="A5" s="627"/>
      <c r="B5" s="627"/>
      <c r="E5" s="173" t="s">
        <v>358</v>
      </c>
      <c r="F5" s="177">
        <f>SUM(F15:F56)</f>
        <v>12750</v>
      </c>
      <c r="G5" s="627"/>
      <c r="H5" s="62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8188.18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2524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2534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2547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2580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2564</v>
      </c>
      <c r="IO8" s="545">
        <v>36.42</v>
      </c>
      <c r="IP8" s="365" t="s">
        <v>1014</v>
      </c>
      <c r="IQ8" s="61">
        <v>1900.01</v>
      </c>
      <c r="IR8" s="334" t="s">
        <v>2533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2573</v>
      </c>
      <c r="IQ9" s="61">
        <v>2000</v>
      </c>
      <c r="IR9" s="6" t="s">
        <v>2406</v>
      </c>
      <c r="IS9" s="373">
        <v>87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44927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2527</v>
      </c>
      <c r="IQ11" s="593">
        <v>210.89</v>
      </c>
      <c r="IR11" s="66" t="s">
        <v>1540</v>
      </c>
      <c r="IS11" s="281">
        <v>1318</v>
      </c>
      <c r="IT11" s="108">
        <v>44927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2579</v>
      </c>
      <c r="IQ12" s="61">
        <f>406.6+487.92</f>
        <v>894.52</v>
      </c>
      <c r="IR12" s="66" t="s">
        <v>2575</v>
      </c>
      <c r="IS12" s="597">
        <v>1305</v>
      </c>
      <c r="IT12" s="108">
        <v>44927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2293</v>
      </c>
      <c r="IQ13" s="61"/>
      <c r="IR13" s="543" t="s">
        <v>2535</v>
      </c>
      <c r="IS13" s="281">
        <v>7206</v>
      </c>
      <c r="IT13" s="108">
        <v>44927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5" t="s">
        <v>2221</v>
      </c>
      <c r="HK14" s="635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253" t="s">
        <v>2433</v>
      </c>
      <c r="IQ14" s="61"/>
      <c r="IR14" s="281" t="s">
        <v>2519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8" t="s">
        <v>1539</v>
      </c>
      <c r="DP15" s="669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2106</v>
      </c>
      <c r="IQ15" s="61"/>
      <c r="IR15" s="66" t="s">
        <v>1933</v>
      </c>
      <c r="IS15" s="281">
        <v>0</v>
      </c>
      <c r="IT15" s="108">
        <v>44927</v>
      </c>
      <c r="IU15" s="61" t="s">
        <v>2577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1985</v>
      </c>
      <c r="IQ16" s="61"/>
      <c r="IR16" s="66" t="s">
        <v>1928</v>
      </c>
      <c r="IS16" s="2">
        <v>2892</v>
      </c>
      <c r="IT16" s="108">
        <v>44927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2531</v>
      </c>
      <c r="IO17" s="546">
        <f>149.59*2</f>
        <v>299.18</v>
      </c>
      <c r="IP17" s="359" t="s">
        <v>2557</v>
      </c>
      <c r="IQ17" s="61" t="s">
        <v>2556</v>
      </c>
      <c r="IR17" s="66" t="s">
        <v>2532</v>
      </c>
      <c r="IS17" s="2" t="s">
        <v>2530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2399</v>
      </c>
      <c r="IQ18" s="594">
        <v>119.64</v>
      </c>
      <c r="IR18" s="262" t="s">
        <v>2515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8" t="s">
        <v>1509</v>
      </c>
      <c r="DJ19" s="669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1229</v>
      </c>
      <c r="IQ19" s="61">
        <f>15+6.5</f>
        <v>21.5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2223</v>
      </c>
      <c r="IQ20" s="61">
        <v>18</v>
      </c>
      <c r="IR20" s="543" t="s">
        <v>2536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2529</v>
      </c>
      <c r="IQ21" s="61">
        <v>42.65</v>
      </c>
      <c r="IR21" s="66" t="s">
        <v>2240</v>
      </c>
      <c r="IS21" s="281">
        <v>251</v>
      </c>
      <c r="IT21" s="108">
        <v>44928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1" t="s">
        <v>515</v>
      </c>
      <c r="N22" s="661"/>
      <c r="Q22" s="169" t="s">
        <v>371</v>
      </c>
      <c r="S22" s="661" t="s">
        <v>515</v>
      </c>
      <c r="T22" s="66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2555</v>
      </c>
      <c r="IQ22" s="52">
        <f>IM29</f>
        <v>21.35</v>
      </c>
      <c r="IR22" s="1" t="s">
        <v>2520</v>
      </c>
      <c r="IS22">
        <v>110</v>
      </c>
      <c r="IT22" s="108">
        <v>45291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9" t="s">
        <v>1002</v>
      </c>
      <c r="N23" s="659"/>
      <c r="Q23" s="169" t="s">
        <v>375</v>
      </c>
      <c r="S23" s="659" t="s">
        <v>1002</v>
      </c>
      <c r="T23" s="659"/>
      <c r="W23" s="250" t="s">
        <v>1031</v>
      </c>
      <c r="X23" s="145">
        <v>0</v>
      </c>
      <c r="Y23" s="661" t="s">
        <v>515</v>
      </c>
      <c r="Z23" s="66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4" t="s">
        <v>2206</v>
      </c>
      <c r="HK23" s="62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4" t="s">
        <v>2206</v>
      </c>
      <c r="HW23" s="62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9" t="s">
        <v>2429</v>
      </c>
      <c r="IQ23" s="61">
        <f>17.6+10+15.04+18.67+17.63</f>
        <v>78.94</v>
      </c>
      <c r="IR23" s="582" t="s">
        <v>2576</v>
      </c>
    </row>
    <row r="24" spans="1:255" x14ac:dyDescent="0.2">
      <c r="A24" s="661" t="s">
        <v>515</v>
      </c>
      <c r="B24" s="661"/>
      <c r="E24" s="167" t="s">
        <v>237</v>
      </c>
      <c r="F24" s="169"/>
      <c r="G24" s="661" t="s">
        <v>515</v>
      </c>
      <c r="H24" s="661"/>
      <c r="K24" s="250" t="s">
        <v>1031</v>
      </c>
      <c r="L24" s="145">
        <v>0</v>
      </c>
      <c r="M24" s="618"/>
      <c r="N24" s="618"/>
      <c r="Q24" s="169" t="s">
        <v>1077</v>
      </c>
      <c r="S24" s="618"/>
      <c r="T24" s="618"/>
      <c r="W24" s="250" t="s">
        <v>1039</v>
      </c>
      <c r="X24" s="210">
        <v>0</v>
      </c>
      <c r="Y24" s="659" t="s">
        <v>1002</v>
      </c>
      <c r="Z24" s="659"/>
      <c r="AC24"/>
      <c r="AE24" s="661" t="s">
        <v>515</v>
      </c>
      <c r="AF24" s="661"/>
      <c r="AI24"/>
      <c r="AK24" s="661" t="s">
        <v>515</v>
      </c>
      <c r="AL24" s="66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7" t="s">
        <v>1571</v>
      </c>
      <c r="EF24" s="65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2581</v>
      </c>
      <c r="IQ24" s="61">
        <v>20</v>
      </c>
      <c r="IR24" s="7" t="s">
        <v>2518</v>
      </c>
      <c r="IS24">
        <v>1004</v>
      </c>
      <c r="IT24" s="108">
        <v>45291</v>
      </c>
    </row>
    <row r="25" spans="1:255" x14ac:dyDescent="0.2">
      <c r="A25" s="659" t="s">
        <v>1002</v>
      </c>
      <c r="B25" s="659"/>
      <c r="E25" s="167" t="s">
        <v>139</v>
      </c>
      <c r="F25" s="169"/>
      <c r="G25" s="659" t="s">
        <v>1002</v>
      </c>
      <c r="H25" s="659"/>
      <c r="K25" s="250" t="s">
        <v>1039</v>
      </c>
      <c r="L25" s="210">
        <v>0</v>
      </c>
      <c r="M25" s="618"/>
      <c r="N25" s="618"/>
      <c r="Q25" s="250" t="s">
        <v>1041</v>
      </c>
      <c r="R25" s="145">
        <v>0</v>
      </c>
      <c r="S25" s="618"/>
      <c r="T25" s="618"/>
      <c r="W25" s="250" t="s">
        <v>1071</v>
      </c>
      <c r="X25" s="145">
        <v>910.17</v>
      </c>
      <c r="Y25" s="618"/>
      <c r="Z25" s="618"/>
      <c r="AC25" s="256" t="s">
        <v>1104</v>
      </c>
      <c r="AD25" s="145">
        <v>90</v>
      </c>
      <c r="AE25" s="659" t="s">
        <v>1002</v>
      </c>
      <c r="AF25" s="659"/>
      <c r="AI25" s="253" t="s">
        <v>1122</v>
      </c>
      <c r="AJ25" s="145">
        <v>30</v>
      </c>
      <c r="AK25" s="659" t="s">
        <v>1002</v>
      </c>
      <c r="AL25" s="659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9"/>
      <c r="BH25" s="659"/>
      <c r="BK25" s="279" t="s">
        <v>1256</v>
      </c>
      <c r="BL25" s="210">
        <v>48.54</v>
      </c>
      <c r="BM25" s="659"/>
      <c r="BN25" s="659"/>
      <c r="BQ25" s="279" t="s">
        <v>1072</v>
      </c>
      <c r="BR25" s="210">
        <v>50.15</v>
      </c>
      <c r="BS25" s="659" t="s">
        <v>1279</v>
      </c>
      <c r="BT25" s="659"/>
      <c r="BW25" s="279" t="s">
        <v>1072</v>
      </c>
      <c r="BX25" s="210">
        <v>48.54</v>
      </c>
      <c r="BY25" s="659"/>
      <c r="BZ25" s="659"/>
      <c r="CC25" s="279" t="s">
        <v>1072</v>
      </c>
      <c r="CD25" s="210">
        <v>142.91</v>
      </c>
      <c r="CE25" s="659"/>
      <c r="CF25" s="659"/>
      <c r="CI25" s="279" t="s">
        <v>1346</v>
      </c>
      <c r="CJ25" s="210">
        <v>35.049999999999997</v>
      </c>
      <c r="CK25" s="618"/>
      <c r="CL25" s="618"/>
      <c r="CO25" s="279" t="s">
        <v>1320</v>
      </c>
      <c r="CP25" s="210">
        <v>153.41</v>
      </c>
      <c r="CQ25" s="618" t="s">
        <v>1361</v>
      </c>
      <c r="CR25" s="61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4" t="s">
        <v>2206</v>
      </c>
      <c r="IC25" s="624"/>
      <c r="ID25" s="359" t="s">
        <v>2300</v>
      </c>
      <c r="IE25">
        <v>32</v>
      </c>
      <c r="IF25" s="586" t="s">
        <v>2521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2521</v>
      </c>
      <c r="IM25" s="585">
        <v>4</v>
      </c>
      <c r="IN25" s="422"/>
      <c r="IP25" s="351" t="s">
        <v>2546</v>
      </c>
      <c r="IQ25" s="61">
        <v>10</v>
      </c>
      <c r="IR25" s="586" t="s">
        <v>2521</v>
      </c>
      <c r="IS25" s="585">
        <v>4</v>
      </c>
      <c r="IT25" s="108">
        <v>45291</v>
      </c>
    </row>
    <row r="26" spans="1:255" x14ac:dyDescent="0.2">
      <c r="A26" s="618"/>
      <c r="B26" s="618"/>
      <c r="E26" s="203" t="s">
        <v>368</v>
      </c>
      <c r="F26" s="173"/>
      <c r="G26" s="618"/>
      <c r="H26" s="618"/>
      <c r="K26" s="250" t="s">
        <v>1030</v>
      </c>
      <c r="L26" s="145">
        <f>910+40</f>
        <v>950</v>
      </c>
      <c r="M26" s="618"/>
      <c r="N26" s="618"/>
      <c r="Q26" s="250" t="s">
        <v>1038</v>
      </c>
      <c r="R26" s="145">
        <v>0</v>
      </c>
      <c r="S26" s="618"/>
      <c r="T26" s="618"/>
      <c r="W26" s="146" t="s">
        <v>1106</v>
      </c>
      <c r="X26" s="145">
        <v>110.58</v>
      </c>
      <c r="Y26" s="618"/>
      <c r="Z26" s="618"/>
      <c r="AE26" s="618"/>
      <c r="AF26" s="618"/>
      <c r="AK26" s="618"/>
      <c r="AL26" s="61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8"/>
      <c r="AX26" s="618"/>
      <c r="AY26" s="146"/>
      <c r="AZ26" s="210"/>
      <c r="BA26" s="618"/>
      <c r="BB26" s="618"/>
      <c r="BE26" s="146" t="s">
        <v>1229</v>
      </c>
      <c r="BF26" s="210">
        <f>6.5*2</f>
        <v>13</v>
      </c>
      <c r="BG26" s="618"/>
      <c r="BH26" s="618"/>
      <c r="BK26" s="279" t="s">
        <v>1229</v>
      </c>
      <c r="BL26" s="210">
        <f>6.5*2</f>
        <v>13</v>
      </c>
      <c r="BM26" s="618"/>
      <c r="BN26" s="618"/>
      <c r="BQ26" s="279" t="s">
        <v>1229</v>
      </c>
      <c r="BR26" s="210">
        <v>13</v>
      </c>
      <c r="BS26" s="618"/>
      <c r="BT26" s="618"/>
      <c r="BW26" s="279" t="s">
        <v>1229</v>
      </c>
      <c r="BX26" s="210">
        <v>13</v>
      </c>
      <c r="BY26" s="618"/>
      <c r="BZ26" s="618"/>
      <c r="CC26" s="279" t="s">
        <v>1229</v>
      </c>
      <c r="CD26" s="210">
        <v>13</v>
      </c>
      <c r="CE26" s="618"/>
      <c r="CF26" s="61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4" t="s">
        <v>1571</v>
      </c>
      <c r="DZ26" s="675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7" t="s">
        <v>1571</v>
      </c>
      <c r="ES26" s="657"/>
      <c r="ET26" s="1" t="s">
        <v>1738</v>
      </c>
      <c r="EU26" s="285">
        <v>20000</v>
      </c>
      <c r="EW26" s="65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2521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4" t="s">
        <v>2206</v>
      </c>
      <c r="IO26" s="624"/>
      <c r="IP26" s="351" t="s">
        <v>2542</v>
      </c>
      <c r="IQ26" s="61">
        <v>40.5</v>
      </c>
      <c r="IR26" s="609" t="s">
        <v>2561</v>
      </c>
      <c r="IS26" s="608"/>
    </row>
    <row r="27" spans="1:255" x14ac:dyDescent="0.2">
      <c r="A27" s="618"/>
      <c r="B27" s="618"/>
      <c r="F27" s="199"/>
      <c r="G27" s="618"/>
      <c r="H27" s="618"/>
      <c r="K27"/>
      <c r="M27" s="664" t="s">
        <v>514</v>
      </c>
      <c r="N27" s="664"/>
      <c r="Q27" s="250" t="s">
        <v>1031</v>
      </c>
      <c r="R27" s="145">
        <v>0</v>
      </c>
      <c r="S27" s="664" t="s">
        <v>514</v>
      </c>
      <c r="T27" s="664"/>
      <c r="W27" s="146" t="s">
        <v>1072</v>
      </c>
      <c r="X27" s="145">
        <v>60.75</v>
      </c>
      <c r="Y27" s="618"/>
      <c r="Z27" s="618"/>
      <c r="AC27" s="224" t="s">
        <v>1113</v>
      </c>
      <c r="AD27" s="224"/>
      <c r="AE27" s="664" t="s">
        <v>514</v>
      </c>
      <c r="AF27" s="664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7" t="s">
        <v>1571</v>
      </c>
      <c r="EY27" s="65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4" t="s">
        <v>2206</v>
      </c>
      <c r="HQ27" s="62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351" t="s">
        <v>2567</v>
      </c>
      <c r="IQ27" s="61">
        <v>88.51</v>
      </c>
      <c r="IR27" s="610" t="s">
        <v>2563</v>
      </c>
      <c r="IS27" s="608">
        <v>28</v>
      </c>
    </row>
    <row r="28" spans="1:255" x14ac:dyDescent="0.2">
      <c r="A28" s="618"/>
      <c r="B28" s="618"/>
      <c r="E28" s="198" t="s">
        <v>366</v>
      </c>
      <c r="F28" s="199"/>
      <c r="G28" s="618"/>
      <c r="H28" s="618"/>
      <c r="K28" s="146" t="s">
        <v>1029</v>
      </c>
      <c r="L28" s="145">
        <f>60</f>
        <v>60</v>
      </c>
      <c r="M28" s="664" t="s">
        <v>1004</v>
      </c>
      <c r="N28" s="664"/>
      <c r="Q28" s="250" t="s">
        <v>1094</v>
      </c>
      <c r="R28" s="210">
        <v>200</v>
      </c>
      <c r="S28" s="664" t="s">
        <v>1004</v>
      </c>
      <c r="T28" s="664"/>
      <c r="W28" s="146" t="s">
        <v>1028</v>
      </c>
      <c r="X28" s="145">
        <v>61.35</v>
      </c>
      <c r="Y28" s="664" t="s">
        <v>514</v>
      </c>
      <c r="Z28" s="664"/>
      <c r="AC28" s="224" t="s">
        <v>1109</v>
      </c>
      <c r="AD28" s="224">
        <f>53+207+63</f>
        <v>323</v>
      </c>
      <c r="AE28" s="664" t="s">
        <v>1004</v>
      </c>
      <c r="AF28" s="664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7" t="s">
        <v>1782</v>
      </c>
      <c r="FE28" s="65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SUM(IQ13:IQ14)</f>
        <v>0</v>
      </c>
      <c r="IP28" s="598" t="s">
        <v>2205</v>
      </c>
      <c r="IQ28" s="61">
        <v>58.4</v>
      </c>
      <c r="IR28" s="261" t="s">
        <v>2541</v>
      </c>
      <c r="IS28" s="291"/>
    </row>
    <row r="29" spans="1:255" x14ac:dyDescent="0.2">
      <c r="A29" s="664" t="s">
        <v>514</v>
      </c>
      <c r="B29" s="664"/>
      <c r="E29" s="198" t="s">
        <v>282</v>
      </c>
      <c r="F29" s="199"/>
      <c r="G29" s="664" t="s">
        <v>514</v>
      </c>
      <c r="H29" s="664"/>
      <c r="K29" s="146" t="s">
        <v>1028</v>
      </c>
      <c r="L29" s="145">
        <v>0</v>
      </c>
      <c r="M29" s="663" t="s">
        <v>93</v>
      </c>
      <c r="N29" s="663"/>
      <c r="Q29" s="250" t="s">
        <v>1071</v>
      </c>
      <c r="R29" s="145">
        <v>0</v>
      </c>
      <c r="S29" s="663" t="s">
        <v>93</v>
      </c>
      <c r="T29" s="663"/>
      <c r="W29" s="146" t="s">
        <v>1027</v>
      </c>
      <c r="X29" s="145">
        <v>64</v>
      </c>
      <c r="Y29" s="664" t="s">
        <v>1004</v>
      </c>
      <c r="Z29" s="664"/>
      <c r="AC29" s="224" t="s">
        <v>1110</v>
      </c>
      <c r="AD29" s="224">
        <f>63+46</f>
        <v>109</v>
      </c>
      <c r="AE29" s="663" t="s">
        <v>93</v>
      </c>
      <c r="AF29" s="66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7" t="s">
        <v>1571</v>
      </c>
      <c r="EM29" s="65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2566</v>
      </c>
      <c r="IQ29" s="61">
        <v>23.42</v>
      </c>
      <c r="IR29" s="612" t="s">
        <v>2565</v>
      </c>
      <c r="IS29" s="611">
        <v>1000</v>
      </c>
    </row>
    <row r="30" spans="1:255" x14ac:dyDescent="0.2">
      <c r="A30" s="664" t="s">
        <v>1004</v>
      </c>
      <c r="B30" s="664"/>
      <c r="E30" s="198" t="s">
        <v>378</v>
      </c>
      <c r="F30" s="199"/>
      <c r="G30" s="664" t="s">
        <v>1004</v>
      </c>
      <c r="H30" s="664"/>
      <c r="K30" s="146" t="s">
        <v>1027</v>
      </c>
      <c r="L30" s="145">
        <v>64</v>
      </c>
      <c r="M30" s="618" t="s">
        <v>391</v>
      </c>
      <c r="N30" s="618"/>
      <c r="Q30"/>
      <c r="S30" s="618" t="s">
        <v>391</v>
      </c>
      <c r="T30" s="618"/>
      <c r="W30" s="146" t="s">
        <v>1026</v>
      </c>
      <c r="X30" s="145">
        <v>100.01</v>
      </c>
      <c r="Y30" s="663" t="s">
        <v>93</v>
      </c>
      <c r="Z30" s="663"/>
      <c r="AC30" s="145" t="s">
        <v>1108</v>
      </c>
      <c r="AD30" s="145">
        <v>65</v>
      </c>
      <c r="AE30" s="618" t="s">
        <v>391</v>
      </c>
      <c r="AF30" s="61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7" t="s">
        <v>1782</v>
      </c>
      <c r="FK30" s="65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2521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2523</v>
      </c>
      <c r="IM30">
        <v>1.49</v>
      </c>
      <c r="IN30" s="360" t="s">
        <v>2201</v>
      </c>
      <c r="IO30">
        <f>SUM(IQ11:IQ12)</f>
        <v>1105.4099999999999</v>
      </c>
      <c r="IP30" s="351" t="s">
        <v>2572</v>
      </c>
      <c r="IQ30" s="61">
        <v>61.71</v>
      </c>
      <c r="IR30" s="261" t="s">
        <v>2467</v>
      </c>
      <c r="IS30">
        <v>41</v>
      </c>
    </row>
    <row r="31" spans="1:255" ht="12.75" customHeight="1" x14ac:dyDescent="0.2">
      <c r="A31" s="663" t="s">
        <v>93</v>
      </c>
      <c r="B31" s="663"/>
      <c r="E31" s="198" t="s">
        <v>1019</v>
      </c>
      <c r="F31" s="173"/>
      <c r="G31" s="663" t="s">
        <v>93</v>
      </c>
      <c r="H31" s="663"/>
      <c r="K31" s="146" t="s">
        <v>1026</v>
      </c>
      <c r="L31" s="145">
        <v>50.01</v>
      </c>
      <c r="M31" s="662" t="s">
        <v>1013</v>
      </c>
      <c r="N31" s="662"/>
      <c r="Q31" s="146" t="s">
        <v>1073</v>
      </c>
      <c r="R31" s="145">
        <v>26</v>
      </c>
      <c r="S31" s="662" t="s">
        <v>1013</v>
      </c>
      <c r="T31" s="662"/>
      <c r="W31"/>
      <c r="Y31" s="618" t="s">
        <v>391</v>
      </c>
      <c r="Z31" s="618"/>
      <c r="AC31" s="145" t="s">
        <v>1111</v>
      </c>
      <c r="AD31" s="145">
        <v>10</v>
      </c>
      <c r="AE31" s="662" t="s">
        <v>1013</v>
      </c>
      <c r="AF31" s="662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SUM(IQ15:IQ23)</f>
        <v>302.08</v>
      </c>
      <c r="IP31" s="351" t="s">
        <v>2578</v>
      </c>
      <c r="IQ31" s="61">
        <v>23.1</v>
      </c>
      <c r="IR31" s="261" t="s">
        <v>2486</v>
      </c>
    </row>
    <row r="32" spans="1:255" x14ac:dyDescent="0.2">
      <c r="A32" s="618" t="s">
        <v>391</v>
      </c>
      <c r="B32" s="618"/>
      <c r="E32" s="173"/>
      <c r="F32" s="173"/>
      <c r="G32" s="618" t="s">
        <v>391</v>
      </c>
      <c r="H32" s="618"/>
      <c r="K32"/>
      <c r="M32" s="659" t="s">
        <v>243</v>
      </c>
      <c r="N32" s="659"/>
      <c r="Q32" s="146" t="s">
        <v>1072</v>
      </c>
      <c r="R32" s="145">
        <v>55</v>
      </c>
      <c r="S32" s="659" t="s">
        <v>243</v>
      </c>
      <c r="T32" s="659"/>
      <c r="W32" s="249" t="s">
        <v>1093</v>
      </c>
      <c r="X32" s="249">
        <v>0</v>
      </c>
      <c r="Y32" s="662" t="s">
        <v>1013</v>
      </c>
      <c r="Z32" s="662"/>
      <c r="AE32" s="659" t="s">
        <v>243</v>
      </c>
      <c r="AF32" s="65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7" t="s">
        <v>1473</v>
      </c>
      <c r="DP32" s="667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SUM(IQ24:IQ32)</f>
        <v>325.64</v>
      </c>
      <c r="IP32" s="351" t="s">
        <v>1898</v>
      </c>
      <c r="IQ32" s="61"/>
      <c r="IR32" s="590" t="s">
        <v>2525</v>
      </c>
      <c r="IS32" s="589" t="s">
        <v>2526</v>
      </c>
    </row>
    <row r="33" spans="1:255" x14ac:dyDescent="0.2">
      <c r="A33" s="662" t="s">
        <v>1013</v>
      </c>
      <c r="B33" s="662"/>
      <c r="C33" s="3"/>
      <c r="D33" s="3"/>
      <c r="E33" s="254"/>
      <c r="F33" s="254"/>
      <c r="G33" s="662" t="s">
        <v>1013</v>
      </c>
      <c r="H33" s="662"/>
      <c r="K33" s="249" t="s">
        <v>1033</v>
      </c>
      <c r="L33" s="249"/>
      <c r="M33" s="665" t="s">
        <v>1050</v>
      </c>
      <c r="N33" s="665"/>
      <c r="Q33" s="146" t="s">
        <v>1028</v>
      </c>
      <c r="R33" s="145">
        <v>77.239999999999995</v>
      </c>
      <c r="S33" s="665" t="s">
        <v>1050</v>
      </c>
      <c r="T33" s="665"/>
      <c r="Y33" s="659" t="s">
        <v>243</v>
      </c>
      <c r="Z33" s="659"/>
      <c r="AC33" s="202" t="s">
        <v>1024</v>
      </c>
      <c r="AD33" s="145">
        <v>350</v>
      </c>
      <c r="AE33" s="665" t="s">
        <v>1050</v>
      </c>
      <c r="AF33" s="665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0" t="s">
        <v>1446</v>
      </c>
      <c r="DB33" s="671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t="s">
        <v>2554</v>
      </c>
      <c r="IQ33" s="78">
        <f>8+11+15</f>
        <v>34</v>
      </c>
      <c r="IR33" s="614" t="s">
        <v>2568</v>
      </c>
      <c r="IS33" s="595">
        <v>1500</v>
      </c>
      <c r="IU33"/>
    </row>
    <row r="34" spans="1:255" x14ac:dyDescent="0.2">
      <c r="A34" s="659" t="s">
        <v>243</v>
      </c>
      <c r="B34" s="659"/>
      <c r="E34" s="173"/>
      <c r="F34" s="173"/>
      <c r="G34" s="659" t="s">
        <v>243</v>
      </c>
      <c r="H34" s="659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5" t="s">
        <v>1050</v>
      </c>
      <c r="Z34" s="665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2560</v>
      </c>
      <c r="IO34" s="367">
        <f>100+400</f>
        <v>500</v>
      </c>
      <c r="IP34" s="9" t="s">
        <v>2232</v>
      </c>
      <c r="IQ34" s="594">
        <f>102+308</f>
        <v>410</v>
      </c>
      <c r="IR34" s="588"/>
      <c r="IS34" s="587"/>
      <c r="IU34"/>
    </row>
    <row r="35" spans="1:255" ht="14.25" customHeight="1" x14ac:dyDescent="0.25">
      <c r="A35" s="666" t="s">
        <v>348</v>
      </c>
      <c r="B35" s="666"/>
      <c r="E35" s="190" t="s">
        <v>374</v>
      </c>
      <c r="F35" s="173"/>
      <c r="G35" s="666" t="s">
        <v>348</v>
      </c>
      <c r="H35" s="66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32">
        <v>24.34</v>
      </c>
      <c r="IQ35" s="9"/>
      <c r="IU35"/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428">
        <f>IM23+IO34-IS22</f>
        <v>540</v>
      </c>
      <c r="IR36" t="s">
        <v>514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2" t="s">
        <v>1571</v>
      </c>
      <c r="DT37" s="673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35</v>
      </c>
      <c r="IQ37" s="354" t="s">
        <v>2538</v>
      </c>
      <c r="IR37" t="s">
        <v>93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354" t="s">
        <v>2539</v>
      </c>
      <c r="IR38" t="s">
        <v>2444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6</v>
      </c>
      <c r="IQ39" s="354" t="s">
        <v>2262</v>
      </c>
      <c r="IR39" t="s">
        <v>1709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7" t="s">
        <v>1473</v>
      </c>
      <c r="DJ40" s="667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4" t="s">
        <v>2206</v>
      </c>
      <c r="II40" s="624"/>
      <c r="IJ40" s="429">
        <v>20</v>
      </c>
      <c r="IK40" s="354" t="s">
        <v>2470</v>
      </c>
      <c r="IP40" s="429">
        <v>30</v>
      </c>
      <c r="IQ40" s="354" t="s">
        <v>2544</v>
      </c>
      <c r="IR40" t="s">
        <v>1050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354" t="s">
        <v>2558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6" t="s">
        <v>2339</v>
      </c>
      <c r="HY42" s="67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15" t="s">
        <v>2559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15" t="s">
        <v>2569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354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354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2540</v>
      </c>
      <c r="IQ46" s="574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2522</v>
      </c>
      <c r="IQ47" s="574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2528</v>
      </c>
      <c r="IQ48" s="574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2562</v>
      </c>
      <c r="IQ49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2570</v>
      </c>
      <c r="IQ50" s="574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2571</v>
      </c>
      <c r="IQ51" s="574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2574</v>
      </c>
      <c r="IQ52" s="574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544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8" t="s">
        <v>1932</v>
      </c>
      <c r="D3" s="67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1" t="s">
        <v>2115</v>
      </c>
      <c r="C2" s="681"/>
      <c r="D2" s="682" t="s">
        <v>1910</v>
      </c>
      <c r="E2" s="682"/>
      <c r="F2" s="522"/>
      <c r="G2" s="522"/>
      <c r="H2" s="395"/>
      <c r="I2" s="685" t="s">
        <v>2309</v>
      </c>
      <c r="J2" s="686"/>
      <c r="K2" s="686"/>
      <c r="L2" s="686"/>
      <c r="M2" s="686"/>
      <c r="N2" s="686"/>
      <c r="O2" s="687"/>
      <c r="P2" s="476"/>
      <c r="Q2" s="688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3" t="s">
        <v>2345</v>
      </c>
      <c r="G3" s="694"/>
      <c r="H3" s="395"/>
      <c r="I3" s="459"/>
      <c r="J3" s="523"/>
      <c r="K3" s="690" t="s">
        <v>2488</v>
      </c>
      <c r="L3" s="691"/>
      <c r="M3" s="692"/>
      <c r="N3" s="528"/>
      <c r="O3" s="456"/>
      <c r="P3" s="520"/>
      <c r="Q3" s="689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2545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3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3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4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4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9" t="s">
        <v>1577</v>
      </c>
      <c r="E27" s="680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2548</v>
      </c>
      <c r="C6" s="605"/>
      <c r="D6" s="604" t="s">
        <v>2549</v>
      </c>
      <c r="E6" s="604"/>
      <c r="F6" s="604" t="s">
        <v>2543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2550</v>
      </c>
      <c r="D24" s="606">
        <f>SUM(D7:D23)</f>
        <v>5.6232876712328776</v>
      </c>
      <c r="E24" s="606"/>
    </row>
    <row r="25" spans="2:7" x14ac:dyDescent="0.2">
      <c r="C25" s="601" t="s">
        <v>2551</v>
      </c>
      <c r="D25" s="436">
        <v>5.62</v>
      </c>
    </row>
    <row r="27" spans="2:7" x14ac:dyDescent="0.2">
      <c r="E27" s="601" t="s">
        <v>2552</v>
      </c>
      <c r="F27" s="606">
        <f>SUM(F7:F23)</f>
        <v>500.47260273972614</v>
      </c>
      <c r="G27" t="s">
        <v>2553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9"/>
      <c r="H3" s="620"/>
      <c r="I3" s="312"/>
      <c r="J3" s="621">
        <v>43891</v>
      </c>
      <c r="K3" s="622"/>
      <c r="L3" s="313"/>
      <c r="M3" s="619">
        <v>43739</v>
      </c>
      <c r="N3" s="62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8" t="s">
        <v>1219</v>
      </c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</row>
    <row r="38" spans="2:14" x14ac:dyDescent="0.2">
      <c r="B38" s="618" t="s">
        <v>1217</v>
      </c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</row>
    <row r="39" spans="2:14" x14ac:dyDescent="0.2">
      <c r="B39" s="618"/>
      <c r="C39" s="618"/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</row>
    <row r="40" spans="2:14" x14ac:dyDescent="0.2">
      <c r="B40" s="617" t="s">
        <v>1220</v>
      </c>
      <c r="C40" s="617"/>
      <c r="D40" s="617"/>
      <c r="E40" s="617"/>
      <c r="F40" s="617"/>
      <c r="G40" s="617"/>
      <c r="H40" s="617"/>
      <c r="I40" s="617"/>
      <c r="J40" s="617"/>
      <c r="K40" s="617"/>
      <c r="L40" s="617"/>
      <c r="M40" s="617"/>
      <c r="N40" s="617"/>
    </row>
    <row r="41" spans="2:14" x14ac:dyDescent="0.2">
      <c r="B41" s="617"/>
      <c r="C41" s="617"/>
      <c r="D41" s="617"/>
      <c r="E41" s="617"/>
      <c r="F41" s="617"/>
      <c r="G41" s="617"/>
      <c r="H41" s="617"/>
      <c r="I41" s="617"/>
      <c r="J41" s="617"/>
      <c r="K41" s="617"/>
      <c r="L41" s="617"/>
      <c r="M41" s="617"/>
      <c r="N41" s="617"/>
    </row>
    <row r="42" spans="2:14" x14ac:dyDescent="0.2">
      <c r="B42" s="617"/>
      <c r="C42" s="617"/>
      <c r="D42" s="617"/>
      <c r="E42" s="617"/>
      <c r="F42" s="617"/>
      <c r="G42" s="617"/>
      <c r="H42" s="617"/>
      <c r="I42" s="617"/>
      <c r="J42" s="617"/>
      <c r="K42" s="617"/>
      <c r="L42" s="617"/>
      <c r="M42" s="617"/>
      <c r="N42" s="61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5" t="s">
        <v>124</v>
      </c>
      <c r="C1" s="635"/>
      <c r="D1" s="639" t="s">
        <v>292</v>
      </c>
      <c r="E1" s="639"/>
      <c r="F1" s="639" t="s">
        <v>345</v>
      </c>
      <c r="G1" s="639"/>
      <c r="H1" s="636" t="s">
        <v>127</v>
      </c>
      <c r="I1" s="636"/>
      <c r="J1" s="637" t="s">
        <v>292</v>
      </c>
      <c r="K1" s="637"/>
      <c r="L1" s="638" t="s">
        <v>528</v>
      </c>
      <c r="M1" s="638"/>
      <c r="N1" s="636" t="s">
        <v>146</v>
      </c>
      <c r="O1" s="636"/>
      <c r="P1" s="637" t="s">
        <v>293</v>
      </c>
      <c r="Q1" s="637"/>
      <c r="R1" s="638" t="s">
        <v>530</v>
      </c>
      <c r="S1" s="638"/>
      <c r="T1" s="624" t="s">
        <v>193</v>
      </c>
      <c r="U1" s="624"/>
      <c r="V1" s="637" t="s">
        <v>292</v>
      </c>
      <c r="W1" s="637"/>
      <c r="X1" s="626" t="s">
        <v>532</v>
      </c>
      <c r="Y1" s="626"/>
      <c r="Z1" s="624" t="s">
        <v>241</v>
      </c>
      <c r="AA1" s="624"/>
      <c r="AB1" s="625" t="s">
        <v>292</v>
      </c>
      <c r="AC1" s="625"/>
      <c r="AD1" s="634" t="s">
        <v>532</v>
      </c>
      <c r="AE1" s="634"/>
      <c r="AF1" s="624" t="s">
        <v>373</v>
      </c>
      <c r="AG1" s="624"/>
      <c r="AH1" s="625" t="s">
        <v>292</v>
      </c>
      <c r="AI1" s="625"/>
      <c r="AJ1" s="626" t="s">
        <v>538</v>
      </c>
      <c r="AK1" s="626"/>
      <c r="AL1" s="624" t="s">
        <v>395</v>
      </c>
      <c r="AM1" s="624"/>
      <c r="AN1" s="632" t="s">
        <v>292</v>
      </c>
      <c r="AO1" s="632"/>
      <c r="AP1" s="630" t="s">
        <v>539</v>
      </c>
      <c r="AQ1" s="630"/>
      <c r="AR1" s="624" t="s">
        <v>422</v>
      </c>
      <c r="AS1" s="624"/>
      <c r="AV1" s="630" t="s">
        <v>285</v>
      </c>
      <c r="AW1" s="630"/>
      <c r="AX1" s="633" t="s">
        <v>1010</v>
      </c>
      <c r="AY1" s="633"/>
      <c r="AZ1" s="633"/>
      <c r="BA1" s="213"/>
      <c r="BB1" s="628">
        <v>42942</v>
      </c>
      <c r="BC1" s="629"/>
      <c r="BD1" s="62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7" t="s">
        <v>261</v>
      </c>
      <c r="U4" s="627"/>
      <c r="X4" s="122" t="s">
        <v>233</v>
      </c>
      <c r="Y4" s="126">
        <f>Y3-Y6</f>
        <v>4.9669099999591708</v>
      </c>
      <c r="Z4" s="627" t="s">
        <v>262</v>
      </c>
      <c r="AA4" s="627"/>
      <c r="AD4" s="157" t="s">
        <v>233</v>
      </c>
      <c r="AE4" s="157">
        <f>AE3-AE5</f>
        <v>-52.526899999851594</v>
      </c>
      <c r="AF4" s="627" t="s">
        <v>262</v>
      </c>
      <c r="AG4" s="627"/>
      <c r="AH4" s="146"/>
      <c r="AI4" s="146"/>
      <c r="AJ4" s="157" t="s">
        <v>233</v>
      </c>
      <c r="AK4" s="157">
        <f>AK3-AK5</f>
        <v>94.988909999992757</v>
      </c>
      <c r="AL4" s="627" t="s">
        <v>262</v>
      </c>
      <c r="AM4" s="627"/>
      <c r="AP4" s="173" t="s">
        <v>233</v>
      </c>
      <c r="AQ4" s="177">
        <f>AQ3-AQ5</f>
        <v>33.841989999942598</v>
      </c>
      <c r="AR4" s="627" t="s">
        <v>262</v>
      </c>
      <c r="AS4" s="627"/>
      <c r="AX4" s="627" t="s">
        <v>572</v>
      </c>
      <c r="AY4" s="627"/>
      <c r="BB4" s="627" t="s">
        <v>575</v>
      </c>
      <c r="BC4" s="62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7"/>
      <c r="U5" s="627"/>
      <c r="V5" s="3" t="s">
        <v>258</v>
      </c>
      <c r="W5">
        <v>2050</v>
      </c>
      <c r="X5" s="82"/>
      <c r="Z5" s="627"/>
      <c r="AA5" s="62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7"/>
      <c r="AG5" s="627"/>
      <c r="AH5" s="146"/>
      <c r="AI5" s="146"/>
      <c r="AJ5" s="157" t="s">
        <v>358</v>
      </c>
      <c r="AK5" s="165">
        <f>SUM(AK11:AK59)</f>
        <v>30858.011000000002</v>
      </c>
      <c r="AL5" s="627"/>
      <c r="AM5" s="62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7"/>
      <c r="AS5" s="627"/>
      <c r="AX5" s="627"/>
      <c r="AY5" s="627"/>
      <c r="BB5" s="627"/>
      <c r="BC5" s="627"/>
      <c r="BD5" s="631" t="s">
        <v>1011</v>
      </c>
      <c r="BE5" s="631"/>
      <c r="BF5" s="631"/>
      <c r="BG5" s="631"/>
      <c r="BH5" s="631"/>
      <c r="BI5" s="631"/>
      <c r="BJ5" s="631"/>
      <c r="BK5" s="63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0" t="s">
        <v>264</v>
      </c>
      <c r="W23" s="64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2"/>
      <c r="W24" s="64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4" t="s">
        <v>1001</v>
      </c>
      <c r="C24" s="644"/>
      <c r="D24" s="644"/>
      <c r="E24" s="644"/>
      <c r="F24" s="644"/>
      <c r="G24" s="644"/>
      <c r="H24" s="644"/>
      <c r="I24" s="64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5" t="s">
        <v>917</v>
      </c>
      <c r="C1" s="635"/>
      <c r="D1" s="634" t="s">
        <v>523</v>
      </c>
      <c r="E1" s="634"/>
      <c r="F1" s="635" t="s">
        <v>521</v>
      </c>
      <c r="G1" s="635"/>
      <c r="H1" s="645" t="s">
        <v>557</v>
      </c>
      <c r="I1" s="645"/>
      <c r="J1" s="634" t="s">
        <v>523</v>
      </c>
      <c r="K1" s="634"/>
      <c r="L1" s="635" t="s">
        <v>916</v>
      </c>
      <c r="M1" s="635"/>
      <c r="N1" s="645" t="s">
        <v>557</v>
      </c>
      <c r="O1" s="645"/>
      <c r="P1" s="634" t="s">
        <v>523</v>
      </c>
      <c r="Q1" s="634"/>
      <c r="R1" s="635" t="s">
        <v>560</v>
      </c>
      <c r="S1" s="635"/>
      <c r="T1" s="645" t="s">
        <v>557</v>
      </c>
      <c r="U1" s="645"/>
      <c r="V1" s="634" t="s">
        <v>523</v>
      </c>
      <c r="W1" s="634"/>
      <c r="X1" s="635" t="s">
        <v>915</v>
      </c>
      <c r="Y1" s="635"/>
      <c r="Z1" s="645" t="s">
        <v>557</v>
      </c>
      <c r="AA1" s="645"/>
      <c r="AB1" s="634" t="s">
        <v>523</v>
      </c>
      <c r="AC1" s="634"/>
      <c r="AD1" s="635" t="s">
        <v>599</v>
      </c>
      <c r="AE1" s="635"/>
      <c r="AF1" s="645" t="s">
        <v>557</v>
      </c>
      <c r="AG1" s="645"/>
      <c r="AH1" s="634" t="s">
        <v>523</v>
      </c>
      <c r="AI1" s="634"/>
      <c r="AJ1" s="635" t="s">
        <v>914</v>
      </c>
      <c r="AK1" s="635"/>
      <c r="AL1" s="645" t="s">
        <v>634</v>
      </c>
      <c r="AM1" s="645"/>
      <c r="AN1" s="634" t="s">
        <v>635</v>
      </c>
      <c r="AO1" s="634"/>
      <c r="AP1" s="635" t="s">
        <v>629</v>
      </c>
      <c r="AQ1" s="635"/>
      <c r="AR1" s="645" t="s">
        <v>557</v>
      </c>
      <c r="AS1" s="645"/>
      <c r="AT1" s="634" t="s">
        <v>523</v>
      </c>
      <c r="AU1" s="634"/>
      <c r="AV1" s="635" t="s">
        <v>913</v>
      </c>
      <c r="AW1" s="635"/>
      <c r="AX1" s="645" t="s">
        <v>557</v>
      </c>
      <c r="AY1" s="645"/>
      <c r="AZ1" s="634" t="s">
        <v>523</v>
      </c>
      <c r="BA1" s="634"/>
      <c r="BB1" s="635" t="s">
        <v>661</v>
      </c>
      <c r="BC1" s="635"/>
      <c r="BD1" s="645" t="s">
        <v>557</v>
      </c>
      <c r="BE1" s="645"/>
      <c r="BF1" s="634" t="s">
        <v>523</v>
      </c>
      <c r="BG1" s="634"/>
      <c r="BH1" s="635" t="s">
        <v>912</v>
      </c>
      <c r="BI1" s="635"/>
      <c r="BJ1" s="645" t="s">
        <v>557</v>
      </c>
      <c r="BK1" s="645"/>
      <c r="BL1" s="634" t="s">
        <v>523</v>
      </c>
      <c r="BM1" s="634"/>
      <c r="BN1" s="635" t="s">
        <v>931</v>
      </c>
      <c r="BO1" s="635"/>
      <c r="BP1" s="645" t="s">
        <v>557</v>
      </c>
      <c r="BQ1" s="645"/>
      <c r="BR1" s="634" t="s">
        <v>523</v>
      </c>
      <c r="BS1" s="634"/>
      <c r="BT1" s="635" t="s">
        <v>911</v>
      </c>
      <c r="BU1" s="635"/>
      <c r="BV1" s="645" t="s">
        <v>712</v>
      </c>
      <c r="BW1" s="645"/>
      <c r="BX1" s="634" t="s">
        <v>713</v>
      </c>
      <c r="BY1" s="634"/>
      <c r="BZ1" s="635" t="s">
        <v>711</v>
      </c>
      <c r="CA1" s="635"/>
      <c r="CB1" s="645" t="s">
        <v>738</v>
      </c>
      <c r="CC1" s="645"/>
      <c r="CD1" s="634" t="s">
        <v>739</v>
      </c>
      <c r="CE1" s="634"/>
      <c r="CF1" s="635" t="s">
        <v>910</v>
      </c>
      <c r="CG1" s="635"/>
      <c r="CH1" s="645" t="s">
        <v>738</v>
      </c>
      <c r="CI1" s="645"/>
      <c r="CJ1" s="634" t="s">
        <v>739</v>
      </c>
      <c r="CK1" s="634"/>
      <c r="CL1" s="635" t="s">
        <v>756</v>
      </c>
      <c r="CM1" s="635"/>
      <c r="CN1" s="645" t="s">
        <v>738</v>
      </c>
      <c r="CO1" s="645"/>
      <c r="CP1" s="634" t="s">
        <v>739</v>
      </c>
      <c r="CQ1" s="634"/>
      <c r="CR1" s="635" t="s">
        <v>909</v>
      </c>
      <c r="CS1" s="635"/>
      <c r="CT1" s="645" t="s">
        <v>738</v>
      </c>
      <c r="CU1" s="645"/>
      <c r="CV1" s="649" t="s">
        <v>739</v>
      </c>
      <c r="CW1" s="649"/>
      <c r="CX1" s="635" t="s">
        <v>777</v>
      </c>
      <c r="CY1" s="635"/>
      <c r="CZ1" s="645" t="s">
        <v>738</v>
      </c>
      <c r="DA1" s="645"/>
      <c r="DB1" s="649" t="s">
        <v>739</v>
      </c>
      <c r="DC1" s="649"/>
      <c r="DD1" s="635" t="s">
        <v>908</v>
      </c>
      <c r="DE1" s="635"/>
      <c r="DF1" s="645" t="s">
        <v>824</v>
      </c>
      <c r="DG1" s="645"/>
      <c r="DH1" s="649" t="s">
        <v>825</v>
      </c>
      <c r="DI1" s="649"/>
      <c r="DJ1" s="635" t="s">
        <v>817</v>
      </c>
      <c r="DK1" s="635"/>
      <c r="DL1" s="645" t="s">
        <v>824</v>
      </c>
      <c r="DM1" s="645"/>
      <c r="DN1" s="649" t="s">
        <v>739</v>
      </c>
      <c r="DO1" s="649"/>
      <c r="DP1" s="635" t="s">
        <v>907</v>
      </c>
      <c r="DQ1" s="635"/>
      <c r="DR1" s="645" t="s">
        <v>824</v>
      </c>
      <c r="DS1" s="645"/>
      <c r="DT1" s="649" t="s">
        <v>739</v>
      </c>
      <c r="DU1" s="649"/>
      <c r="DV1" s="635" t="s">
        <v>906</v>
      </c>
      <c r="DW1" s="635"/>
      <c r="DX1" s="645" t="s">
        <v>824</v>
      </c>
      <c r="DY1" s="645"/>
      <c r="DZ1" s="649" t="s">
        <v>739</v>
      </c>
      <c r="EA1" s="649"/>
      <c r="EB1" s="635" t="s">
        <v>905</v>
      </c>
      <c r="EC1" s="635"/>
      <c r="ED1" s="645" t="s">
        <v>824</v>
      </c>
      <c r="EE1" s="645"/>
      <c r="EF1" s="649" t="s">
        <v>739</v>
      </c>
      <c r="EG1" s="649"/>
      <c r="EH1" s="635" t="s">
        <v>891</v>
      </c>
      <c r="EI1" s="635"/>
      <c r="EJ1" s="645" t="s">
        <v>824</v>
      </c>
      <c r="EK1" s="645"/>
      <c r="EL1" s="649" t="s">
        <v>946</v>
      </c>
      <c r="EM1" s="649"/>
      <c r="EN1" s="635" t="s">
        <v>932</v>
      </c>
      <c r="EO1" s="635"/>
      <c r="EP1" s="645" t="s">
        <v>824</v>
      </c>
      <c r="EQ1" s="645"/>
      <c r="ER1" s="649" t="s">
        <v>960</v>
      </c>
      <c r="ES1" s="649"/>
      <c r="ET1" s="635" t="s">
        <v>947</v>
      </c>
      <c r="EU1" s="635"/>
      <c r="EV1" s="645" t="s">
        <v>824</v>
      </c>
      <c r="EW1" s="645"/>
      <c r="EX1" s="649" t="s">
        <v>538</v>
      </c>
      <c r="EY1" s="649"/>
      <c r="EZ1" s="635" t="s">
        <v>964</v>
      </c>
      <c r="FA1" s="63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8" t="s">
        <v>787</v>
      </c>
      <c r="CU7" s="63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8" t="s">
        <v>786</v>
      </c>
      <c r="DA8" s="63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8" t="s">
        <v>786</v>
      </c>
      <c r="DG8" s="63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8" t="s">
        <v>786</v>
      </c>
      <c r="DM8" s="63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8" t="s">
        <v>786</v>
      </c>
      <c r="DS8" s="635"/>
      <c r="DT8" s="145" t="s">
        <v>791</v>
      </c>
      <c r="DU8" s="145">
        <f>SUM(DU13:DU17)</f>
        <v>32</v>
      </c>
      <c r="DV8" s="63"/>
      <c r="DW8" s="63"/>
      <c r="DX8" s="648" t="s">
        <v>786</v>
      </c>
      <c r="DY8" s="63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8" t="s">
        <v>938</v>
      </c>
      <c r="EK8" s="63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8" t="s">
        <v>938</v>
      </c>
      <c r="EQ9" s="63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8" t="s">
        <v>938</v>
      </c>
      <c r="EW9" s="63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8" t="s">
        <v>938</v>
      </c>
      <c r="EE11" s="63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8" t="s">
        <v>786</v>
      </c>
      <c r="CU12" s="63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4" t="s">
        <v>790</v>
      </c>
      <c r="CU19" s="62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8" t="s">
        <v>866</v>
      </c>
      <c r="FA21" s="618"/>
      <c r="FC21" s="244">
        <f>FC20-FC22</f>
        <v>113457.16899999997</v>
      </c>
      <c r="FD21" s="236"/>
      <c r="FE21" s="650" t="s">
        <v>1581</v>
      </c>
      <c r="FF21" s="650"/>
      <c r="FG21" s="65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8" t="s">
        <v>879</v>
      </c>
      <c r="FA22" s="6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8" t="s">
        <v>1012</v>
      </c>
      <c r="FA23" s="6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8" t="s">
        <v>1097</v>
      </c>
      <c r="FA24" s="61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6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6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7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2023-01-02T03:56:17Z</dcterms:modified>
</cp:coreProperties>
</file>