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A006EC3-7187-447B-A9E3-465B3A163A38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7" i="32" l="1"/>
  <c r="LS2" i="32" l="1"/>
  <c r="LQ39" i="32" l="1"/>
  <c r="LQ42" i="32" l="1"/>
  <c r="LQ26" i="32" l="1"/>
  <c r="LO22" i="32" l="1"/>
  <c r="LO21" i="32"/>
  <c r="LQ22" i="32"/>
  <c r="LQ31" i="32"/>
  <c r="LO36" i="32" s="1"/>
  <c r="LO2" i="32" l="1"/>
  <c r="LS3" i="32"/>
  <c r="LQ25" i="32"/>
  <c r="LO31" i="32"/>
  <c r="LQ13" i="32"/>
  <c r="LQ18" i="32" l="1"/>
  <c r="LO30" i="32" s="1"/>
  <c r="LQ23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<sst xmlns="http://schemas.openxmlformats.org/spreadsheetml/2006/main" count="8015" uniqueCount="3305">
  <si>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</si>
  <si>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</si>
  <si>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</si>
  <si>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</si>
  <si>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</si>
  <si>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</si>
  <si>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</si>
  <si>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</si>
  <si>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</si>
  <si>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</si>
  <si>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</si>
  <si>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</si>
  <si>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</si>
  <si>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</si>
  <si>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</si>
  <si>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</si>
  <si>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</si>
  <si>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</si>
  <si>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</si>
  <si>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</si>
  <si>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</si>
  <si>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</si>
  <si>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</si>
  <si>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</si>
  <si>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</si>
  <si>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</si>
  <si>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</si>
  <si>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</si>
  <si>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</si>
  <si>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</si>
  <si>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</si>
  <si>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</si>
  <si>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</si>
  <si>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</si>
  <si>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</si>
  <si>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</si>
  <si>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</si>
  <si>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</si>
  <si>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</si>
  <si>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</si>
  <si>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</si>
  <si>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</si>
  <si>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</si>
  <si>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</si>
  <si>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</si>
  <si>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</si>
  <si>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</si>
  <si>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</si>
  <si>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</si>
  <si>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</si>
  <si>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</si>
  <si>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</si>
  <si>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</si>
  <si>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</si>
  <si>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</si>
  <si>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</si>
  <si>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</si>
  <si>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</si>
  <si>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</si>
  <si>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</si>
  <si>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</si>
  <si>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</si>
  <si>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</si>
  <si>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</si>
  <si>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</si>
  <si>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</si>
  <si>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</si>
  <si>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</si>
  <si>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</si>
  <si>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</si>
  <si>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</si>
  <si>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</si>
  <si>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</si>
  <si>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</si>
  <si>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</si>
  <si>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</si>
  <si>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</si>
  <si>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</si>
  <si>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</si>
  <si>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</si>
  <si>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</si>
  <si>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</si>
  <si>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</si>
  <si>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</si>
  <si>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</si>
  <si>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</si>
  <si>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</si>
  <si>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</si>
  <si>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</si>
  <si>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</si>
  <si>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</si>
  <si>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</si>
  <si>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</si>
  <si>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</si>
  <si>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</si>
  <si>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</si>
  <si>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</si>
  <si>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</si>
  <si>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</si>
  <si>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</si>
  <si>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</si>
  <si>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</si>
  <si>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</si>
  <si>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</si>
  <si>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</si>
  <si>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</si>
  <si>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</si>
  <si>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</si>
  <si>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</si>
  <si>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</si>
  <si>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</si>
  <si>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</si>
  <si>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</si>
  <si>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</si>
  <si>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</si>
  <si>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</si>
  <si>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</si>
  <si>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</si>
  <si>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</si>
  <si>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</si>
  <si>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</si>
  <si>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</si>
  <si>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</si>
  <si>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</si>
  <si>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</si>
  <si>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</si>
  <si>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</si>
  <si>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</si>
  <si>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</si>
  <si>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</si>
  <si>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</si>
  <si>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</si>
  <si>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</si>
  <si>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</si>
  <si>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</si>
  <si>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</si>
  <si>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</si>
  <si>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</si>
  <si>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</si>
  <si>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</si>
  <si>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</si>
  <si>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</si>
  <si>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</si>
  <si>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</si>
  <si>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</si>
  <si>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</si>
  <si>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</si>
  <si>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</si>
  <si>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</si>
  <si>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</si>
  <si>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</si>
  <si>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</si>
  <si>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</si>
  <si>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</si>
  <si>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</si>
  <si>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</si>
  <si>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</si>
  <si>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</si>
  <si>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</si>
  <si>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</si>
  <si>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</si>
  <si>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</si>
  <si>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</si>
  <si>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</si>
  <si>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</si>
  <si>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</si>
  <si>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</si>
  <si>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</si>
  <si>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</si>
  <si>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</si>
  <si>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</si>
  <si>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</si>
  <si>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</si>
  <si>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</si>
  <si>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</si>
  <si>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</si>
  <si>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</si>
  <si>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</si>
  <si>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</si>
  <si>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</si>
  <si>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</si>
  <si>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</si>
  <si>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</si>
  <si>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</si>
  <si>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</si>
  <si>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</si>
  <si>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</si>
  <si>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</si>
  <si>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</si>
  <si>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</si>
  <si>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</si>
  <si>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</si>
  <si>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</si>
  <si>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</si>
  <si>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</si>
  <si>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</si>
  <si>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</si>
  <si>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</si>
  <si>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</si>
  <si>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</si>
  <si>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</si>
  <si>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</si>
  <si>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</si>
  <si>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</si>
  <si>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</si>
  <si>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</si>
  <si>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</si>
  <si>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</si>
  <si>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</si>
  <si>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</si>
  <si>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</si>
  <si>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</si>
  <si>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</si>
  <si>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</si>
  <si>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</si>
  <si>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</si>
  <si>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</si>
  <si>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</si>
  <si>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</si>
  <si>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</si>
  <si>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</si>
  <si>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</si>
  <si>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</si>
  <si>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</si>
  <si>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</si>
  <si>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</si>
  <si>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</si>
  <si>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</si>
  <si>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</si>
  <si>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</si>
  <si>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</si>
  <si>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</si>
  <si>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</si>
  <si>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</si>
  <si>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</si>
  <si>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</si>
  <si>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</si>
  <si>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</si>
  <si>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</si>
  <si>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</si>
  <si>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</si>
  <si>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</si>
  <si>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</si>
  <si>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</si>
  <si>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</si>
  <si>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</si>
  <si>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</si>
  <si>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</si>
  <si>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</si>
  <si>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</si>
  <si>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</si>
  <si>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</si>
  <si>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</si>
  <si>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</si>
  <si>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</si>
  <si>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</si>
  <si>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</si>
  <si>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</si>
  <si>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</si>
  <si>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</si>
  <si>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</si>
  <si>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</si>
  <si>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</si>
  <si>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</si>
  <si>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</si>
  <si>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</si>
  <si>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</si>
  <si>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</si>
  <si>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</si>
  <si>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</si>
  <si>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</si>
  <si>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</si>
  <si>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</si>
  <si>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</si>
  <si>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</si>
  <si>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</si>
  <si>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</si>
  <si>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</si>
  <si>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</si>
  <si>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</si>
  <si>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</si>
  <si>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</si>
  <si>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</si>
  <si>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</si>
  <si>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</si>
  <si>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</si>
  <si>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</si>
  <si>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</si>
  <si>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</si>
  <si>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</si>
  <si>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</si>
  <si>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</si>
  <si>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</si>
  <si>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</si>
  <si>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</si>
  <si>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</si>
  <si>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</si>
  <si>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</si>
  <si>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</si>
  <si>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</si>
  <si>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</si>
  <si>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</si>
  <si>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</si>
  <si>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</si>
  <si>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</si>
  <si>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</si>
  <si>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</si>
  <si>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</si>
  <si>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</si>
  <si>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</si>
  <si>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</si>
  <si>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</si>
  <si>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</si>
  <si>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</si>
  <si>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</si>
  <si>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</si>
  <si>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</si>
  <si>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</si>
  <si>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</si>
  <si>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</si>
  <si>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</si>
  <si>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</si>
  <si>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</si>
  <si>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</si>
  <si>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</si>
  <si>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</si>
  <si>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</si>
  <si>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</si>
  <si>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</si>
  <si>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</si>
  <si>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</si>
  <si>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</si>
  <si>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</si>
  <si>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</si>
  <si>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</si>
  <si>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</si>
  <si>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</si>
  <si>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</si>
  <si>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</si>
  <si>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</si>
  <si>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</si>
  <si>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</si>
  <si>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</si>
  <si>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</si>
  <si>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</si>
  <si>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</si>
  <si>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</si>
  <si>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</si>
  <si>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</si>
  <si>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</si>
  <si>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</si>
  <si>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</si>
  <si>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</si>
  <si>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</si>
  <si>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</si>
  <si>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</si>
  <si>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</si>
  <si>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</si>
  <si>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</si>
  <si>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</si>
  <si>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</si>
  <si>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</si>
  <si>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</si>
  <si>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</si>
  <si>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</si>
  <si>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</si>
  <si>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</si>
  <si>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</si>
  <si>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</si>
  <si>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</si>
  <si>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</si>
  <si>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</si>
  <si>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</si>
  <si>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</si>
  <si>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</si>
  <si>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</si>
  <si>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</si>
  <si>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</si>
  <si>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</si>
  <si>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</si>
  <si>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</si>
  <si>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</si>
  <si>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</si>
  <si>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</si>
  <si>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</si>
  <si>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</si>
  <si>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</si>
  <si>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</si>
  <si>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</si>
  <si>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</si>
  <si>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</si>
  <si>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</si>
  <si>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</si>
  <si>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</si>
  <si>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</si>
  <si>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</si>
  <si>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</si>
  <si>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</si>
  <si>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</si>
  <si>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</si>
  <si>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</si>
  <si>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</si>
  <si>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</si>
  <si>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</si>
  <si>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</si>
  <si>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</si>
  <si>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</si>
  <si>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</si>
  <si>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</si>
  <si>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</si>
  <si>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</si>
  <si>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</si>
  <si>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</si>
  <si>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</si>
  <si>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</si>
  <si>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</si>
  <si>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</si>
  <si>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</si>
  <si>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</si>
  <si>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</si>
  <si>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</si>
  <si>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</si>
  <si>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</si>
  <si>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</si>
  <si>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</si>
  <si>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</si>
  <si>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</si>
  <si>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</si>
  <si>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</si>
  <si>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</si>
  <si>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</si>
  <si>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</si>
  <si>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</si>
  <si>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</si>
  <si>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</si>
  <si>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</si>
  <si>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</si>
  <si>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</si>
  <si>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</si>
  <si>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</si>
  <si>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</si>
  <si>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</si>
  <si>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</si>
  <si>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</si>
  <si>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</si>
  <si>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</si>
  <si>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</si>
  <si>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</si>
  <si>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</si>
  <si>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</si>
  <si>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</si>
  <si>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</si>
  <si>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</si>
  <si>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</si>
  <si>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</si>
  <si>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</si>
  <si>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</si>
  <si>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</si>
  <si>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</si>
  <si>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</si>
  <si>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</si>
  <si>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</si>
  <si>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</si>
  <si>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</si>
  <si>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</si>
  <si>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</si>
  <si>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</si>
  <si>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</si>
  <si>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</si>
  <si>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</si>
  <si>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</si>
  <si>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</si>
  <si>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</si>
  <si>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</si>
  <si>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</si>
  <si>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</si>
  <si>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</si>
  <si>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</si>
  <si>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</si>
  <si>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</si>
  <si>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</si>
  <si>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</si>
  <si>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</si>
  <si>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</si>
  <si>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</si>
  <si>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</si>
  <si>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</si>
  <si>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</si>
  <si>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</si>
  <si>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</si>
  <si>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</si>
  <si>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</si>
  <si>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</si>
  <si>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</si>
  <si>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</si>
  <si>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</si>
  <si>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</si>
  <si>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</si>
  <si>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</si>
  <si>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</si>
  <si>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</si>
  <si>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</si>
  <si>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</si>
  <si>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</si>
  <si>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</si>
  <si>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</si>
  <si>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</si>
  <si>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</si>
  <si>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</si>
  <si>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</si>
  <si>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</si>
  <si>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</si>
  <si>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</si>
  <si>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</si>
  <si>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</si>
  <si>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</si>
  <si>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</si>
  <si>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</si>
  <si>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</si>
  <si>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</si>
  <si>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</si>
  <si>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</si>
  <si>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</si>
  <si>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</si>
  <si>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</si>
  <si>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</si>
  <si>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</si>
  <si>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</si>
  <si>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</si>
  <si>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</si>
  <si>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</si>
  <si>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</si>
  <si>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</si>
  <si>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</si>
  <si>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</si>
  <si>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</si>
  <si>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</si>
  <si>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</si>
  <si>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</si>
  <si>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</si>
  <si>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</si>
  <si>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</si>
  <si>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</si>
  <si>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</si>
  <si>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</si>
  <si>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</si>
  <si>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</si>
  <si>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</si>
  <si>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</si>
  <si>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</si>
  <si>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</si>
  <si>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</si>
  <si>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</si>
  <si>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</si>
  <si>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</si>
  <si>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</si>
  <si>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</si>
  <si>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</si>
  <si>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</si>
  <si>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</si>
  <si>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</si>
  <si>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</si>
  <si>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</si>
  <si>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</si>
  <si>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</si>
  <si>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</si>
  <si>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</si>
  <si>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</si>
  <si>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</si>
  <si>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</si>
  <si>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</si>
  <si>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</si>
  <si>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</si>
  <si>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</si>
  <si>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</si>
  <si>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</si>
  <si>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</si>
  <si>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</si>
  <si>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</si>
  <si>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</si>
  <si>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</si>
  <si>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</si>
  <si>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</si>
  <si>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</si>
  <si>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</si>
  <si>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</si>
  <si>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</si>
  <si>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</si>
  <si>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</si>
  <si>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</si>
  <si>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</si>
  <si>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</si>
  <si>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</si>
  <si>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</si>
  <si>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</si>
  <si>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</si>
  <si>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</si>
  <si>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</si>
  <si>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</si>
  <si>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</si>
  <si>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</si>
  <si>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</si>
  <si>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</si>
  <si>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</si>
  <si>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</si>
  <si>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</si>
  <si>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</si>
  <si>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</si>
  <si>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</si>
  <si>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</si>
  <si>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</si>
  <si>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</si>
  <si>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</si>
  <si>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</si>
  <si>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</si>
  <si>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</si>
  <si>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</si>
  <si>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</si>
  <si>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</si>
  <si>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</si>
  <si>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</si>
  <si>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</si>
  <si>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</si>
  <si>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</si>
  <si>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</si>
  <si>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</si>
  <si>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</si>
  <si>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</si>
  <si>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</si>
  <si>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</si>
  <si>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</si>
  <si>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</si>
  <si>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</si>
  <si>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</si>
  <si>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</si>
  <si>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</si>
  <si>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</si>
  <si>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</si>
  <si>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</si>
  <si>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</si>
  <si>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</si>
  <si>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</si>
  <si>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</si>
  <si>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</si>
  <si>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</si>
  <si>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</si>
  <si>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</si>
  <si>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</si>
  <si>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</si>
  <si>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</si>
  <si>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</si>
  <si>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</si>
  <si>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</si>
  <si>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</si>
  <si>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</si>
  <si>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</si>
  <si>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</si>
  <si>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</si>
  <si>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</si>
  <si>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</si>
  <si>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</si>
  <si>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</si>
  <si>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</si>
  <si>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</si>
  <si>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</si>
  <si>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</si>
  <si>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</si>
  <si>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</si>
  <si>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</si>
  <si>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</si>
  <si>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</si>
  <si>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</si>
  <si>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</si>
  <si>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</si>
  <si>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</si>
  <si>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</si>
  <si>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</si>
  <si>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</si>
  <si>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</si>
  <si>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</si>
  <si>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</si>
  <si>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</si>
  <si>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</si>
  <si>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</si>
  <si>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</si>
  <si>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</si>
  <si>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</si>
  <si>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</si>
  <si>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</si>
  <si>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</si>
  <si>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</si>
  <si>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</si>
  <si>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</si>
  <si>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</si>
  <si>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</si>
  <si>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</si>
  <si>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</si>
  <si>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</si>
  <si>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</si>
  <si>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</si>
  <si>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</si>
  <si>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</si>
  <si>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</si>
  <si>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</si>
  <si>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</si>
  <si>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</si>
  <si>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</si>
  <si>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</si>
  <si>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</si>
  <si>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</si>
  <si>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</si>
  <si>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</si>
  <si>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</si>
  <si>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</si>
  <si>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</si>
  <si>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</si>
  <si>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</si>
  <si>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</si>
  <si>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</si>
  <si>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</si>
  <si>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</si>
  <si>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</si>
  <si>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</si>
  <si>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</si>
  <si>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</si>
  <si>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</si>
  <si>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</si>
  <si>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</si>
  <si>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</si>
  <si>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</si>
  <si>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</si>
  <si>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</si>
  <si>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</si>
  <si>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</si>
  <si>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</si>
  <si>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</si>
  <si>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</si>
  <si>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</si>
  <si>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</si>
  <si>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</si>
  <si>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</si>
  <si>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</si>
  <si>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</si>
  <si>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</si>
  <si>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</si>
  <si>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</si>
  <si>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</si>
  <si>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</si>
  <si>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</si>
  <si>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</si>
  <si>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</si>
  <si>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</si>
  <si>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</si>
  <si>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</si>
  <si>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</si>
  <si>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</si>
  <si>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</si>
  <si>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</si>
  <si>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</si>
  <si>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</si>
  <si>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</si>
  <si>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</si>
  <si>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</si>
  <si>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</si>
  <si>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</si>
  <si>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</si>
  <si>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</si>
  <si>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</si>
  <si>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</si>
  <si>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</si>
  <si>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</si>
  <si>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</si>
  <si>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</si>
  <si>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</si>
  <si>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</si>
  <si>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</si>
  <si>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</si>
  <si>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</si>
  <si>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</si>
  <si>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</si>
  <si>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</si>
  <si>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</si>
  <si>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</si>
  <si>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</si>
  <si>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</si>
  <si>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</si>
  <si>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</si>
  <si>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</si>
  <si>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</si>
  <si>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</si>
  <si>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</si>
  <si>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</si>
  <si>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</si>
  <si>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</si>
  <si>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</si>
  <si>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</si>
  <si>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</si>
  <si>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</si>
  <si>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</si>
  <si>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</si>
  <si>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</si>
  <si>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</si>
  <si>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</si>
  <si>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</si>
  <si>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</si>
  <si>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</si>
  <si>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</si>
  <si>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</si>
  <si>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</si>
  <si>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</si>
  <si>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</si>
  <si>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</si>
  <si>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</si>
  <si>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</si>
  <si>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</si>
  <si>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</si>
  <si>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</si>
  <si>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</si>
  <si>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</si>
  <si>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</si>
  <si>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</si>
  <si>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</si>
  <si>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</si>
  <si>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</si>
  <si>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</si>
  <si>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</si>
  <si>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</si>
  <si>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</si>
  <si>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</si>
  <si>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</si>
  <si>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</si>
  <si>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</si>
  <si>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</si>
  <si>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</si>
  <si>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</si>
  <si>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</si>
  <si>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</si>
  <si>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</si>
  <si>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</si>
  <si>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</si>
  <si>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</si>
  <si>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</si>
  <si>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</si>
  <si>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</si>
  <si>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</si>
  <si>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</si>
  <si>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</si>
  <si>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</si>
  <si>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</si>
  <si>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</si>
  <si>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</si>
  <si>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</si>
  <si>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</si>
  <si>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</si>
  <si>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</si>
  <si>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</si>
  <si>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</si>
  <si>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</si>
  <si>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</si>
  <si>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</si>
  <si>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</si>
  <si>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</si>
  <si>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</si>
  <si>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</si>
  <si>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</si>
  <si>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</si>
  <si>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</si>
  <si>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</si>
  <si>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</si>
  <si>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</si>
  <si>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</si>
  <si>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</si>
  <si>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</si>
  <si>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</si>
  <si>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</si>
  <si>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</si>
  <si>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</si>
  <si>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</si>
  <si>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</si>
  <si>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</si>
  <si>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</si>
  <si>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</si>
  <si>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</si>
  <si>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</si>
  <si>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</si>
  <si>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</si>
  <si>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</si>
  <si>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</si>
  <si>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</si>
  <si>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</si>
  <si>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</si>
  <si>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</si>
  <si>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</si>
  <si>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</si>
  <si>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</si>
  <si>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</si>
  <si>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</si>
  <si>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</si>
  <si>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</si>
  <si>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</si>
  <si>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</si>
  <si>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</si>
  <si>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</si>
  <si>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</si>
  <si>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</si>
  <si>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</si>
  <si>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</si>
  <si>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</si>
  <si>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</si>
  <si>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</si>
  <si>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</si>
  <si>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</si>
  <si>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</si>
  <si>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</si>
  <si>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</si>
  <si>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</si>
  <si>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</si>
  <si>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</si>
  <si>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</si>
  <si>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</si>
  <si>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</si>
  <si>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</si>
  <si>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</si>
  <si>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</si>
  <si>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</si>
  <si>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</si>
  <si>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</si>
  <si>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</si>
  <si>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</si>
  <si>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</si>
  <si>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</si>
  <si>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</si>
  <si>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</si>
  <si>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</si>
  <si>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</si>
  <si>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</si>
  <si>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</si>
  <si>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</si>
  <si>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</si>
  <si>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</si>
  <si>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</si>
  <si>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</si>
  <si>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</si>
  <si>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</si>
  <si>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</si>
  <si>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</si>
  <si>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</si>
  <si>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</si>
  <si>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</si>
  <si>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</si>
  <si>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</si>
  <si>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</si>
  <si>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</si>
  <si>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</si>
  <si>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</si>
  <si>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</si>
  <si>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</si>
  <si>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</si>
  <si>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</si>
  <si>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</si>
  <si>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</si>
  <si>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</si>
  <si>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</si>
  <si>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</si>
  <si>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</si>
  <si>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</si>
  <si>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</si>
  <si>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</si>
  <si>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</si>
  <si>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</si>
  <si>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</si>
  <si>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</si>
  <si>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</si>
  <si>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</si>
  <si>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</si>
  <si>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</si>
  <si>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</si>
  <si>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</si>
  <si>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</si>
  <si>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</si>
  <si>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</si>
  <si>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</si>
  <si>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</si>
  <si>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</si>
  <si>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</si>
  <si>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</si>
  <si>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</si>
  <si>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</si>
  <si>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</si>
  <si>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</si>
  <si>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</si>
  <si>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</si>
  <si>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</si>
  <si>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</si>
  <si>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</si>
  <si>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</si>
  <si>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</si>
  <si>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</si>
  <si>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</si>
  <si>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</si>
  <si>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</si>
  <si>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</si>
  <si>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</si>
  <si>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</si>
  <si>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</si>
  <si>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</si>
  <si>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</si>
  <si>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</si>
  <si>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</si>
  <si>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</si>
  <si>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</si>
  <si>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</si>
  <si>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</si>
  <si>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</si>
  <si>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</si>
  <si>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</si>
  <si>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</si>
  <si>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</si>
  <si>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</si>
  <si>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</si>
  <si>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</si>
  <si>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</si>
  <si>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</si>
  <si>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</si>
  <si>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</si>
  <si>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</si>
  <si>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</si>
  <si>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</si>
  <si>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</si>
  <si>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</si>
  <si>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</si>
  <si>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</si>
  <si>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</si>
  <si>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</si>
  <si>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</si>
  <si>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</si>
  <si>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</si>
  <si>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</si>
  <si>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</si>
  <si>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</si>
  <si>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</si>
  <si>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</si>
  <si>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</si>
  <si>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</si>
  <si>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</si>
  <si>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</si>
  <si>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</si>
  <si>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</si>
  <si>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</si>
  <si>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</si>
  <si>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</si>
  <si>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</si>
  <si>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</si>
  <si>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</si>
  <si>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</si>
  <si>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</si>
  <si>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</si>
  <si>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</si>
  <si>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</si>
  <si>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</si>
  <si>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</si>
  <si>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</si>
  <si>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</si>
  <si>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</si>
  <si>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</si>
  <si>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</si>
  <si>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</si>
  <si>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</si>
  <si>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</si>
  <si>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</si>
  <si>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</si>
  <si>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</si>
  <si>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</si>
  <si>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</si>
  <si>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</si>
  <si>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</si>
  <si>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</si>
  <si>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</si>
  <si>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</si>
  <si>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</si>
  <si>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</si>
  <si>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</si>
  <si>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</si>
  <si>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</si>
  <si>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</si>
  <si>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</si>
  <si>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</si>
  <si>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</si>
  <si>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</si>
  <si>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</si>
  <si>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</si>
  <si>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</si>
  <si>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</si>
  <si>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</si>
  <si>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</si>
  <si>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</si>
  <si>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</si>
  <si>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</si>
  <si>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</si>
  <si>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</si>
  <si>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</si>
  <si>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</si>
  <si>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</si>
  <si>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</si>
  <si>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</si>
  <si>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</si>
  <si>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</si>
  <si>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</si>
  <si>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</si>
  <si>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</si>
  <si>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</si>
  <si>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</si>
  <si>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</si>
  <si>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</si>
  <si>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</si>
  <si>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</si>
  <si>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</si>
  <si>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</si>
  <si>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</si>
  <si>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</si>
  <si>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</si>
  <si>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</si>
  <si>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</si>
  <si>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</si>
  <si>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</si>
  <si>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</si>
  <si>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</si>
  <si>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</si>
  <si>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</si>
  <si>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</si>
  <si>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</si>
  <si>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</si>
  <si>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</si>
  <si>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</si>
  <si>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</si>
  <si>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</si>
  <si>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</si>
  <si>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</si>
  <si>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</si>
  <si>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</si>
  <si>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</si>
  <si>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</si>
  <si>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</si>
  <si>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</si>
  <si>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</si>
  <si>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</si>
  <si>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</si>
  <si>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</si>
  <si>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</si>
  <si>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</si>
  <si>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</si>
  <si>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</si>
  <si>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</si>
  <si>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</si>
  <si>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</si>
  <si>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</si>
  <si>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</si>
  <si>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</si>
  <si>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</si>
  <si>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</si>
  <si>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</si>
  <si>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</si>
  <si>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</si>
  <si>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</si>
  <si>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</si>
  <si>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</si>
  <si>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</si>
  <si>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</si>
  <si>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</si>
  <si>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</si>
  <si>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</si>
  <si>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</si>
  <si>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</si>
  <si>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</si>
  <si>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</si>
  <si>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</si>
  <si>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</si>
  <si>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</si>
  <si>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</si>
  <si>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</si>
  <si>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</si>
  <si>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</si>
  <si>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</si>
  <si>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</si>
  <si>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</si>
  <si>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</si>
  <si>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</si>
  <si>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</si>
  <si>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</si>
  <si>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</si>
  <si>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</si>
  <si>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</si>
  <si>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</si>
  <si>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</si>
  <si>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</si>
  <si>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</si>
  <si>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</si>
  <si>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</si>
  <si>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</si>
  <si>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</si>
  <si>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</si>
  <si>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</si>
  <si>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</si>
  <si>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</si>
  <si>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</si>
  <si>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</si>
  <si>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</si>
  <si>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</si>
  <si>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</si>
  <si>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</si>
  <si>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</si>
  <si>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</si>
  <si>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</si>
  <si>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</si>
  <si>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</si>
  <si>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</si>
  <si>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</si>
  <si>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</si>
  <si>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</si>
  <si>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</si>
  <si>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</si>
  <si>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</si>
  <si>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</si>
  <si>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</si>
  <si>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</si>
  <si>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</si>
  <si>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</si>
  <si>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</si>
  <si>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</si>
  <si>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</si>
  <si>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</si>
  <si>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</si>
  <si>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</si>
  <si>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</si>
  <si>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</si>
  <si>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</si>
  <si>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</si>
  <si>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</si>
  <si>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</si>
  <si>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</si>
  <si>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</si>
  <si>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</si>
  <si>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</si>
  <si>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</si>
  <si>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</si>
  <si>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</si>
  <si>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</si>
  <si>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</si>
  <si>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</si>
  <si>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</si>
  <si>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</si>
  <si>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</si>
  <si>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</si>
  <si>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</si>
  <si>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</si>
  <si>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</si>
  <si>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</si>
  <si>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</si>
  <si>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</si>
  <si>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</si>
  <si>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</si>
  <si>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</si>
  <si>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</si>
  <si>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</si>
  <si>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</si>
  <si>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</si>
  <si>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</si>
  <si>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</si>
  <si>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</si>
  <si>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</si>
  <si>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</si>
  <si>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</si>
  <si>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</si>
  <si>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</si>
  <si>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</si>
  <si>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</si>
  <si>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</si>
  <si>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</si>
  <si>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</si>
  <si>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</si>
  <si>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</si>
  <si>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</si>
  <si>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</si>
  <si>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</si>
  <si>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</si>
  <si>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</si>
  <si>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</si>
  <si>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</si>
  <si>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</si>
  <si>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</si>
  <si>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</si>
  <si>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</si>
  <si>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</si>
  <si>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</si>
  <si>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</si>
  <si>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</si>
  <si>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</si>
  <si>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</si>
  <si>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</si>
  <si>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</si>
  <si>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</si>
  <si>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</si>
  <si>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</si>
  <si>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</si>
  <si>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</si>
  <si>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</si>
  <si>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</si>
  <si>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</si>
  <si>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</si>
  <si>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</si>
  <si>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</si>
  <si>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</si>
  <si>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</si>
  <si>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</si>
  <si>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</si>
  <si>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</si>
  <si>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</si>
  <si>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</si>
  <si>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</si>
  <si>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</si>
  <si>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</si>
  <si>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</si>
  <si>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</si>
  <si>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</si>
  <si>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</si>
  <si>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</si>
  <si>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</si>
  <si>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</si>
  <si>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</si>
  <si>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</si>
  <si>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</si>
  <si>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</si>
  <si>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</si>
  <si>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</si>
  <si>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</si>
  <si>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</si>
  <si>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</si>
  <si>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</si>
  <si>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</si>
  <si>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</si>
  <si>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</si>
  <si>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</si>
  <si>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</si>
  <si>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</si>
  <si>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</si>
  <si>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</si>
  <si>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</si>
  <si>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</si>
  <si>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</si>
  <si>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</si>
  <si>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</si>
  <si>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</si>
  <si>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</si>
  <si>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</si>
  <si>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</si>
  <si>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</si>
  <si>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</si>
  <si>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</si>
  <si>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</si>
  <si>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</si>
  <si>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</si>
  <si>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</si>
  <si>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</si>
  <si>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</si>
  <si>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</si>
  <si>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</si>
  <si>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</si>
  <si>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</si>
  <si>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</si>
  <si>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</si>
  <si>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</si>
  <si>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</si>
  <si>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</si>
  <si>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</si>
  <si>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</si>
  <si>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</si>
  <si>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</si>
  <si>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</si>
  <si>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</si>
  <si>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</si>
  <si>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</si>
  <si>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</si>
  <si>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</si>
  <si>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</si>
  <si>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</si>
  <si>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</si>
  <si>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</si>
  <si>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</si>
  <si>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</si>
  <si>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</si>
  <si>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</si>
  <si>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</si>
  <si>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</si>
  <si>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</si>
  <si>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</si>
  <si>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</si>
  <si>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</si>
  <si>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</si>
  <si>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</si>
  <si>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</si>
  <si>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</si>
  <si>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</si>
  <si>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</si>
  <si>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</si>
  <si>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</si>
  <si>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</si>
  <si>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</si>
  <si>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</si>
  <si>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</si>
  <si>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</si>
  <si>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</si>
  <si>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</si>
  <si>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</si>
  <si>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</si>
  <si>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</si>
  <si>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</si>
  <si>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</si>
  <si>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</si>
  <si>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</si>
  <si>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</si>
  <si>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</si>
  <si>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</si>
  <si>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</si>
  <si>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</si>
  <si>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</si>
  <si>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</si>
  <si>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</si>
  <si>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</si>
  <si>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</si>
  <si>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</si>
  <si>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</si>
  <si>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</si>
  <si>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</si>
  <si>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</si>
  <si>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</si>
  <si>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</si>
  <si>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</si>
  <si>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</si>
  <si>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</si>
  <si>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</si>
  <si>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</si>
  <si>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</si>
  <si>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</si>
  <si>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</si>
  <si>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</si>
  <si>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</si>
  <si>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</si>
  <si>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</si>
  <si>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</si>
  <si>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</si>
  <si>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</si>
  <si>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</si>
  <si>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</si>
  <si>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</si>
  <si>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</si>
  <si>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</si>
  <si>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</si>
  <si>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</si>
  <si>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</si>
  <si>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</si>
  <si>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</si>
  <si>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</si>
  <si>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</si>
  <si>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</si>
  <si>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</si>
  <si>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</si>
  <si>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</si>
  <si>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</si>
  <si>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</si>
  <si>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</si>
  <si>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</si>
  <si>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</si>
  <si>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</si>
  <si>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</si>
  <si>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</si>
  <si>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</si>
  <si>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</si>
  <si>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</si>
  <si>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</si>
  <si>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</si>
  <si>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</si>
  <si>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</si>
  <si>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</si>
  <si>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</si>
  <si>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</si>
  <si>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</si>
  <si>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</si>
  <si>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</si>
  <si>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</si>
  <si>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</si>
  <si>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</si>
  <si>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</si>
  <si>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</si>
  <si>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</si>
  <si>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</si>
  <si>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</si>
  <si>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</si>
  <si>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</si>
  <si>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</si>
  <si>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</si>
  <si>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</si>
  <si>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</si>
  <si>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</si>
  <si>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</si>
  <si>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</si>
  <si>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</si>
  <si>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</si>
  <si>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</si>
  <si>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</si>
  <si>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</si>
  <si>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</si>
  <si>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</si>
  <si>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</si>
  <si>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</si>
  <si>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</si>
  <si>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</si>
  <si>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</si>
  <si>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</si>
  <si>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</si>
  <si>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</si>
  <si>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</si>
  <si>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</si>
  <si>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</si>
  <si>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</si>
  <si>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</si>
  <si>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</si>
  <si>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</si>
  <si>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</si>
  <si>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</si>
  <si>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</si>
  <si>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</si>
  <si>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</si>
  <si>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</si>
  <si>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</si>
  <si>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</si>
  <si>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</si>
  <si>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</si>
  <si>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</si>
  <si>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</si>
  <si>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</si>
  <si>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</si>
  <si>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</si>
  <si>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</si>
  <si>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</si>
  <si>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</si>
  <si>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</si>
  <si>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</si>
  <si>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</si>
  <si>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</si>
  <si>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</si>
  <si>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</si>
  <si>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</si>
  <si>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</si>
  <si>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</si>
  <si>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</si>
  <si>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</si>
  <si>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</si>
  <si>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</si>
  <si>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</si>
  <si>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</si>
  <si>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</si>
  <si>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</si>
  <si>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</si>
  <si>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</si>
  <si>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</si>
  <si>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</si>
  <si>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</si>
  <si>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</si>
  <si>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</si>
  <si>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</si>
  <si>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</si>
  <si>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</si>
  <si>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</si>
  <si>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</si>
  <si>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</si>
  <si>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</si>
  <si>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</si>
  <si>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</si>
  <si>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</si>
  <si>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</si>
  <si>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</si>
  <si>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</si>
  <si>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</si>
  <si>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</si>
  <si>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</si>
  <si>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</si>
  <si>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</si>
  <si>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</si>
  <si>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</si>
  <si>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</si>
  <si>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</si>
  <si>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</si>
  <si>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</si>
  <si>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</si>
  <si>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</si>
  <si>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</si>
  <si>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</si>
  <si>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</si>
  <si>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</si>
  <si>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</si>
  <si>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</si>
  <si>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</si>
  <si>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</si>
  <si>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</si>
  <si>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</si>
  <si>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</si>
  <si>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</si>
  <si>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</si>
  <si>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</si>
  <si>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</si>
  <si>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</si>
  <si>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</si>
  <si>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</si>
  <si>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</si>
  <si>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</si>
  <si>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</si>
  <si>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</si>
  <si>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</si>
  <si>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</si>
  <si>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</si>
  <si>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</si>
  <si>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</si>
  <si>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</si>
  <si>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</si>
  <si>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</si>
  <si>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</si>
  <si>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</si>
  <si>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</si>
  <si>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</si>
  <si>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</si>
  <si>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</si>
  <si>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</si>
  <si>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</si>
  <si>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</si>
  <si>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</si>
  <si>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</si>
  <si>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</si>
  <si>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</si>
  <si>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</si>
  <si>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</si>
  <si>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</si>
  <si>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</si>
  <si>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</si>
  <si>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</si>
  <si>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</si>
  <si>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</si>
  <si>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</si>
  <si>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</si>
  <si>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</si>
  <si>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</si>
  <si>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</si>
  <si>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</si>
  <si>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</si>
  <si>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</si>
  <si>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</si>
  <si>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</si>
  <si>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</si>
  <si>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</si>
  <si>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</si>
  <si>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</si>
  <si>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</si>
  <si>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</si>
  <si>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</si>
  <si>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</si>
  <si>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</si>
  <si>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</si>
  <si>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</si>
  <si>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</si>
  <si>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</si>
  <si>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</si>
  <si>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</si>
  <si>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</si>
  <si>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</si>
  <si>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</si>
  <si>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</si>
  <si>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</si>
  <si>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</si>
  <si>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</si>
  <si>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</si>
  <si>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</si>
  <si>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</si>
  <si>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</si>
  <si>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</si>
  <si>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</si>
  <si>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</si>
  <si>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</si>
  <si>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</si>
  <si>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</si>
  <si>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</si>
  <si>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</si>
  <si>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</si>
  <si>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</si>
  <si>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</si>
  <si>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</si>
  <si>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</si>
  <si>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</si>
  <si>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</si>
  <si>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</si>
  <si>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</si>
  <si>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</si>
  <si>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</si>
  <si>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</si>
  <si>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</si>
  <si>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</si>
  <si>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</si>
  <si>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</si>
  <si>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</si>
  <si>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</si>
  <si>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</si>
  <si>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</si>
  <si>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</si>
  <si>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</si>
  <si>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</si>
  <si>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</si>
  <si>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</si>
  <si>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</si>
  <si>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</si>
  <si>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</si>
  <si>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</si>
  <si>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</si>
  <si>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</si>
  <si>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</si>
  <si>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</si>
  <si>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</si>
  <si>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</si>
  <si>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</si>
  <si>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</si>
  <si>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</si>
  <si>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</si>
  <si>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</si>
  <si>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</si>
  <si>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</si>
  <si>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</si>
  <si>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</si>
  <si>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</si>
  <si>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</si>
  <si>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</si>
  <si>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</si>
  <si>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</si>
  <si>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</si>
  <si>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</si>
  <si>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</si>
  <si>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</si>
  <si>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</si>
  <si>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</si>
  <si>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</si>
  <si>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</si>
  <si>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</si>
  <si>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</si>
  <si>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</si>
  <si>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</si>
  <si>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</si>
  <si>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</si>
  <si>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</si>
  <si>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</si>
  <si>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</si>
  <si>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</si>
  <si>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</si>
  <si>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</si>
  <si>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</si>
  <si>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</si>
  <si>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</si>
  <si>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</si>
  <si>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</si>
  <si>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</si>
  <si>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</si>
  <si>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</si>
  <si>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</si>
  <si>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</si>
  <si>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</si>
  <si>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</si>
  <si>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</si>
  <si>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</si>
  <si>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</si>
  <si>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</si>
  <si>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</si>
  <si>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</si>
  <si>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</si>
  <si>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</si>
  <si>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</si>
  <si>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</si>
  <si>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</si>
  <si>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</si>
  <si>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</si>
  <si>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</si>
  <si>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</si>
  <si>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</si>
  <si>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</si>
  <si>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</si>
  <si>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</si>
  <si>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</si>
  <si>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</si>
  <si>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</si>
  <si>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</si>
  <si>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</si>
  <si>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</si>
  <si>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</si>
  <si>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</si>
  <si>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</si>
  <si>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</si>
  <si>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</si>
  <si>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</si>
  <si>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</si>
  <si>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</si>
  <si>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</si>
  <si>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</si>
  <si>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</si>
  <si>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</si>
  <si>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</si>
  <si>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</si>
  <si>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</si>
  <si>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</si>
  <si>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</si>
  <si>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</si>
  <si>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</si>
  <si>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</si>
  <si>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</si>
  <si>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</si>
  <si>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</si>
  <si>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</si>
  <si>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</si>
  <si>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</si>
  <si>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</si>
  <si>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</si>
  <si>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</si>
  <si>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</si>
  <si>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</si>
  <si>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</si>
  <si>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</si>
  <si>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</si>
  <si>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</si>
  <si>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</si>
  <si>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</si>
  <si>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</si>
  <si>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</si>
  <si>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</si>
  <si>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</si>
  <si>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</si>
  <si>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</si>
  <si>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</si>
  <si>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</si>
  <si>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</si>
  <si>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</si>
  <si>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</si>
  <si>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</si>
  <si>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</si>
  <si>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</si>
  <si>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</si>
  <si>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</si>
  <si>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</si>
  <si>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</si>
  <si>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</si>
  <si>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</si>
  <si>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</si>
  <si>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</si>
  <si>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</si>
  <si>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</si>
  <si>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</si>
  <si>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</si>
  <si>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</si>
  <si>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</si>
  <si>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</si>
  <si>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</si>
  <si>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</si>
  <si>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</si>
  <si>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</si>
  <si>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</si>
  <si>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</si>
  <si>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</si>
  <si>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</si>
  <si>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</si>
  <si>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</si>
  <si>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</si>
  <si>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</si>
  <si>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</si>
  <si>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</si>
  <si>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</si>
  <si>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</si>
  <si>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</si>
  <si>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</si>
  <si>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</si>
  <si>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</si>
  <si>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</si>
  <si>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</si>
  <si>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</si>
  <si>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</si>
  <si>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</si>
  <si>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</si>
  <si>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</si>
  <si>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</si>
  <si>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</si>
  <si>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</si>
  <si>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</si>
  <si>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</si>
  <si>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</si>
  <si>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</si>
  <si>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</si>
  <si>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</si>
  <si>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</si>
  <si>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</si>
  <si>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</si>
  <si>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</si>
  <si>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</si>
  <si>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</si>
  <si>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</si>
  <si>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</si>
  <si>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</si>
  <si>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</si>
  <si>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</si>
  <si>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</si>
  <si>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</si>
  <si>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</si>
  <si>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</si>
  <si>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</si>
  <si>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</si>
  <si>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</si>
  <si>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</si>
  <si>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</si>
  <si>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</si>
  <si>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</si>
  <si>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</si>
  <si>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</si>
  <si>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</si>
  <si>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</si>
  <si>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</si>
  <si>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</si>
  <si>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</si>
  <si>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</si>
  <si>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</si>
  <si>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</si>
  <si>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</si>
  <si>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</si>
  <si>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</si>
  <si>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</si>
  <si>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</si>
  <si>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</si>
  <si>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</si>
  <si>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</si>
  <si>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</si>
  <si>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</si>
  <si>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</si>
  <si>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</si>
  <si>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</si>
  <si>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</si>
  <si>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</si>
  <si>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</si>
  <si>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</si>
  <si>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</si>
  <si>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</si>
  <si>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</si>
  <si>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</si>
  <si>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</si>
  <si>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</si>
  <si>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</si>
  <si>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</si>
  <si>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</si>
  <si>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</si>
  <si>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</si>
  <si>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</si>
  <si>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</si>
  <si>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</si>
  <si>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</si>
  <si>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</si>
  <si>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</si>
  <si>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</si>
  <si>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</si>
  <si>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</si>
  <si>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</si>
  <si>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</si>
  <si>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</si>
  <si>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</si>
  <si>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</si>
  <si>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</si>
  <si>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</si>
  <si>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</si>
  <si>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</si>
  <si>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</si>
  <si>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</si>
  <si>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</si>
  <si>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</si>
  <si>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</si>
  <si>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</si>
  <si>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</si>
  <si>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</si>
  <si>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</si>
  <si>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</si>
  <si>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</si>
  <si>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</si>
  <si>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</si>
  <si>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</si>
  <si>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</si>
  <si>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</si>
  <si>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</si>
  <si>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</si>
  <si>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</si>
  <si>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</si>
  <si>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</si>
  <si>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</si>
  <si>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</si>
  <si>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</si>
  <si>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</si>
  <si>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</si>
  <si>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</si>
  <si>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</si>
  <si>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</si>
  <si>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</si>
  <si>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</si>
  <si>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</si>
  <si>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</si>
  <si>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</si>
  <si>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</si>
  <si>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</si>
  <si>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</si>
  <si>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</si>
  <si>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</si>
  <si>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</si>
  <si>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</si>
  <si>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</si>
  <si>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</si>
  <si>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</si>
  <si>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</si>
  <si>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</si>
  <si>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</si>
  <si>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</si>
  <si>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</si>
  <si>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</si>
  <si>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</si>
  <si>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</si>
  <si>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</si>
  <si>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</si>
  <si>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</si>
  <si>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</si>
  <si>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</si>
  <si>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</si>
  <si>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</si>
  <si>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</si>
  <si>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</si>
  <si>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</si>
  <si>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</si>
  <si>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</si>
  <si>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</si>
  <si>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</si>
  <si>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</si>
  <si>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</si>
  <si>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</si>
  <si>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</si>
  <si>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</si>
  <si>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</si>
  <si>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</si>
  <si>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</si>
  <si>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</si>
  <si>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</si>
  <si>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</si>
  <si>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</si>
  <si>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</si>
  <si>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</si>
  <si>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</si>
  <si>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</si>
  <si>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</si>
  <si>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</si>
  <si>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</si>
  <si>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</si>
  <si>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</si>
  <si>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</si>
  <si>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</si>
  <si>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</si>
  <si>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</si>
  <si>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</si>
  <si>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</si>
  <si>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</si>
  <si>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</si>
  <si>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</si>
  <si>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</si>
  <si>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</si>
  <si>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</si>
  <si>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</si>
  <si>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</si>
  <si>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</si>
  <si>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</si>
  <si>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</si>
  <si>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</si>
  <si>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</si>
  <si>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</si>
  <si>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</si>
  <si>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</si>
  <si>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</si>
  <si>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</si>
  <si>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</si>
  <si>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</si>
  <si>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</si>
  <si>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</si>
  <si>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</si>
  <si>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</si>
  <si>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</si>
  <si>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</si>
  <si>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</si>
  <si>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</si>
  <si>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</si>
  <si>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</si>
  <si>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</si>
  <si>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</si>
  <si>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</si>
  <si>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</si>
  <si>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</si>
  <si>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</si>
  <si>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</si>
  <si>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</si>
  <si>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</si>
  <si>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</si>
  <si>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</si>
  <si>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</si>
  <si>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</si>
  <si>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</si>
  <si>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</si>
  <si>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</si>
  <si>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</si>
  <si>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</si>
  <si>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</si>
  <si>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</si>
  <si>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</si>
  <si>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</si>
  <si>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</si>
  <si>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</si>
  <si>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</si>
  <si>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</si>
  <si>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</si>
  <si>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</si>
  <si>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</si>
  <si>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</si>
  <si>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</si>
  <si>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</si>
  <si>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</si>
  <si>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</si>
  <si>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</si>
  <si>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</si>
  <si>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</si>
  <si>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</si>
  <si>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</si>
  <si>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</si>
  <si>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</si>
  <si>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</si>
  <si>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</si>
  <si>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</si>
  <si>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</si>
  <si>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</si>
  <si>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</si>
  <si>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</si>
  <si>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</si>
  <si>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</si>
  <si>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</si>
  <si>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</si>
  <si>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</si>
  <si>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</si>
  <si>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</si>
  <si>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</si>
  <si>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</si>
  <si>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</si>
  <si>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</si>
  <si>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</si>
  <si>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</si>
  <si>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</si>
  <si>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</si>
  <si>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</si>
  <si>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</si>
  <si>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</si>
  <si>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</si>
  <si>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</si>
  <si>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</si>
  <si>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</si>
  <si>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</si>
  <si>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</si>
  <si>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</si>
  <si>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</si>
  <si>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</si>
  <si>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</si>
  <si>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</si>
  <si>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</si>
  <si>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</si>
  <si>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</si>
  <si>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</si>
  <si>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</si>
  <si>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</si>
  <si>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</si>
  <si>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</si>
  <si>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</si>
  <si>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</si>
  <si>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</si>
  <si>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</si>
  <si>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</si>
  <si>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</si>
  <si>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</si>
  <si>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</si>
  <si>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</si>
  <si>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</si>
  <si>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</si>
  <si>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</si>
  <si>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</si>
  <si>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</si>
  <si>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</si>
  <si>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</si>
  <si>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</si>
  <si>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</si>
  <si>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</si>
  <si>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</si>
  <si>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</si>
  <si>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</si>
  <si>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</si>
  <si>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</si>
  <si>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</si>
  <si>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</si>
  <si>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</si>
  <si>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</si>
  <si>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</si>
  <si>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</si>
  <si>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</si>
  <si>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</si>
  <si>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</si>
  <si>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</si>
  <si>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</si>
  <si>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</si>
  <si>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</si>
  <si>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</si>
  <si>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</si>
  <si>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</si>
  <si>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</si>
  <si>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</si>
  <si>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</si>
  <si>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</si>
  <si>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</si>
  <si>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</si>
  <si>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</si>
  <si>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</si>
  <si>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</si>
  <si>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</si>
  <si>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</si>
  <si>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</si>
  <si>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</si>
  <si>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</si>
  <si>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</si>
  <si>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</si>
  <si>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</si>
  <si>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</si>
  <si>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</si>
  <si>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</si>
  <si>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</si>
  <si>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</si>
  <si>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</si>
  <si>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</si>
  <si>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</si>
  <si>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</si>
  <si>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</si>
  <si>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</si>
  <si>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</si>
  <si>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</si>
  <si>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</si>
  <si>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</si>
  <si>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</si>
  <si>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</si>
  <si>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</si>
  <si>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</si>
  <si>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</si>
  <si>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</si>
  <si>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</si>
  <si>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</si>
  <si>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</si>
  <si>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</si>
  <si>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</si>
  <si>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</si>
  <si>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</si>
  <si>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</si>
  <si>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</si>
  <si>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</si>
  <si>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</si>
  <si>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</si>
  <si>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</si>
  <si>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</si>
  <si>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</si>
  <si>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</si>
  <si>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</si>
  <si>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</si>
  <si>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</si>
  <si>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</si>
  <si>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</si>
  <si>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</si>
  <si>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</si>
  <si>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</si>
  <si>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</si>
  <si>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</si>
  <si>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</si>
  <si>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</si>
  <si>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</si>
  <si>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</si>
  <si>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</si>
  <si>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</si>
  <si>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</si>
  <si>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</si>
  <si>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</si>
  <si>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</si>
  <si>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</si>
  <si>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</si>
  <si>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</si>
  <si>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</si>
  <si>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</si>
  <si>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</si>
  <si>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</si>
  <si>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</si>
  <si>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</si>
  <si>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</si>
  <si>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</si>
  <si>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</si>
  <si>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</si>
  <si>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</si>
  <si>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</si>
  <si>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</si>
  <si>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</si>
  <si>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</si>
  <si>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</si>
  <si>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</si>
  <si>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</si>
  <si>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</si>
  <si>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</si>
  <si>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</si>
  <si>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</si>
  <si>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</si>
  <si>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</si>
  <si>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</si>
  <si>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</si>
  <si>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</si>
  <si>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</si>
  <si>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</si>
  <si>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</si>
  <si>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</si>
  <si>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</si>
  <si>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</si>
  <si>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</si>
  <si>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</si>
  <si>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</si>
  <si>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</si>
  <si>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</si>
  <si>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</si>
  <si>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</si>
  <si>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</si>
  <si>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</si>
  <si>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</si>
  <si>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</si>
  <si>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</si>
  <si>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</si>
  <si>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</si>
  <si>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</si>
  <si>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</si>
  <si>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</si>
  <si>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</si>
  <si>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</si>
  <si>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</si>
  <si>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</si>
  <si>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</si>
  <si>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</si>
  <si>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</si>
  <si>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</si>
  <si>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</si>
  <si>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</si>
  <si>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</si>
  <si>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</si>
  <si>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</si>
  <si>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</si>
  <si>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</si>
  <si>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</si>
  <si>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</si>
  <si>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</si>
  <si>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</si>
  <si>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</si>
  <si>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</si>
  <si>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</si>
  <si>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</si>
  <si>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</si>
  <si>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</si>
  <si>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</si>
  <si>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</si>
  <si>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</si>
  <si>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</si>
  <si>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</si>
  <si>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</si>
  <si>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</si>
  <si>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</si>
  <si>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</si>
  <si>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</si>
  <si>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</si>
  <si>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</si>
  <si>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</si>
  <si>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</si>
  <si>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</si>
  <si>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</si>
  <si>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</si>
  <si>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</si>
  <si>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</si>
  <si>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</si>
  <si>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</si>
  <si>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</si>
  <si>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</si>
  <si>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</si>
  <si>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</si>
  <si>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</si>
  <si>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</si>
  <si>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</si>
  <si>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</si>
  <si>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</si>
  <si>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</si>
  <si>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</si>
  <si>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</si>
  <si>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</si>
  <si>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</si>
  <si>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</si>
  <si>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</si>
  <si>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</si>
  <si>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</si>
  <si>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</si>
  <si>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</si>
  <si>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</si>
  <si>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</si>
  <si>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</si>
  <si>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</si>
  <si>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</si>
  <si>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</si>
  <si>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</si>
  <si>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</si>
  <si>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</si>
  <si>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</si>
  <si>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</si>
  <si>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</si>
  <si>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</si>
  <si>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</si>
  <si>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</si>
  <si>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</si>
  <si>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</si>
  <si>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</si>
  <si>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</si>
  <si>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</si>
  <si>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</si>
  <si>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</si>
  <si>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</si>
  <si>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</si>
  <si>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</si>
  <si>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</si>
  <si>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</si>
  <si>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</si>
  <si>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</si>
  <si>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</si>
  <si>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</si>
  <si>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</si>
  <si>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</si>
  <si>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</si>
  <si>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</si>
  <si>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</si>
  <si>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</si>
  <si>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</si>
  <si>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</si>
  <si>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</si>
  <si>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</si>
  <si>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</si>
  <si>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</si>
  <si>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</si>
  <si>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</si>
  <si>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</si>
  <si>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</si>
  <si>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</si>
  <si>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</si>
  <si>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</si>
  <si>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</si>
  <si>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</si>
  <si>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</si>
  <si>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</si>
  <si>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</si>
  <si>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</si>
  <si>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</si>
  <si>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</si>
  <si>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</si>
  <si>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</si>
  <si>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</si>
  <si>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</si>
  <si>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</si>
  <si>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</si>
  <si>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</si>
  <si>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</si>
  <si>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</si>
  <si>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</si>
  <si>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</si>
  <si>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</si>
  <si>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</si>
  <si>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</si>
  <si>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</si>
  <si>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</si>
  <si>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</si>
  <si>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</si>
  <si>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</si>
  <si>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</si>
  <si>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</si>
  <si>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</si>
  <si>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</si>
  <si>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</si>
  <si>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</si>
  <si>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</si>
  <si>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</si>
  <si>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</si>
  <si>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</si>
  <si>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</si>
  <si>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</si>
  <si>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</si>
  <si>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</si>
  <si>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</si>
  <si>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</si>
  <si>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</si>
  <si>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</si>
  <si>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</si>
  <si>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</si>
  <si>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</si>
  <si>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</si>
  <si>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</si>
  <si>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</si>
  <si>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</si>
  <si>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</si>
  <si>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</si>
  <si>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</si>
  <si>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</si>
  <si>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</si>
  <si>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</si>
  <si>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</si>
  <si>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</si>
  <si>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</si>
  <si>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</si>
  <si>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</si>
  <si>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</si>
  <si>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</si>
  <si>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</si>
  <si>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</si>
  <si>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</si>
  <si>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</si>
  <si>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</si>
  <si>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</si>
  <si>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</si>
  <si>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</si>
  <si>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</si>
  <si>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</si>
  <si>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</si>
  <si>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</si>
  <si>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</si>
  <si>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</si>
  <si>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</si>
  <si>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</si>
  <si>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</si>
  <si>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</si>
  <si>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</si>
  <si>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</si>
  <si>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</si>
  <si>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</si>
  <si>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</si>
  <si>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</si>
  <si>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</si>
  <si>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</si>
  <si>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</si>
  <si>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</si>
  <si>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</si>
  <si>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</si>
  <si>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</si>
  <si>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</si>
  <si>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</si>
  <si>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</si>
  <si>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</si>
  <si>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</si>
  <si>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</si>
  <si>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</si>
  <si>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</si>
  <si>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</si>
  <si>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</si>
  <si>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</si>
  <si>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</si>
  <si>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</si>
  <si>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</si>
  <si>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</si>
  <si>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</si>
  <si>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</si>
  <si>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</si>
  <si>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</si>
  <si>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</si>
  <si>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</si>
  <si>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</si>
  <si>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</si>
  <si>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</si>
  <si>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</si>
  <si>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</si>
  <si>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</si>
  <si>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</si>
  <si>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</si>
  <si>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</si>
  <si>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</si>
  <si>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</si>
  <si>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</si>
  <si>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</si>
  <si>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</si>
  <si>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</si>
  <si>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</si>
  <si>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</si>
  <si>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</si>
  <si>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</si>
  <si>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</si>
  <si>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</si>
  <si>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</si>
  <si>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</si>
  <si>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</si>
  <si>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</si>
  <si>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</si>
  <si>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</si>
  <si>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</si>
  <si>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</si>
  <si>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</si>
  <si>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</si>
  <si>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</si>
  <si>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</si>
  <si>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</si>
  <si>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</si>
  <si>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</si>
  <si>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</si>
  <si>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</si>
  <si>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</si>
  <si>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</si>
  <si>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</si>
  <si>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</si>
  <si>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</si>
  <si>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</si>
  <si>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</si>
  <si>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</si>
  <si>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</si>
  <si>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</si>
  <si>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</si>
  <si>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</si>
  <si>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</si>
  <si>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</si>
  <si>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</si>
  <si>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</si>
  <si>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</si>
  <si>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</si>
  <si>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</si>
  <si>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</si>
  <si>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</si>
  <si>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</si>
  <si>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</si>
  <si>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</si>
  <si>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</si>
  <si>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</si>
  <si>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</si>
  <si>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</si>
  <si>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</si>
  <si>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</si>
  <si>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</si>
  <si>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</si>
  <si>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</si>
  <si>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</si>
  <si>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</si>
  <si>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</si>
  <si>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</si>
  <si>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</si>
  <si>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</si>
  <si>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</si>
  <si>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</si>
  <si>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</si>
  <si>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</si>
  <si>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</si>
  <si>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</si>
  <si>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</si>
  <si>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</si>
  <si>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</si>
  <si>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</si>
  <si>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</si>
  <si>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</si>
  <si>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</si>
  <si>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</si>
  <si>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</si>
  <si>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</si>
  <si>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</si>
  <si>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</si>
  <si>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</si>
  <si>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</si>
  <si>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</si>
  <si>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</si>
  <si>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</si>
  <si>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</si>
  <si>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</si>
  <si>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</si>
  <si>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</si>
  <si>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</si>
  <si>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</si>
  <si>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</si>
  <si>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</si>
  <si>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</si>
  <si>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</si>
  <si>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</si>
  <si>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</si>
  <si>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</si>
  <si>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</si>
  <si>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</si>
  <si>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</si>
  <si>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</si>
  <si>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</si>
  <si>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</si>
  <si>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</si>
  <si>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</si>
  <si>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</si>
  <si>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</si>
  <si>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</si>
  <si>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</si>
  <si>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</si>
  <si>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</si>
  <si>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</si>
  <si>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</si>
  <si>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</si>
  <si>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</si>
  <si>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</si>
  <si>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</si>
  <si>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</si>
  <si>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</si>
  <si>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</si>
  <si>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</si>
  <si>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</si>
  <si>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</si>
  <si>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</si>
  <si>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</si>
  <si>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</si>
  <si>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</si>
  <si>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</si>
  <si>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</si>
  <si>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</si>
  <si>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</si>
  <si>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</si>
  <si>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</si>
  <si>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</si>
  <si>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</si>
  <si>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</si>
  <si>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</si>
  <si>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</si>
  <si>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</si>
  <si>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</si>
  <si>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</si>
  <si>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</si>
  <si>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</si>
  <si>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</si>
  <si>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</si>
  <si>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</si>
  <si>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</si>
  <si>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</si>
  <si>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</si>
  <si>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</si>
  <si>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</si>
  <si>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</si>
  <si>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</si>
  <si>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</si>
  <si>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</si>
  <si>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</si>
  <si>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</si>
  <si>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</si>
  <si>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</si>
  <si>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</si>
  <si>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</si>
  <si>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</si>
  <si>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</si>
  <si>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</si>
  <si>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</si>
  <si>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</si>
  <si>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</si>
  <si>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</si>
  <si>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</si>
  <si>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</si>
  <si>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</si>
  <si>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</si>
  <si>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</si>
  <si>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</si>
  <si>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</si>
  <si>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</si>
  <si>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</si>
  <si>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</si>
  <si>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</si>
  <si>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</si>
  <si>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</si>
  <si>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</si>
  <si>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</si>
  <si>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</si>
  <si>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</si>
  <si>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</si>
  <si>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</si>
  <si>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</si>
  <si>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</si>
  <si>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</si>
  <si>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</si>
  <si>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</si>
  <si>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</si>
  <si>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</si>
  <si>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</si>
  <si>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</si>
  <si>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</si>
  <si>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</si>
  <si>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</si>
  <si>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</si>
  <si>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</si>
  <si>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</si>
  <si>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</si>
  <si>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</si>
  <si>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</si>
  <si>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</si>
  <si>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</si>
  <si>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</si>
  <si>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</si>
  <si>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</si>
  <si>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</si>
  <si>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</si>
  <si>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</si>
  <si>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</si>
  <si>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</si>
  <si>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</si>
  <si>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</si>
  <si>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</si>
  <si>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</si>
  <si>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</si>
  <si>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</si>
  <si>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</si>
  <si>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</si>
  <si>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</si>
  <si>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</si>
  <si>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</si>
  <si>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</si>
  <si>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</si>
  <si>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</si>
  <si>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</si>
  <si>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</si>
  <si>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</si>
  <si>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</si>
  <si>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</si>
  <si>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</si>
  <si>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</si>
  <si>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</si>
  <si>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</si>
  <si>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</si>
  <si>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</si>
  <si>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</si>
  <si>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</si>
  <si>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</si>
  <si>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</si>
  <si>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</si>
  <si>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</si>
  <si>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</si>
  <si>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</si>
  <si>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</si>
  <si>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</si>
  <si>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</si>
  <si>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</si>
  <si>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</si>
  <si>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</si>
  <si>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</si>
  <si>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</si>
  <si>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</si>
  <si>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</si>
  <si>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</si>
  <si>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</si>
  <si>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</si>
  <si>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</si>
  <si>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</si>
  <si>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</si>
  <si>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</si>
  <si>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</si>
  <si>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</si>
  <si>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</si>
  <si>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</si>
  <si>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</si>
  <si>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</si>
  <si>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</si>
  <si>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</si>
  <si>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</si>
  <si>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</si>
  <si>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</si>
  <si>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</si>
  <si>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</si>
  <si>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</si>
  <si>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</si>
  <si>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</si>
  <si>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</si>
  <si>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</si>
  <si>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</si>
  <si>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</si>
  <si>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</si>
  <si>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</si>
  <si>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</si>
  <si>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</si>
  <si>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</si>
  <si>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</si>
  <si>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</si>
  <si>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</si>
  <si>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</si>
  <si>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</si>
  <si>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</si>
  <si>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</si>
  <si>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</si>
  <si>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</si>
  <si>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</si>
  <si>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</si>
  <si>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</si>
  <si>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</si>
  <si>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</si>
  <si>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</si>
  <si>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</si>
  <si>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</si>
  <si>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</si>
  <si>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</si>
  <si>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</si>
  <si>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</si>
  <si>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</si>
  <si>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</si>
  <si>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</si>
  <si>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</si>
  <si>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</si>
  <si>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</si>
  <si>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</si>
  <si>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</si>
  <si>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</si>
  <si>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</si>
  <si>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</si>
  <si>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</si>
  <si>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</si>
  <si>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</si>
  <si>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</si>
  <si>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</si>
  <si>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</si>
  <si>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</si>
  <si>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</si>
  <si>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</si>
  <si>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</si>
  <si>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</si>
  <si>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</si>
  <si>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</si>
  <si>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</si>
  <si>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</si>
  <si>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</si>
  <si>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</si>
  <si>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</si>
  <si>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</si>
  <si>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</si>
  <si>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</si>
  <si>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</si>
  <si>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</si>
  <si>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</si>
  <si>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</si>
  <si>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</si>
  <si>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</si>
  <si>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</si>
  <si>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</si>
  <si>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</si>
  <si>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</si>
  <si>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</si>
  <si>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</si>
  <si>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</si>
  <si>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</si>
  <si>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</si>
  <si>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</si>
  <si>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</si>
  <si>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</si>
  <si>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</si>
  <si>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</si>
  <si>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</si>
  <si>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</si>
  <si>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</si>
  <si>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</si>
  <si>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</si>
  <si>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</si>
  <si>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</si>
  <si>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</si>
  <si>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</si>
  <si>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</si>
  <si>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</si>
  <si>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</si>
  <si>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</si>
  <si>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</si>
  <si>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</si>
  <si>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</si>
  <si>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</si>
  <si>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</si>
  <si>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</si>
  <si>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</si>
  <si>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</si>
  <si>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</si>
  <si>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</si>
  <si>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</si>
  <si>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</si>
  <si>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</si>
  <si>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</si>
  <si>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</si>
  <si>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</si>
  <si>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</si>
  <si>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</si>
  <si>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</si>
  <si>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</si>
  <si>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</si>
  <si>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</si>
  <si>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</si>
  <si>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</si>
  <si>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</si>
  <si>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</si>
  <si>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</si>
  <si>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</si>
  <si>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</si>
  <si>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</si>
  <si>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</si>
  <si>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</si>
  <si>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</si>
  <si>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</si>
  <si>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</si>
  <si>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</si>
  <si>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</si>
  <si>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</si>
  <si>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</si>
  <si>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</si>
  <si>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</si>
  <si>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</si>
  <si>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</si>
  <si>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</si>
  <si>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</si>
  <si>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</si>
  <si>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</si>
  <si>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</si>
  <si>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</si>
  <si>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</si>
  <si>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</si>
  <si>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</si>
  <si>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</si>
  <si>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</si>
  <si>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</si>
  <si>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</si>
  <si>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</si>
  <si>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</si>
  <si>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</si>
  <si>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</si>
  <si>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</si>
  <si>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</si>
  <si>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</si>
  <si>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</si>
  <si>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</si>
  <si>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</si>
  <si>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</si>
  <si>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</si>
  <si>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</si>
  <si>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</si>
  <si>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</si>
  <si>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</si>
  <si>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</si>
  <si>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</si>
  <si>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</si>
  <si>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</si>
  <si>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</si>
  <si>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</si>
  <si>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</si>
  <si>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</si>
  <si>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</si>
  <si>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</si>
  <si>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</si>
  <si>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</si>
  <si>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</si>
  <si>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</si>
  <si>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</si>
  <si>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</si>
  <si>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</si>
  <si>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</si>
  <si>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</si>
  <si>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</si>
  <si>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</si>
  <si>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</si>
  <si>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</si>
  <si>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</si>
  <si>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</si>
  <si>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</si>
  <si>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</si>
  <si>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</si>
  <si>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</si>
  <si>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</si>
  <si>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</si>
  <si>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</si>
  <si>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</si>
  <si>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</si>
  <si>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</si>
  <si>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</si>
  <si>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</si>
  <si>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</si>
  <si>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</si>
  <si>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</si>
  <si>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</si>
  <si>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</si>
  <si>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</si>
  <si>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</si>
  <si>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</si>
  <si>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</si>
  <si>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</si>
  <si>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</si>
  <si>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</si>
  <si>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</si>
  <si>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</si>
  <si>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</si>
  <si>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</si>
  <si>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</si>
  <si>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</si>
  <si>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</si>
  <si>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</si>
  <si>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</si>
  <si>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</si>
  <si>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</si>
  <si>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</si>
  <si>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</si>
  <si>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</si>
  <si>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</si>
  <si>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</si>
  <si>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</si>
  <si>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</si>
  <si>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</si>
  <si>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</si>
  <si>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</si>
  <si>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</si>
  <si>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</si>
  <si>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</si>
  <si>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</si>
  <si>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</si>
  <si>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</si>
  <si>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</si>
  <si>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</si>
  <si>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</si>
  <si>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</si>
  <si>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</si>
  <si>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</si>
  <si>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</si>
  <si>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</si>
  <si>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</si>
  <si>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</si>
  <si>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</si>
  <si>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</si>
  <si>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</si>
  <si>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</si>
  <si>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</si>
  <si>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</si>
  <si>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</si>
  <si>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</si>
  <si>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</si>
  <si>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</si>
  <si>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</si>
  <si>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</si>
  <si>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</si>
  <si>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</si>
  <si>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</si>
  <si>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</si>
  <si>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</si>
  <si>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</si>
  <si>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</si>
  <si>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</si>
  <si>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</si>
  <si>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</si>
  <si>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</si>
  <si>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</si>
  <si>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</si>
  <si>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</si>
  <si>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</si>
  <si>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</si>
  <si>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</si>
  <si>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</si>
  <si>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</si>
  <si>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</si>
  <si>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</si>
  <si>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</si>
  <si>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</si>
  <si>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</si>
  <si>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</si>
  <si>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</si>
  <si>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</si>
  <si>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</si>
  <si>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</si>
  <si>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</si>
  <si>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</si>
  <si>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</si>
  <si>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</si>
  <si>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</si>
  <si>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</si>
  <si>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</si>
  <si>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</si>
  <si>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</si>
  <si>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</si>
  <si>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</si>
  <si>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</si>
  <si>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</si>
  <si>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</si>
  <si>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</si>
  <si>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</si>
  <si>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</si>
  <si>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</si>
  <si>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</si>
  <si>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</si>
  <si>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</si>
  <si>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</si>
  <si>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</si>
  <si>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</si>
  <si>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</si>
  <si>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</si>
  <si>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</si>
  <si>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</si>
  <si>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</si>
  <si>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</si>
  <si>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</si>
  <si>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</si>
  <si>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</si>
  <si>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</si>
  <si>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</si>
  <si>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</si>
  <si>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</si>
  <si>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</si>
  <si>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</si>
  <si>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</si>
  <si>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</si>
  <si>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</si>
  <si>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</si>
  <si>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</si>
  <si>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</si>
  <si>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</si>
  <si>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</si>
  <si>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</si>
  <si>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</si>
  <si>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</si>
  <si>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</si>
  <si>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</si>
  <si>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</si>
  <si>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</si>
  <si>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</si>
  <si>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</si>
  <si>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</si>
  <si>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</si>
  <si>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</si>
  <si>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</si>
  <si>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</si>
  <si>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</si>
  <si>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</si>
  <si>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</si>
  <si>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</si>
  <si>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</si>
  <si>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</si>
  <si>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</si>
  <si>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</si>
  <si>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</si>
  <si>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</si>
  <si>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</si>
  <si>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</si>
  <si>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</si>
  <si>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</si>
  <si>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</si>
  <si>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</si>
  <si>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</si>
  <si>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</si>
  <si>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</si>
  <si>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</si>
  <si>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</si>
  <si>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</si>
  <si>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</si>
  <si>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</si>
  <si>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</si>
  <si>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</si>
  <si>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</si>
  <si>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</si>
  <si>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</si>
  <si>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</si>
  <si>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</si>
  <si>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</si>
  <si>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</si>
  <si>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</si>
  <si>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</si>
  <si>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</si>
  <si>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</si>
  <si>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</si>
  <si>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</si>
  <si>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</si>
  <si>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</si>
  <si>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</si>
  <si>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</si>
  <si>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</si>
  <si>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</si>
  <si>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</si>
  <si>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</si>
  <si>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</si>
  <si>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</si>
  <si>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</si>
  <si>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</si>
  <si>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</si>
  <si>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</si>
  <si>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</si>
  <si>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</si>
  <si>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</si>
  <si>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</si>
  <si>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</si>
  <si>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</si>
  <si>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</si>
  <si>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</si>
  <si>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</si>
  <si>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e$ } DBS</t>
  </si>
  <si>
    <t>singpost #scsc</t>
  </si>
  <si>
    <t>FruitCake #noRegret</t>
  </si>
  <si>
    <t>Icon30/1 scsc</t>
  </si>
  <si>
    <t>Cmlink+Starhub #153.26!yet</t>
  </si>
  <si>
    <t>Dominos</t>
  </si>
  <si>
    <t>szrya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</si>
</sst>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9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9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9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9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9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9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'HIS19'!LO22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3295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3296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0"/>
      <c r="G27" s="63"/>
      <c r="H27" s="63"/>
      <c r="I27" s="63"/>
    </row>
    <row r="28" spans="2:9">
      <c r="B28" s="63"/>
      <c r="C28" s="63"/>
      <c r="D28" s="63"/>
      <c r="E28" s="63"/>
      <c r="F28" s="690"/>
      <c r="G28" s="63"/>
      <c r="H28" s="63"/>
      <c r="I28" s="63"/>
    </row>
    <row r="29" spans="2:9">
      <c r="B29" s="63"/>
      <c r="C29" s="63"/>
      <c r="D29" s="63"/>
      <c r="E29" s="63"/>
      <c r="F29" s="690"/>
      <c r="G29" s="63"/>
      <c r="H29" s="63"/>
      <c r="I29" s="63"/>
    </row>
    <row r="30" spans="2:9">
      <c r="B30" s="63"/>
      <c r="C30" s="63"/>
      <c r="D30" s="63"/>
      <c r="E30" s="63"/>
      <c r="F30" s="690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8" t="s">
        <v>124</v>
      </c>
      <c r="C1" s="728"/>
      <c r="D1" s="732" t="s">
        <v>292</v>
      </c>
      <c r="E1" s="732"/>
      <c r="F1" s="732" t="s">
        <v>341</v>
      </c>
      <c r="G1" s="732"/>
      <c r="H1" s="729" t="s">
        <v>127</v>
      </c>
      <c r="I1" s="729"/>
      <c r="J1" s="730" t="s">
        <v>292</v>
      </c>
      <c r="K1" s="730"/>
      <c r="L1" s="731" t="s">
        <v>520</v>
      </c>
      <c r="M1" s="731"/>
      <c r="N1" s="729" t="s">
        <v>146</v>
      </c>
      <c r="O1" s="729"/>
      <c r="P1" s="730" t="s">
        <v>293</v>
      </c>
      <c r="Q1" s="730"/>
      <c r="R1" s="731" t="s">
        <v>522</v>
      </c>
      <c r="S1" s="731"/>
      <c r="T1" s="717" t="s">
        <v>193</v>
      </c>
      <c r="U1" s="717"/>
      <c r="V1" s="730" t="s">
        <v>292</v>
      </c>
      <c r="W1" s="730"/>
      <c r="X1" s="719" t="s">
        <v>524</v>
      </c>
      <c r="Y1" s="719"/>
      <c r="Z1" s="717" t="s">
        <v>241</v>
      </c>
      <c r="AA1" s="717"/>
      <c r="AB1" s="718" t="s">
        <v>292</v>
      </c>
      <c r="AC1" s="718"/>
      <c r="AD1" s="727" t="s">
        <v>524</v>
      </c>
      <c r="AE1" s="727"/>
      <c r="AF1" s="717" t="s">
        <v>367</v>
      </c>
      <c r="AG1" s="717"/>
      <c r="AH1" s="718" t="s">
        <v>292</v>
      </c>
      <c r="AI1" s="718"/>
      <c r="AJ1" s="719" t="s">
        <v>530</v>
      </c>
      <c r="AK1" s="719"/>
      <c r="AL1" s="717" t="s">
        <v>389</v>
      </c>
      <c r="AM1" s="717"/>
      <c r="AN1" s="725" t="s">
        <v>292</v>
      </c>
      <c r="AO1" s="725"/>
      <c r="AP1" s="723" t="s">
        <v>531</v>
      </c>
      <c r="AQ1" s="723"/>
      <c r="AR1" s="717" t="s">
        <v>416</v>
      </c>
      <c r="AS1" s="717"/>
      <c r="AV1" s="723" t="s">
        <v>285</v>
      </c>
      <c r="AW1" s="723"/>
      <c r="AX1" s="726" t="s">
        <v>998</v>
      </c>
      <c r="AY1" s="726"/>
      <c r="AZ1" s="726"/>
      <c r="BA1" s="207"/>
      <c r="BB1" s="721">
        <v>42942</v>
      </c>
      <c r="BC1" s="722"/>
      <c r="BD1" s="72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0" t="s">
        <v>261</v>
      </c>
      <c r="U4" s="720"/>
      <c r="X4" s="119" t="s">
        <v>233</v>
      </c>
      <c r="Y4" s="123">
        <f>Y3-Y6</f>
        <v>4.9669099999591708</v>
      </c>
      <c r="Z4" s="720" t="s">
        <v>262</v>
      </c>
      <c r="AA4" s="720"/>
      <c r="AD4" s="154" t="s">
        <v>233</v>
      </c>
      <c r="AE4" s="154">
        <f>AE3-AE5</f>
        <v>-52.526899999851594</v>
      </c>
      <c r="AF4" s="720" t="s">
        <v>262</v>
      </c>
      <c r="AG4" s="720"/>
      <c r="AH4" s="143"/>
      <c r="AI4" s="143"/>
      <c r="AJ4" s="154" t="s">
        <v>233</v>
      </c>
      <c r="AK4" s="154">
        <f>AK3-AK5</f>
        <v>94.988909999992757</v>
      </c>
      <c r="AL4" s="720" t="s">
        <v>262</v>
      </c>
      <c r="AM4" s="720"/>
      <c r="AP4" s="170" t="s">
        <v>233</v>
      </c>
      <c r="AQ4" s="174">
        <f>AQ3-AQ5</f>
        <v>33.841989999942598</v>
      </c>
      <c r="AR4" s="720" t="s">
        <v>262</v>
      </c>
      <c r="AS4" s="720"/>
      <c r="AX4" s="720" t="s">
        <v>564</v>
      </c>
      <c r="AY4" s="720"/>
      <c r="BB4" s="720" t="s">
        <v>567</v>
      </c>
      <c r="BC4" s="72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0"/>
      <c r="U5" s="720"/>
      <c r="V5" s="3" t="s">
        <v>258</v>
      </c>
      <c r="W5">
        <v>2050</v>
      </c>
      <c r="X5" s="82"/>
      <c r="Z5" s="720"/>
      <c r="AA5" s="72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0"/>
      <c r="AG5" s="720"/>
      <c r="AH5" s="143"/>
      <c r="AI5" s="143"/>
      <c r="AJ5" s="154" t="s">
        <v>352</v>
      </c>
      <c r="AK5" s="162">
        <f>SUM(AK11:AK59)</f>
        <v>30858.011000000002</v>
      </c>
      <c r="AL5" s="720"/>
      <c r="AM5" s="72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0"/>
      <c r="AS5" s="720"/>
      <c r="AX5" s="720"/>
      <c r="AY5" s="720"/>
      <c r="BB5" s="720"/>
      <c r="BC5" s="720"/>
      <c r="BD5" s="724" t="s">
        <v>999</v>
      </c>
      <c r="BE5" s="724"/>
      <c r="BF5" s="724"/>
      <c r="BG5" s="724"/>
      <c r="BH5" s="724"/>
      <c r="BI5" s="724"/>
      <c r="BJ5" s="724"/>
      <c r="BK5" s="72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3" t="s">
        <v>264</v>
      </c>
      <c r="W23" s="7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5"/>
      <c r="W24" s="7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7" t="s">
        <v>2564</v>
      </c>
      <c r="H3" s="738"/>
      <c r="I3" s="345"/>
      <c r="J3" s="737" t="s">
        <v>2565</v>
      </c>
      <c r="K3" s="738"/>
      <c r="L3" s="273"/>
      <c r="M3" s="737">
        <v>43739</v>
      </c>
      <c r="N3" s="738"/>
      <c r="O3" s="737">
        <v>42401</v>
      </c>
      <c r="P3" s="738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3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4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4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4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4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5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6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7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2">
        <f>G40/F42+H40</f>
        <v>1932511.2781954887</v>
      </c>
      <c r="H43" s="74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1">
        <f>H40*F42+G40</f>
        <v>2570240</v>
      </c>
      <c r="H44" s="741"/>
      <c r="I44" s="2"/>
      <c r="J44" s="741">
        <f>K40*1.37+J40</f>
        <v>1877697.6600000001</v>
      </c>
      <c r="K44" s="741"/>
      <c r="L44" s="2"/>
      <c r="M44" s="741">
        <f>N40*1.37+M40</f>
        <v>1789659</v>
      </c>
      <c r="N44" s="741"/>
      <c r="O44" s="741">
        <f>P40*1.36+O40</f>
        <v>1320187.2</v>
      </c>
      <c r="P44" s="74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40" t="s">
        <v>1186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6">
      <c r="B48" s="740" t="s">
        <v>2468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>
      <c r="B49" s="740" t="s">
        <v>2467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>
      <c r="B50" s="739" t="s">
        <v>2466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9" t="s">
        <v>2553</v>
      </c>
      <c r="F38" s="750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8" t="s">
        <v>989</v>
      </c>
      <c r="C41" s="748"/>
      <c r="D41" s="748"/>
      <c r="E41" s="748"/>
      <c r="F41" s="748"/>
      <c r="G41" s="748"/>
      <c r="H41" s="7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8" t="s">
        <v>909</v>
      </c>
      <c r="C1" s="728"/>
      <c r="D1" s="727" t="s">
        <v>515</v>
      </c>
      <c r="E1" s="727"/>
      <c r="F1" s="728" t="s">
        <v>513</v>
      </c>
      <c r="G1" s="728"/>
      <c r="H1" s="751" t="s">
        <v>549</v>
      </c>
      <c r="I1" s="751"/>
      <c r="J1" s="727" t="s">
        <v>515</v>
      </c>
      <c r="K1" s="727"/>
      <c r="L1" s="728" t="s">
        <v>908</v>
      </c>
      <c r="M1" s="728"/>
      <c r="N1" s="751" t="s">
        <v>549</v>
      </c>
      <c r="O1" s="751"/>
      <c r="P1" s="727" t="s">
        <v>515</v>
      </c>
      <c r="Q1" s="727"/>
      <c r="R1" s="728" t="s">
        <v>552</v>
      </c>
      <c r="S1" s="728"/>
      <c r="T1" s="751" t="s">
        <v>549</v>
      </c>
      <c r="U1" s="751"/>
      <c r="V1" s="727" t="s">
        <v>515</v>
      </c>
      <c r="W1" s="727"/>
      <c r="X1" s="728" t="s">
        <v>907</v>
      </c>
      <c r="Y1" s="728"/>
      <c r="Z1" s="751" t="s">
        <v>549</v>
      </c>
      <c r="AA1" s="751"/>
      <c r="AB1" s="727" t="s">
        <v>515</v>
      </c>
      <c r="AC1" s="727"/>
      <c r="AD1" s="728" t="s">
        <v>591</v>
      </c>
      <c r="AE1" s="728"/>
      <c r="AF1" s="751" t="s">
        <v>549</v>
      </c>
      <c r="AG1" s="751"/>
      <c r="AH1" s="727" t="s">
        <v>515</v>
      </c>
      <c r="AI1" s="727"/>
      <c r="AJ1" s="728" t="s">
        <v>906</v>
      </c>
      <c r="AK1" s="728"/>
      <c r="AL1" s="751" t="s">
        <v>626</v>
      </c>
      <c r="AM1" s="751"/>
      <c r="AN1" s="727" t="s">
        <v>627</v>
      </c>
      <c r="AO1" s="727"/>
      <c r="AP1" s="728" t="s">
        <v>621</v>
      </c>
      <c r="AQ1" s="728"/>
      <c r="AR1" s="751" t="s">
        <v>549</v>
      </c>
      <c r="AS1" s="751"/>
      <c r="AT1" s="727" t="s">
        <v>515</v>
      </c>
      <c r="AU1" s="727"/>
      <c r="AV1" s="728" t="s">
        <v>905</v>
      </c>
      <c r="AW1" s="728"/>
      <c r="AX1" s="751" t="s">
        <v>549</v>
      </c>
      <c r="AY1" s="751"/>
      <c r="AZ1" s="727" t="s">
        <v>515</v>
      </c>
      <c r="BA1" s="727"/>
      <c r="BB1" s="728" t="s">
        <v>653</v>
      </c>
      <c r="BC1" s="728"/>
      <c r="BD1" s="751" t="s">
        <v>549</v>
      </c>
      <c r="BE1" s="751"/>
      <c r="BF1" s="727" t="s">
        <v>515</v>
      </c>
      <c r="BG1" s="727"/>
      <c r="BH1" s="728" t="s">
        <v>904</v>
      </c>
      <c r="BI1" s="728"/>
      <c r="BJ1" s="751" t="s">
        <v>549</v>
      </c>
      <c r="BK1" s="751"/>
      <c r="BL1" s="727" t="s">
        <v>515</v>
      </c>
      <c r="BM1" s="727"/>
      <c r="BN1" s="728" t="s">
        <v>921</v>
      </c>
      <c r="BO1" s="728"/>
      <c r="BP1" s="751" t="s">
        <v>549</v>
      </c>
      <c r="BQ1" s="751"/>
      <c r="BR1" s="727" t="s">
        <v>515</v>
      </c>
      <c r="BS1" s="727"/>
      <c r="BT1" s="728" t="s">
        <v>903</v>
      </c>
      <c r="BU1" s="728"/>
      <c r="BV1" s="751" t="s">
        <v>704</v>
      </c>
      <c r="BW1" s="751"/>
      <c r="BX1" s="727" t="s">
        <v>705</v>
      </c>
      <c r="BY1" s="727"/>
      <c r="BZ1" s="728" t="s">
        <v>703</v>
      </c>
      <c r="CA1" s="728"/>
      <c r="CB1" s="751" t="s">
        <v>730</v>
      </c>
      <c r="CC1" s="751"/>
      <c r="CD1" s="727" t="s">
        <v>731</v>
      </c>
      <c r="CE1" s="727"/>
      <c r="CF1" s="728" t="s">
        <v>902</v>
      </c>
      <c r="CG1" s="728"/>
      <c r="CH1" s="751" t="s">
        <v>730</v>
      </c>
      <c r="CI1" s="751"/>
      <c r="CJ1" s="727" t="s">
        <v>731</v>
      </c>
      <c r="CK1" s="727"/>
      <c r="CL1" s="728" t="s">
        <v>748</v>
      </c>
      <c r="CM1" s="728"/>
      <c r="CN1" s="751" t="s">
        <v>730</v>
      </c>
      <c r="CO1" s="751"/>
      <c r="CP1" s="727" t="s">
        <v>731</v>
      </c>
      <c r="CQ1" s="727"/>
      <c r="CR1" s="728" t="s">
        <v>901</v>
      </c>
      <c r="CS1" s="728"/>
      <c r="CT1" s="751" t="s">
        <v>730</v>
      </c>
      <c r="CU1" s="751"/>
      <c r="CV1" s="755" t="s">
        <v>731</v>
      </c>
      <c r="CW1" s="755"/>
      <c r="CX1" s="728" t="s">
        <v>769</v>
      </c>
      <c r="CY1" s="728"/>
      <c r="CZ1" s="751" t="s">
        <v>730</v>
      </c>
      <c r="DA1" s="751"/>
      <c r="DB1" s="755" t="s">
        <v>731</v>
      </c>
      <c r="DC1" s="755"/>
      <c r="DD1" s="728" t="s">
        <v>900</v>
      </c>
      <c r="DE1" s="728"/>
      <c r="DF1" s="751" t="s">
        <v>816</v>
      </c>
      <c r="DG1" s="751"/>
      <c r="DH1" s="755" t="s">
        <v>817</v>
      </c>
      <c r="DI1" s="755"/>
      <c r="DJ1" s="728" t="s">
        <v>809</v>
      </c>
      <c r="DK1" s="728"/>
      <c r="DL1" s="751" t="s">
        <v>816</v>
      </c>
      <c r="DM1" s="751"/>
      <c r="DN1" s="755" t="s">
        <v>731</v>
      </c>
      <c r="DO1" s="755"/>
      <c r="DP1" s="728" t="s">
        <v>899</v>
      </c>
      <c r="DQ1" s="728"/>
      <c r="DR1" s="751" t="s">
        <v>816</v>
      </c>
      <c r="DS1" s="751"/>
      <c r="DT1" s="755" t="s">
        <v>731</v>
      </c>
      <c r="DU1" s="755"/>
      <c r="DV1" s="728" t="s">
        <v>898</v>
      </c>
      <c r="DW1" s="728"/>
      <c r="DX1" s="751" t="s">
        <v>816</v>
      </c>
      <c r="DY1" s="751"/>
      <c r="DZ1" s="755" t="s">
        <v>731</v>
      </c>
      <c r="EA1" s="755"/>
      <c r="EB1" s="728" t="s">
        <v>897</v>
      </c>
      <c r="EC1" s="728"/>
      <c r="ED1" s="751" t="s">
        <v>816</v>
      </c>
      <c r="EE1" s="751"/>
      <c r="EF1" s="755" t="s">
        <v>731</v>
      </c>
      <c r="EG1" s="755"/>
      <c r="EH1" s="728" t="s">
        <v>883</v>
      </c>
      <c r="EI1" s="728"/>
      <c r="EJ1" s="751" t="s">
        <v>816</v>
      </c>
      <c r="EK1" s="751"/>
      <c r="EL1" s="755" t="s">
        <v>936</v>
      </c>
      <c r="EM1" s="755"/>
      <c r="EN1" s="728" t="s">
        <v>922</v>
      </c>
      <c r="EO1" s="728"/>
      <c r="EP1" s="751" t="s">
        <v>816</v>
      </c>
      <c r="EQ1" s="751"/>
      <c r="ER1" s="755" t="s">
        <v>950</v>
      </c>
      <c r="ES1" s="755"/>
      <c r="ET1" s="728" t="s">
        <v>937</v>
      </c>
      <c r="EU1" s="728"/>
      <c r="EV1" s="751" t="s">
        <v>816</v>
      </c>
      <c r="EW1" s="751"/>
      <c r="EX1" s="755" t="s">
        <v>530</v>
      </c>
      <c r="EY1" s="755"/>
      <c r="EZ1" s="728" t="s">
        <v>952</v>
      </c>
      <c r="FA1" s="72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4" t="s">
        <v>779</v>
      </c>
      <c r="CU7" s="72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4" t="s">
        <v>778</v>
      </c>
      <c r="DA8" s="72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4" t="s">
        <v>778</v>
      </c>
      <c r="DG8" s="72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4" t="s">
        <v>778</v>
      </c>
      <c r="DM8" s="72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4" t="s">
        <v>778</v>
      </c>
      <c r="DS8" s="728"/>
      <c r="DT8" s="142" t="s">
        <v>783</v>
      </c>
      <c r="DU8" s="142">
        <f>SUM(DU13:DU17)</f>
        <v>32</v>
      </c>
      <c r="DV8" s="63"/>
      <c r="DW8" s="63"/>
      <c r="DX8" s="754" t="s">
        <v>778</v>
      </c>
      <c r="DY8" s="7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4" t="s">
        <v>928</v>
      </c>
      <c r="EK8" s="7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4" t="s">
        <v>928</v>
      </c>
      <c r="EQ9" s="72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4" t="s">
        <v>928</v>
      </c>
      <c r="EW9" s="72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4" t="s">
        <v>928</v>
      </c>
      <c r="EE11" s="72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4" t="s">
        <v>778</v>
      </c>
      <c r="CU12" s="7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7" t="s">
        <v>782</v>
      </c>
      <c r="CU19" s="7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40" t="s">
        <v>858</v>
      </c>
      <c r="FA21" s="740"/>
      <c r="FC21" s="237">
        <f>FC20-FC22</f>
        <v>113457.16899999997</v>
      </c>
      <c r="FD21" s="229"/>
      <c r="FE21" s="756" t="s">
        <v>1546</v>
      </c>
      <c r="FF21" s="756"/>
      <c r="FG21" s="75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40" t="s">
        <v>871</v>
      </c>
      <c r="FA22" s="74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40" t="s">
        <v>1000</v>
      </c>
      <c r="FA23" s="74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40" t="s">
        <v>1076</v>
      </c>
      <c r="FA24" s="74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5" zoomScaleNormal="100" workbookViewId="0">
      <selection activeCell="LQ35" sqref="LQ3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28515625" style="682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60" t="s">
        <v>1209</v>
      </c>
      <c r="B1" s="760"/>
      <c r="C1" s="725" t="s">
        <v>292</v>
      </c>
      <c r="D1" s="725"/>
      <c r="E1" s="723" t="s">
        <v>1010</v>
      </c>
      <c r="F1" s="723"/>
      <c r="G1" s="760" t="s">
        <v>1210</v>
      </c>
      <c r="H1" s="760"/>
      <c r="I1" s="725" t="s">
        <v>292</v>
      </c>
      <c r="J1" s="725"/>
      <c r="K1" s="723" t="s">
        <v>1011</v>
      </c>
      <c r="L1" s="723"/>
      <c r="M1" s="760" t="s">
        <v>1211</v>
      </c>
      <c r="N1" s="760"/>
      <c r="O1" s="725" t="s">
        <v>292</v>
      </c>
      <c r="P1" s="725"/>
      <c r="Q1" s="723" t="s">
        <v>1057</v>
      </c>
      <c r="R1" s="723"/>
      <c r="S1" s="760" t="s">
        <v>1212</v>
      </c>
      <c r="T1" s="760"/>
      <c r="U1" s="725" t="s">
        <v>292</v>
      </c>
      <c r="V1" s="725"/>
      <c r="W1" s="723" t="s">
        <v>627</v>
      </c>
      <c r="X1" s="723"/>
      <c r="Y1" s="760" t="s">
        <v>1213</v>
      </c>
      <c r="Z1" s="760"/>
      <c r="AA1" s="725" t="s">
        <v>292</v>
      </c>
      <c r="AB1" s="725"/>
      <c r="AC1" s="723" t="s">
        <v>1084</v>
      </c>
      <c r="AD1" s="723"/>
      <c r="AE1" s="760" t="s">
        <v>1214</v>
      </c>
      <c r="AF1" s="760"/>
      <c r="AG1" s="725" t="s">
        <v>292</v>
      </c>
      <c r="AH1" s="725"/>
      <c r="AI1" s="723" t="s">
        <v>1134</v>
      </c>
      <c r="AJ1" s="723"/>
      <c r="AK1" s="760" t="s">
        <v>1217</v>
      </c>
      <c r="AL1" s="760"/>
      <c r="AM1" s="725" t="s">
        <v>1132</v>
      </c>
      <c r="AN1" s="725"/>
      <c r="AO1" s="723" t="s">
        <v>1133</v>
      </c>
      <c r="AP1" s="723"/>
      <c r="AQ1" s="760" t="s">
        <v>1218</v>
      </c>
      <c r="AR1" s="760"/>
      <c r="AS1" s="725" t="s">
        <v>1132</v>
      </c>
      <c r="AT1" s="725"/>
      <c r="AU1" s="723" t="s">
        <v>1178</v>
      </c>
      <c r="AV1" s="723"/>
      <c r="AW1" s="760" t="s">
        <v>1215</v>
      </c>
      <c r="AX1" s="760"/>
      <c r="AY1" s="723" t="s">
        <v>1241</v>
      </c>
      <c r="AZ1" s="723"/>
      <c r="BA1" s="760" t="s">
        <v>1215</v>
      </c>
      <c r="BB1" s="760"/>
      <c r="BC1" s="725" t="s">
        <v>816</v>
      </c>
      <c r="BD1" s="725"/>
      <c r="BE1" s="723" t="s">
        <v>1208</v>
      </c>
      <c r="BF1" s="723"/>
      <c r="BG1" s="760" t="s">
        <v>1216</v>
      </c>
      <c r="BH1" s="760"/>
      <c r="BI1" s="725" t="s">
        <v>816</v>
      </c>
      <c r="BJ1" s="725"/>
      <c r="BK1" s="723" t="s">
        <v>1208</v>
      </c>
      <c r="BL1" s="723"/>
      <c r="BM1" s="760" t="s">
        <v>1226</v>
      </c>
      <c r="BN1" s="760"/>
      <c r="BO1" s="725" t="s">
        <v>816</v>
      </c>
      <c r="BP1" s="725"/>
      <c r="BQ1" s="723" t="s">
        <v>1244</v>
      </c>
      <c r="BR1" s="723"/>
      <c r="BS1" s="760" t="s">
        <v>1243</v>
      </c>
      <c r="BT1" s="760"/>
      <c r="BU1" s="725" t="s">
        <v>816</v>
      </c>
      <c r="BV1" s="725"/>
      <c r="BW1" s="723" t="s">
        <v>1248</v>
      </c>
      <c r="BX1" s="723"/>
      <c r="BY1" s="760" t="s">
        <v>1270</v>
      </c>
      <c r="BZ1" s="760"/>
      <c r="CA1" s="725" t="s">
        <v>816</v>
      </c>
      <c r="CB1" s="725"/>
      <c r="CC1" s="723" t="s">
        <v>1244</v>
      </c>
      <c r="CD1" s="723"/>
      <c r="CE1" s="760" t="s">
        <v>1291</v>
      </c>
      <c r="CF1" s="760"/>
      <c r="CG1" s="725" t="s">
        <v>816</v>
      </c>
      <c r="CH1" s="725"/>
      <c r="CI1" s="723" t="s">
        <v>1248</v>
      </c>
      <c r="CJ1" s="723"/>
      <c r="CK1" s="760" t="s">
        <v>1307</v>
      </c>
      <c r="CL1" s="760"/>
      <c r="CM1" s="725" t="s">
        <v>816</v>
      </c>
      <c r="CN1" s="725"/>
      <c r="CO1" s="723" t="s">
        <v>1244</v>
      </c>
      <c r="CP1" s="723"/>
      <c r="CQ1" s="760" t="s">
        <v>1335</v>
      </c>
      <c r="CR1" s="760"/>
      <c r="CS1" s="758" t="s">
        <v>816</v>
      </c>
      <c r="CT1" s="758"/>
      <c r="CU1" s="723" t="s">
        <v>1391</v>
      </c>
      <c r="CV1" s="723"/>
      <c r="CW1" s="760" t="s">
        <v>1374</v>
      </c>
      <c r="CX1" s="760"/>
      <c r="CY1" s="758" t="s">
        <v>816</v>
      </c>
      <c r="CZ1" s="758"/>
      <c r="DA1" s="723" t="s">
        <v>1597</v>
      </c>
      <c r="DB1" s="723"/>
      <c r="DC1" s="760" t="s">
        <v>1394</v>
      </c>
      <c r="DD1" s="760"/>
      <c r="DE1" s="758" t="s">
        <v>816</v>
      </c>
      <c r="DF1" s="758"/>
      <c r="DG1" s="723" t="s">
        <v>1491</v>
      </c>
      <c r="DH1" s="723"/>
      <c r="DI1" s="760" t="s">
        <v>1594</v>
      </c>
      <c r="DJ1" s="760"/>
      <c r="DK1" s="758" t="s">
        <v>816</v>
      </c>
      <c r="DL1" s="758"/>
      <c r="DM1" s="723" t="s">
        <v>1391</v>
      </c>
      <c r="DN1" s="723"/>
      <c r="DO1" s="760" t="s">
        <v>1595</v>
      </c>
      <c r="DP1" s="760"/>
      <c r="DQ1" s="758" t="s">
        <v>816</v>
      </c>
      <c r="DR1" s="758"/>
      <c r="DS1" s="723" t="s">
        <v>1590</v>
      </c>
      <c r="DT1" s="723"/>
      <c r="DU1" s="760" t="s">
        <v>1596</v>
      </c>
      <c r="DV1" s="760"/>
      <c r="DW1" s="758" t="s">
        <v>816</v>
      </c>
      <c r="DX1" s="758"/>
      <c r="DY1" s="723" t="s">
        <v>1616</v>
      </c>
      <c r="DZ1" s="723"/>
      <c r="EA1" s="761" t="s">
        <v>1611</v>
      </c>
      <c r="EB1" s="761"/>
      <c r="EC1" s="758" t="s">
        <v>816</v>
      </c>
      <c r="ED1" s="758"/>
      <c r="EE1" s="723" t="s">
        <v>1590</v>
      </c>
      <c r="EF1" s="723"/>
      <c r="EG1" s="457"/>
      <c r="EH1" s="761" t="s">
        <v>1641</v>
      </c>
      <c r="EI1" s="761"/>
      <c r="EJ1" s="758" t="s">
        <v>816</v>
      </c>
      <c r="EK1" s="758"/>
      <c r="EL1" s="723" t="s">
        <v>1674</v>
      </c>
      <c r="EM1" s="723"/>
      <c r="EN1" s="761" t="s">
        <v>1666</v>
      </c>
      <c r="EO1" s="761"/>
      <c r="EP1" s="758" t="s">
        <v>816</v>
      </c>
      <c r="EQ1" s="758"/>
      <c r="ER1" s="723" t="s">
        <v>1714</v>
      </c>
      <c r="ES1" s="723"/>
      <c r="ET1" s="761" t="s">
        <v>1707</v>
      </c>
      <c r="EU1" s="761"/>
      <c r="EV1" s="758" t="s">
        <v>816</v>
      </c>
      <c r="EW1" s="758"/>
      <c r="EX1" s="723" t="s">
        <v>1616</v>
      </c>
      <c r="EY1" s="723"/>
      <c r="EZ1" s="761" t="s">
        <v>1742</v>
      </c>
      <c r="FA1" s="761"/>
      <c r="FB1" s="758" t="s">
        <v>816</v>
      </c>
      <c r="FC1" s="758"/>
      <c r="FD1" s="723" t="s">
        <v>1597</v>
      </c>
      <c r="FE1" s="723"/>
      <c r="FF1" s="761" t="s">
        <v>1781</v>
      </c>
      <c r="FG1" s="761"/>
      <c r="FH1" s="758" t="s">
        <v>816</v>
      </c>
      <c r="FI1" s="758"/>
      <c r="FJ1" s="723" t="s">
        <v>1391</v>
      </c>
      <c r="FK1" s="723"/>
      <c r="FL1" s="761" t="s">
        <v>1816</v>
      </c>
      <c r="FM1" s="761"/>
      <c r="FN1" s="758" t="s">
        <v>816</v>
      </c>
      <c r="FO1" s="758"/>
      <c r="FP1" s="723" t="s">
        <v>1863</v>
      </c>
      <c r="FQ1" s="723"/>
      <c r="FR1" s="761" t="s">
        <v>1852</v>
      </c>
      <c r="FS1" s="761"/>
      <c r="FT1" s="758" t="s">
        <v>816</v>
      </c>
      <c r="FU1" s="758"/>
      <c r="FV1" s="723" t="s">
        <v>1863</v>
      </c>
      <c r="FW1" s="723"/>
      <c r="FX1" s="761" t="s">
        <v>1965</v>
      </c>
      <c r="FY1" s="761"/>
      <c r="FZ1" s="758" t="s">
        <v>816</v>
      </c>
      <c r="GA1" s="758"/>
      <c r="GB1" s="723" t="s">
        <v>1616</v>
      </c>
      <c r="GC1" s="723"/>
      <c r="GD1" s="761" t="s">
        <v>1966</v>
      </c>
      <c r="GE1" s="761"/>
      <c r="GF1" s="758" t="s">
        <v>816</v>
      </c>
      <c r="GG1" s="758"/>
      <c r="GH1" s="723" t="s">
        <v>1590</v>
      </c>
      <c r="GI1" s="723"/>
      <c r="GJ1" s="761" t="s">
        <v>1975</v>
      </c>
      <c r="GK1" s="761"/>
      <c r="GL1" s="758" t="s">
        <v>816</v>
      </c>
      <c r="GM1" s="758"/>
      <c r="GN1" s="723" t="s">
        <v>1590</v>
      </c>
      <c r="GO1" s="723"/>
      <c r="GP1" s="761" t="s">
        <v>2017</v>
      </c>
      <c r="GQ1" s="761"/>
      <c r="GR1" s="758" t="s">
        <v>816</v>
      </c>
      <c r="GS1" s="758"/>
      <c r="GT1" s="723" t="s">
        <v>1674</v>
      </c>
      <c r="GU1" s="723"/>
      <c r="GV1" s="761" t="s">
        <v>2046</v>
      </c>
      <c r="GW1" s="761"/>
      <c r="GX1" s="758" t="s">
        <v>816</v>
      </c>
      <c r="GY1" s="758"/>
      <c r="GZ1" s="723" t="s">
        <v>2085</v>
      </c>
      <c r="HA1" s="723"/>
      <c r="HB1" s="761" t="s">
        <v>2105</v>
      </c>
      <c r="HC1" s="761"/>
      <c r="HD1" s="758" t="s">
        <v>816</v>
      </c>
      <c r="HE1" s="758"/>
      <c r="HF1" s="723" t="s">
        <v>1714</v>
      </c>
      <c r="HG1" s="723"/>
      <c r="HH1" s="761" t="s">
        <v>2118</v>
      </c>
      <c r="HI1" s="761"/>
      <c r="HJ1" s="758" t="s">
        <v>816</v>
      </c>
      <c r="HK1" s="758"/>
      <c r="HL1" s="723" t="s">
        <v>1391</v>
      </c>
      <c r="HM1" s="723"/>
      <c r="HN1" s="761" t="s">
        <v>2164</v>
      </c>
      <c r="HO1" s="761"/>
      <c r="HP1" s="758" t="s">
        <v>816</v>
      </c>
      <c r="HQ1" s="758"/>
      <c r="HR1" s="723" t="s">
        <v>1391</v>
      </c>
      <c r="HS1" s="723"/>
      <c r="HT1" s="761" t="s">
        <v>2199</v>
      </c>
      <c r="HU1" s="761"/>
      <c r="HV1" s="758" t="s">
        <v>816</v>
      </c>
      <c r="HW1" s="758"/>
      <c r="HX1" s="723" t="s">
        <v>1616</v>
      </c>
      <c r="HY1" s="723"/>
      <c r="HZ1" s="761" t="s">
        <v>2244</v>
      </c>
      <c r="IA1" s="761"/>
      <c r="IB1" s="758" t="s">
        <v>816</v>
      </c>
      <c r="IC1" s="758"/>
      <c r="ID1" s="723" t="s">
        <v>1714</v>
      </c>
      <c r="IE1" s="723"/>
      <c r="IF1" s="761" t="s">
        <v>2309</v>
      </c>
      <c r="IG1" s="761"/>
      <c r="IH1" s="758" t="s">
        <v>816</v>
      </c>
      <c r="II1" s="758"/>
      <c r="IJ1" s="723" t="s">
        <v>1590</v>
      </c>
      <c r="IK1" s="723"/>
      <c r="IL1" s="761" t="s">
        <v>2378</v>
      </c>
      <c r="IM1" s="761"/>
      <c r="IN1" s="758" t="s">
        <v>816</v>
      </c>
      <c r="IO1" s="758"/>
      <c r="IP1" s="723" t="s">
        <v>1616</v>
      </c>
      <c r="IQ1" s="723"/>
      <c r="IR1" s="761" t="s">
        <v>2556</v>
      </c>
      <c r="IS1" s="761"/>
      <c r="IT1" s="758" t="s">
        <v>816</v>
      </c>
      <c r="IU1" s="758"/>
      <c r="IV1" s="723" t="s">
        <v>1747</v>
      </c>
      <c r="IW1" s="723"/>
      <c r="IX1" s="761" t="s">
        <v>2555</v>
      </c>
      <c r="IY1" s="761"/>
      <c r="IZ1" s="758" t="s">
        <v>816</v>
      </c>
      <c r="JA1" s="758"/>
      <c r="JB1" s="723" t="s">
        <v>1863</v>
      </c>
      <c r="JC1" s="723"/>
      <c r="JD1" s="761" t="s">
        <v>2596</v>
      </c>
      <c r="JE1" s="761"/>
      <c r="JF1" s="758" t="s">
        <v>816</v>
      </c>
      <c r="JG1" s="758"/>
      <c r="JH1" s="723" t="s">
        <v>1747</v>
      </c>
      <c r="JI1" s="723"/>
      <c r="JJ1" s="761" t="s">
        <v>2639</v>
      </c>
      <c r="JK1" s="761"/>
      <c r="JL1" s="458" t="s">
        <v>816</v>
      </c>
      <c r="JM1" s="458"/>
      <c r="JN1" s="457" t="s">
        <v>1747</v>
      </c>
      <c r="JO1" s="457"/>
      <c r="JP1" s="761" t="s">
        <v>2691</v>
      </c>
      <c r="JQ1" s="761"/>
      <c r="JR1" s="458" t="s">
        <v>816</v>
      </c>
      <c r="JS1" s="458"/>
      <c r="JT1" s="457" t="s">
        <v>1674</v>
      </c>
      <c r="JU1" s="457"/>
      <c r="JV1" s="761" t="s">
        <v>2736</v>
      </c>
      <c r="JW1" s="761"/>
      <c r="JX1" s="458" t="s">
        <v>816</v>
      </c>
      <c r="JY1" s="458"/>
      <c r="JZ1" s="457" t="s">
        <v>3013</v>
      </c>
      <c r="KA1" s="457"/>
      <c r="KB1" s="761" t="s">
        <v>2837</v>
      </c>
      <c r="KC1" s="761"/>
      <c r="KD1" s="458" t="s">
        <v>816</v>
      </c>
      <c r="KE1" s="458"/>
      <c r="KF1" s="457" t="s">
        <v>1391</v>
      </c>
      <c r="KG1" s="457"/>
      <c r="KH1" s="761" t="s">
        <v>2884</v>
      </c>
      <c r="KI1" s="761"/>
      <c r="KJ1" s="458" t="s">
        <v>816</v>
      </c>
      <c r="KK1" s="458"/>
      <c r="KL1" s="457" t="s">
        <v>1590</v>
      </c>
      <c r="KM1" s="457"/>
      <c r="KN1" s="761" t="s">
        <v>2999</v>
      </c>
      <c r="KO1" s="761"/>
      <c r="KP1" s="458" t="s">
        <v>816</v>
      </c>
      <c r="KQ1" s="458"/>
      <c r="KR1" s="457" t="s">
        <v>1590</v>
      </c>
      <c r="KS1" s="457"/>
      <c r="KT1" s="761" t="s">
        <v>3067</v>
      </c>
      <c r="KU1" s="761"/>
      <c r="KV1" s="458" t="s">
        <v>816</v>
      </c>
      <c r="KW1" s="458"/>
      <c r="KX1" s="614" t="s">
        <v>1590</v>
      </c>
      <c r="KY1" s="457"/>
      <c r="KZ1" s="761" t="s">
        <v>3125</v>
      </c>
      <c r="LA1" s="761"/>
      <c r="LB1" s="616" t="s">
        <v>816</v>
      </c>
      <c r="LC1" s="616"/>
      <c r="LD1" s="614" t="s">
        <v>1747</v>
      </c>
      <c r="LE1" s="614"/>
      <c r="LF1" s="761" t="s">
        <v>3188</v>
      </c>
      <c r="LG1" s="761"/>
      <c r="LH1" s="650" t="s">
        <v>816</v>
      </c>
      <c r="LI1" s="650"/>
      <c r="LJ1" s="648" t="s">
        <v>1747</v>
      </c>
      <c r="LK1" s="648"/>
      <c r="LL1" s="761" t="s">
        <v>3233</v>
      </c>
      <c r="LM1" s="761"/>
      <c r="LN1" s="681" t="s">
        <v>816</v>
      </c>
      <c r="LO1" s="702"/>
      <c r="LP1" s="679" t="s">
        <v>1747</v>
      </c>
      <c r="LQ1" s="679"/>
      <c r="LR1" s="761" t="s">
        <v>3234</v>
      </c>
      <c r="LS1" s="761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SUM(LO4:LO26)</f>
        <v>1550.3610000000006</v>
      </c>
      <c r="LP2" s="203" t="s">
        <v>296</v>
      </c>
      <c r="LQ2" s="715">
        <f>LO2+LM2-LS2</f>
        <v>3240.2709999999497</v>
      </c>
      <c r="LR2" s="682" t="s">
        <v>3029</v>
      </c>
      <c r="LS2" s="311">
        <f>SUM(LS8:LS36)</f>
        <v>354331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LQ2-LO30-LO29</f>
        <v>4518.2009999999518</v>
      </c>
      <c r="LR3" s="693" t="s">
        <v>3263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-0.55900000004157846</v>
      </c>
      <c r="LR4" s="492" t="s">
        <v>3264</v>
      </c>
      <c r="LS4" s="714">
        <f>SUM(LS2:LS3)</f>
        <v>98131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2558</v>
      </c>
      <c r="LO5" s="277">
        <v>-200</v>
      </c>
      <c r="LP5" s="682" t="s">
        <v>352</v>
      </c>
      <c r="LQ5" s="260">
        <f>SUM(LQ6:LQ48)</f>
        <v>3240.8299999999913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O6" s="261"/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695" t="s">
        <v>3266</v>
      </c>
      <c r="LO7" s="703">
        <v>10967.27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696" t="s">
        <v>3269</v>
      </c>
      <c r="LO8" s="515">
        <v>-37.99</v>
      </c>
      <c r="LP8" s="445" t="s">
        <v>3281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6" t="s">
        <v>3270</v>
      </c>
      <c r="LO9" s="515">
        <v>-21.1</v>
      </c>
      <c r="LP9" s="445" t="s">
        <v>3282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6" t="s">
        <v>3271</v>
      </c>
      <c r="LO10" s="515">
        <v>-10184</v>
      </c>
      <c r="LP10" s="446" t="s">
        <v>3280</v>
      </c>
      <c r="LQ10" s="202">
        <v>136.5</v>
      </c>
      <c r="LR10" s="692" t="s">
        <v>3256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7" t="s">
        <v>3272</v>
      </c>
      <c r="LO11" s="698">
        <v>-28.82</v>
      </c>
      <c r="LP11" s="446" t="s">
        <v>2567</v>
      </c>
      <c r="LQ11" s="202"/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82" t="s">
        <v>3079</v>
      </c>
      <c r="LO12" s="395"/>
      <c r="LP12" s="300" t="s">
        <v>3255</v>
      </c>
      <c r="LQ12" s="261">
        <v>30</v>
      </c>
      <c r="LR12" s="686" t="s">
        <v>2991</v>
      </c>
      <c r="LS12" s="318">
        <v>-87000</v>
      </c>
      <c r="LT12" s="463">
        <v>45342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82" t="s">
        <v>2833</v>
      </c>
      <c r="LO13" s="395">
        <v>62.000999999999998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3" t="s">
        <v>3279</v>
      </c>
      <c r="LO14" s="395">
        <v>164.85</v>
      </c>
      <c r="LP14" s="300" t="s">
        <v>3286</v>
      </c>
      <c r="LQ14" s="261">
        <v>38.380000000000003</v>
      </c>
      <c r="LR14" s="687" t="s">
        <v>3260</v>
      </c>
      <c r="LS14" s="259">
        <v>277007</v>
      </c>
      <c r="LT14" s="463">
        <v>45342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7" t="s">
        <v>2834</v>
      </c>
      <c r="KE15" s="75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3" t="s">
        <v>3089</v>
      </c>
      <c r="LO15" s="395">
        <v>3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45342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91" t="s">
        <v>3253</v>
      </c>
      <c r="LO16" s="395">
        <v>36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2" t="s">
        <v>1798</v>
      </c>
      <c r="LO17" s="395">
        <v>12.48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217" t="s">
        <v>2788</v>
      </c>
      <c r="LP18" s="243" t="s">
        <v>3273</v>
      </c>
      <c r="LQ18" s="395">
        <f>15000+48322.06</f>
        <v>63322.06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9" t="s">
        <v>2834</v>
      </c>
      <c r="LO19" s="704"/>
      <c r="LP19" s="243" t="s">
        <v>3283</v>
      </c>
      <c r="LQ19" s="711">
        <v>-70600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2" t="s">
        <v>2820</v>
      </c>
      <c r="LO20" s="395"/>
      <c r="LP20" s="243" t="s">
        <v>3291</v>
      </c>
      <c r="LQ20" s="682">
        <v>1000</v>
      </c>
      <c r="LR20" s="683" t="s">
        <v>2664</v>
      </c>
      <c r="LS20" s="259">
        <v>600</v>
      </c>
      <c r="LT20" s="463">
        <v>45343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686" t="s">
        <v>3267</v>
      </c>
      <c r="LO21" s="395">
        <f>212.33+76.44+67.94</f>
        <v>356.71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45342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217" t="s">
        <v>3252</v>
      </c>
      <c r="LO22" s="395">
        <f>34.36+1.52+0.5</f>
        <v>36.380000000000003</v>
      </c>
      <c r="LP22" s="143" t="s">
        <v>3262</v>
      </c>
      <c r="LQ22" s="202">
        <f>200+339</f>
        <v>539</v>
      </c>
      <c r="LR22" s="687" t="s">
        <v>2666</v>
      </c>
      <c r="LS22" s="334">
        <v>5609</v>
      </c>
      <c r="LT22" s="463">
        <v>45343</v>
      </c>
      <c r="LU22" s="259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3277</v>
      </c>
      <c r="LO23" s="395">
        <v>288.38</v>
      </c>
      <c r="LP23" s="143" t="s">
        <v>3302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3254</v>
      </c>
      <c r="LO24" s="202">
        <v>3.95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9" t="s">
        <v>1536</v>
      </c>
      <c r="DZ25" s="780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3" t="s">
        <v>3276</v>
      </c>
      <c r="LO25" s="202">
        <v>91.25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699"/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P27" s="297" t="s">
        <v>3275</v>
      </c>
      <c r="LQ27" s="202">
        <v>10</v>
      </c>
      <c r="LR27" s="694" t="s">
        <v>3294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60" t="s">
        <v>2134</v>
      </c>
      <c r="JA28" s="76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80" t="s">
        <v>2653</v>
      </c>
      <c r="LO28" s="705"/>
      <c r="LP28" s="297" t="s">
        <v>3289</v>
      </c>
      <c r="LQ28" s="202">
        <v>387.83</v>
      </c>
      <c r="LR28" s="688" t="s">
        <v>3298</v>
      </c>
      <c r="LS28" s="259">
        <v>-3000</v>
      </c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N29" s="445" t="s">
        <v>1927</v>
      </c>
      <c r="LO29" s="261">
        <f>SUM(LQ6:LQ9)</f>
        <v>5000.01</v>
      </c>
      <c r="LP29" s="297" t="s">
        <v>3274</v>
      </c>
      <c r="LQ29" s="202">
        <v>80</v>
      </c>
      <c r="LR29" s="688" t="s">
        <v>2941</v>
      </c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312" t="s">
        <v>2985</v>
      </c>
      <c r="LO30" s="261">
        <f>SUM(LQ18:LQ20)</f>
        <v>-6277.9400000000023</v>
      </c>
      <c r="LP30" s="297" t="s">
        <v>3259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6" t="s">
        <v>2973</v>
      </c>
      <c r="LO31" s="202">
        <f>SUM(LQ10:LQ10)</f>
        <v>136.5</v>
      </c>
      <c r="LP31" s="297" t="s">
        <v>3300</v>
      </c>
      <c r="LQ31" s="202">
        <f>9.79+12.29</f>
        <v>22.08</v>
      </c>
      <c r="LR31" s="710" t="s">
        <v>3301</v>
      </c>
      <c r="LS31" s="682">
        <v>8</v>
      </c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3287</v>
      </c>
      <c r="LQ32" s="335">
        <v>32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256" t="s">
        <v>2981</v>
      </c>
      <c r="LO33" s="395">
        <f>SUM(LQ16:LQ17)</f>
        <v>151.37</v>
      </c>
      <c r="LP33" s="297" t="s">
        <v>3304</v>
      </c>
      <c r="LQ33" s="335">
        <v>36.799999999999997</v>
      </c>
      <c r="LT33" s="202"/>
      <c r="LU33" s="708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448" t="s">
        <v>2835</v>
      </c>
      <c r="LO34" s="202">
        <f>SUM(LQ21:LQ26)</f>
        <v>652.08000000000004</v>
      </c>
      <c r="LP34" s="297" t="s">
        <v>3303</v>
      </c>
      <c r="LQ34" s="335">
        <v>38.9</v>
      </c>
      <c r="LT34" s="202"/>
      <c r="LU34" s="708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97" t="s">
        <v>2128</v>
      </c>
      <c r="LO35" s="202">
        <f>SUM(LQ27:LQ36)</f>
        <v>686.26</v>
      </c>
      <c r="LP35" s="297" t="s">
        <v>1862</v>
      </c>
      <c r="LQ35" s="335"/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297" t="s">
        <v>2857</v>
      </c>
      <c r="LO36" s="706">
        <f>SUM(LQ30:LQ36)</f>
        <v>208.43000000000004</v>
      </c>
      <c r="LP36" s="297" t="s">
        <v>1862</v>
      </c>
      <c r="LQ36" s="335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P37" s="217" t="s">
        <v>3209</v>
      </c>
      <c r="LQ37" s="274">
        <f>356+145</f>
        <v>501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3288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309" t="s">
        <v>3268</v>
      </c>
      <c r="LO38" s="707">
        <v>600</v>
      </c>
      <c r="LP38" s="538">
        <v>35.700000000000003</v>
      </c>
      <c r="LQ38" s="274"/>
      <c r="LR38" s="685" t="s">
        <v>3297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39"/>
      <c r="LQ39" s="540">
        <f>LM23+LO38-LS24</f>
        <v>660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60" t="s">
        <v>2134</v>
      </c>
      <c r="II40" s="760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O40" s="286"/>
      <c r="LP40" s="543">
        <v>600</v>
      </c>
      <c r="LQ40" s="540" t="s">
        <v>3285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O41" s="286"/>
      <c r="LP41" s="543">
        <v>40</v>
      </c>
      <c r="LQ41" s="556" t="s">
        <v>3290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P42" s="700" t="s">
        <v>3265</v>
      </c>
      <c r="LQ42" s="491">
        <f>212.55-160-14.41</f>
        <v>38.140000000000015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P43" s="701" t="s">
        <v>3278</v>
      </c>
      <c r="LQ43" s="682">
        <v>300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682" t="s">
        <v>3284</v>
      </c>
      <c r="LQ44" s="682">
        <v>27.5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713" t="s">
        <v>3299</v>
      </c>
      <c r="LQ45" s="712" t="s">
        <v>3292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713" t="s">
        <v>3293</v>
      </c>
      <c r="LQ46" s="261">
        <v>17.5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Q47" s="491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8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81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Q50" s="683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1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6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2024-02-22T13:34:31Z</dcterms:modified>
</cp:coreProperties>
</file>