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A78FDA6-B9EB-4F0B-9947-88D22A010D6E}" xr6:coauthVersionLast="38" xr6:coauthVersionMax="47" xr10:uidLastSave="{00000000-0000-0000-0000-000000000000}"/>
  <bookViews>
    <workbookView xWindow="0" yWindow="0" windowWidth="13875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79021"/>
</workbook>
</file>

<file path=xl/calcChain.xml><?xml version="1.0" encoding="utf-8"?>
<calcChain xmlns="http://schemas.openxmlformats.org/spreadsheetml/2006/main">
  <c r="F29" i="2" l="1"/>
  <c r="F4" i="4" l="1"/>
  <c r="F5" i="4"/>
  <c r="F36" i="2" l="1"/>
  <c r="F28" i="2"/>
  <c r="H33" i="2"/>
  <c r="F27" i="2"/>
  <c r="F26" i="2"/>
  <c r="F25" i="2"/>
  <c r="F24" i="2"/>
  <c r="F23" i="2"/>
  <c r="G22" i="2"/>
  <c r="G21" i="2"/>
  <c r="F20" i="2"/>
  <c r="F19" i="2"/>
  <c r="F18" i="2"/>
  <c r="F17" i="2"/>
  <c r="F16" i="2"/>
  <c r="G15" i="2"/>
  <c r="G33" i="2" s="1"/>
  <c r="F35" i="2" s="1"/>
  <c r="F14" i="2"/>
  <c r="F13" i="2"/>
  <c r="F12" i="2"/>
  <c r="F11" i="2"/>
  <c r="F10" i="2"/>
  <c r="F9" i="2"/>
  <c r="F8" i="2"/>
  <c r="G4" i="2"/>
  <c r="J23" i="1"/>
  <c r="M18" i="1"/>
  <c r="M14" i="1"/>
  <c r="F11" i="1"/>
  <c r="G12" i="1" s="1"/>
  <c r="G13" i="1" s="1"/>
  <c r="G17" i="1" s="1"/>
  <c r="J8" i="1"/>
  <c r="P14" i="1" s="1"/>
  <c r="P19" i="1" s="1"/>
  <c r="F7" i="1"/>
  <c r="J6" i="1"/>
  <c r="J5" i="1"/>
  <c r="P7" i="1" s="1"/>
</calcChain>
</file>

<file path=xl/sharedStrings.xml><?xml version="1.0" encoding="utf-8"?>
<sst xmlns="http://schemas.openxmlformats.org/spreadsheetml/2006/main" count="255" uniqueCount="135">
  <si>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</si>
  <si>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</si>
  <si>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</si>
  <si>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</si>
  <si>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</si>
  <si>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</si>
  <si>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</si>
  <si>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</si>
  <si>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</si>
  <si>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</si>
  <si>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</si>
  <si>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</si>
  <si>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</si>
  <si>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</si>
  <si>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</si>
  <si>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</si>
  <si>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</si>
  <si>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</si>
  <si>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</si>
  <si>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</si>
  <si>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</si>
  <si>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</si>
  <si>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</si>
  <si>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</si>
  <si>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</si>
  <si>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</si>
  <si>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</si>
  <si>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</si>
  <si>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</si>
  <si>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</si>
  <si>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</si>
  <si>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</si>
  <si>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</si>
  <si>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</si>
  <si>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</si>
  <si>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</si>
  <si>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</si>
  <si>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</si>
  <si>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</si>
  <si>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</si>
  <si>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</si>
  <si>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</si>
  <si>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</si>
  <si>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</si>
  <si>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</si>
  <si>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</si>
  <si>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</si>
  <si>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</si>
  <si>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</si>
  <si>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</si>
  <si>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</si>
  <si>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</si>
  <si>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</si>
  <si>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</si>
  <si>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</si>
  <si>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</si>
  <si>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</si>
  <si>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</si>
  <si>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</si>
  <si>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</si>
  <si>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</si>
  <si>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</si>
  <si>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</si>
  <si>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totalRMB&gt;</t>
  </si>
  <si>
    <t>&lt;totalSGD</t>
  </si>
  <si>
    <t xml:space="preserve">v v v v </t>
  </si>
  <si>
    <t>v v v v</t>
  </si>
  <si>
    <t>x-check: totalRmb + totalSGD</t>
  </si>
  <si>
    <t>total RMB ex-China</t>
  </si>
  <si>
    <t>psbc::gp has 12k  as of …</t>
  </si>
  <si>
    <t>psbc::tb has 12k as of ..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</si>
  <si>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</si>
  <si>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</si>
  <si>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</si>
  <si>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</si>
  <si>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</si>
  <si>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</si>
  <si>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</si>
  <si>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</si>
  <si>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</si>
  <si>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带USD</t>
  </si>
  <si>
    <t>带Rmb</t>
  </si>
  <si>
    <t>citizen</t>
  </si>
  <si>
    <t>me+wife</t>
  </si>
  <si>
    <t>channel</t>
  </si>
  <si>
    <t>A=ATM</t>
  </si>
  <si>
    <t>M=mobank</t>
  </si>
  <si>
    <t>notes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</si>
  <si>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</si>
  <si>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</si>
  <si>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</si>
  <si>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</si>
  <si>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</si>
  <si>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</si>
  <si>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</si>
  <si>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</si>
  <si>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misplaced@DJDJ</t>
  </si>
  <si>
    <t>throughput</t>
  </si>
  <si>
    <t>二老quota之外</t>
  </si>
  <si>
    <t>NA</t>
  </si>
  <si>
    <t>Rmb 20k/trip</t>
  </si>
  <si>
    <t>Rmb 300k/Y/3names</t>
  </si>
  <si>
    <t>二老quota之内</t>
  </si>
  <si>
    <t>ChannelA: I control</t>
  </si>
  <si>
    <t>surveillance Risk for</t>
  </si>
  <si>
    <t>for citizens</t>
  </si>
  <si>
    <t>USD 取现: high</t>
  </si>
  <si>
    <t>low</t>
  </si>
  <si>
    <t>Highest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</si>
  <si>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</si>
  <si>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</si>
  <si>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</si>
  <si>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</si>
  <si>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</si>
  <si>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</si>
  <si>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</si>
  <si>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</si>
  <si>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</si>
  <si>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</si>
  <si>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</si>
  <si>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transaction
cost</t>
  </si>
  <si>
    <t>X=frenExch</t>
  </si>
  <si>
    <t>X: low risk for  my family</t>
  </si>
  <si>
    <t>FX #cross`cost</t>
  </si>
  <si>
    <t>(bank)fees</t>
  </si>
  <si>
    <t>H=HSBC cash</t>
  </si>
  <si>
    <t>H | A means channelH or channelA</t>
  </si>
  <si>
    <t>.. Minor risks</t>
  </si>
  <si>
    <t>blocked</t>
  </si>
  <si>
    <t>50k one-shot</t>
  </si>
  <si>
    <t>520: I control timing</t>
  </si>
  <si>
    <t>best</t>
  </si>
  <si>
    <t>RMB&gt;&gt;USD</t>
  </si>
  <si>
    <t>RMB&gt;&gt;SGD</t>
  </si>
  <si>
    <t>IC/HS)BC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</si>
</sst>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4" fillId="3" borderId="1" xfId="0" applyFont="1" applyFill="1" applyBorder="1"/>
    <xf numFmtId="0" fontId="2" fillId="0" borderId="1" xfId="0" applyFont="1" applyFill="1" applyBorder="1"/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15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65" fontId="0" fillId="0" borderId="6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2" fillId="0" borderId="6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6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0" fillId="0" borderId="13" xfId="0" applyNumberFormat="1" applyFont="1" applyBorder="1" applyAlignment="1">
      <alignment horizontal="center" wrapText="1"/>
    </xf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6" fontId="0" fillId="4" borderId="6" xfId="0" applyNumberFormat="1" applyFill="1" applyBorder="1"/>
    <xf numFmtId="15" fontId="0" fillId="4" borderId="6" xfId="0" applyNumberFormat="1" applyFill="1" applyBorder="1" applyAlignment="1">
      <alignment horizontal="right"/>
    </xf>
    <xf numFmtId="166" fontId="0" fillId="0" borderId="6" xfId="0" applyNumberFormat="1" applyFont="1" applyFill="1" applyBorder="1"/>
    <xf numFmtId="15" fontId="0" fillId="0" borderId="6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7" fillId="2" borderId="1" xfId="0" applyFont="1" applyFill="1" applyBorder="1"/>
    <xf numFmtId="0" fontId="1" fillId="0" borderId="1" xfId="0" applyFont="1" applyBorder="1"/>
    <xf numFmtId="0" fontId="8" fillId="0" borderId="2" xfId="0" applyFont="1" applyFill="1" applyBorder="1" applyAlignment="1">
      <alignment horizontal="center"/>
    </xf>
    <xf numFmtId="0" fontId="1" fillId="0" borderId="1" xfId="0" applyFont="1" applyBorder="1" applyAlignment="1"/>
    <xf numFmtId="0" fontId="8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6" xfId="0" applyNumberFormat="1" applyBorder="1" applyAlignment="1">
      <alignment horizontal="right" vertical="center"/>
    </xf>
    <xf numFmtId="15" fontId="2" fillId="0" borderId="7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2"/>
  <sheetViews>
    <sheetView workbookViewId="0">
      <selection activeCell="D22" sqref="D22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6" customWidth="1"/>
    <col min="5" max="5" width="7.5703125" style="46" customWidth="1"/>
    <col min="6" max="6" width="7.5703125" style="47" customWidth="1"/>
    <col min="7" max="7" width="8" style="47" customWidth="1"/>
    <col min="8" max="8" width="7.5703125" style="48" customWidth="1"/>
    <col min="9" max="9" width="1.140625" style="49" customWidth="1"/>
    <col min="10" max="10" width="7.5703125" style="50" customWidth="1"/>
    <col min="11" max="11" width="9.85546875" customWidth="1"/>
    <col min="12" max="12" width="0.5703125" customWidth="1"/>
    <col min="13" max="13" width="6.5703125" style="50" customWidth="1"/>
    <col min="14" max="14" width="9.85546875" customWidth="1"/>
    <col min="15" max="15" width="8" customWidth="1"/>
    <col min="16" max="16" width="10.42578125" customWidth="1"/>
  </cols>
  <sheetData>
    <row r="1" spans="2:16">
      <c r="D1" s="51"/>
      <c r="G1" s="49"/>
      <c r="H1" s="52"/>
    </row>
    <row r="2" spans="2:16">
      <c r="D2" s="51"/>
      <c r="G2" s="127" t="s">
        <v>0</v>
      </c>
      <c r="H2" s="127" t="s">
        <v>1</v>
      </c>
      <c r="J2" s="143" t="s">
        <v>2</v>
      </c>
      <c r="K2" s="143"/>
      <c r="L2" s="143"/>
      <c r="M2" s="143"/>
      <c r="N2" s="143"/>
      <c r="O2" s="143"/>
      <c r="P2" s="128" t="s">
        <v>3</v>
      </c>
    </row>
    <row r="3" spans="2:16" ht="15" customHeight="1">
      <c r="B3" s="132" t="s">
        <v>4</v>
      </c>
      <c r="C3" s="144" t="s">
        <v>5</v>
      </c>
      <c r="D3" s="145"/>
      <c r="E3" s="146" t="s">
        <v>6</v>
      </c>
      <c r="F3" s="147"/>
      <c r="G3" s="127"/>
      <c r="H3" s="127"/>
      <c r="I3" s="88"/>
      <c r="J3" s="125" t="s">
        <v>7</v>
      </c>
      <c r="K3" s="126"/>
      <c r="L3" s="5"/>
      <c r="M3" s="125" t="s">
        <v>8</v>
      </c>
      <c r="N3" s="126"/>
      <c r="O3" s="126"/>
      <c r="P3" s="128"/>
    </row>
    <row r="4" spans="2:16">
      <c r="B4" s="125"/>
      <c r="C4" s="53" t="s">
        <v>9</v>
      </c>
      <c r="D4" s="54" t="s">
        <v>10</v>
      </c>
      <c r="E4" s="28" t="s">
        <v>11</v>
      </c>
      <c r="F4" s="55" t="s">
        <v>12</v>
      </c>
      <c r="G4" s="127"/>
      <c r="H4" s="127"/>
      <c r="J4" s="42" t="s">
        <v>13</v>
      </c>
      <c r="K4" s="16" t="s">
        <v>14</v>
      </c>
      <c r="L4" s="16"/>
      <c r="M4" s="42" t="s">
        <v>13</v>
      </c>
      <c r="N4" s="16" t="s">
        <v>15</v>
      </c>
      <c r="O4" s="89" t="s">
        <v>16</v>
      </c>
      <c r="P4" s="16"/>
    </row>
    <row r="5" spans="2:16">
      <c r="B5" s="26">
        <v>45490</v>
      </c>
      <c r="C5" s="16" t="s">
        <v>17</v>
      </c>
      <c r="D5" s="28">
        <v>72844</v>
      </c>
      <c r="E5" s="28"/>
      <c r="F5" s="56">
        <v>10000</v>
      </c>
      <c r="G5" s="57">
        <v>0</v>
      </c>
      <c r="H5" s="57">
        <v>0</v>
      </c>
      <c r="I5" s="90"/>
      <c r="J5" s="42">
        <f>F5</f>
        <v>10000</v>
      </c>
      <c r="K5" s="26">
        <v>45509</v>
      </c>
      <c r="L5" s="26"/>
      <c r="M5" s="42"/>
      <c r="N5" s="16"/>
      <c r="O5" s="16"/>
      <c r="P5" s="16"/>
    </row>
    <row r="6" spans="2:16">
      <c r="B6" s="26">
        <v>45511</v>
      </c>
      <c r="C6" s="16" t="s">
        <v>18</v>
      </c>
      <c r="D6" s="58">
        <v>72000.001000000004</v>
      </c>
      <c r="E6" s="59">
        <v>10000</v>
      </c>
      <c r="F6" s="59"/>
      <c r="G6" s="59"/>
      <c r="H6" s="59">
        <v>0</v>
      </c>
      <c r="I6" s="52"/>
      <c r="J6" s="59">
        <f>E6</f>
        <v>10000</v>
      </c>
      <c r="K6" s="26">
        <v>45511</v>
      </c>
      <c r="L6" s="26"/>
      <c r="M6" s="42"/>
      <c r="N6" s="16"/>
      <c r="O6" s="16"/>
      <c r="P6" s="16"/>
    </row>
    <row r="7" spans="2:16">
      <c r="B7" s="26">
        <v>45512</v>
      </c>
      <c r="C7" s="16" t="s">
        <v>17</v>
      </c>
      <c r="D7" s="28">
        <v>71992</v>
      </c>
      <c r="E7" s="60"/>
      <c r="F7" s="61">
        <f>J7+M7</f>
        <v>10000</v>
      </c>
      <c r="G7" s="57">
        <v>0</v>
      </c>
      <c r="H7" s="57">
        <v>0</v>
      </c>
      <c r="I7" s="90"/>
      <c r="J7" s="59">
        <v>4000</v>
      </c>
      <c r="K7" s="26">
        <v>45512</v>
      </c>
      <c r="L7" s="26"/>
      <c r="M7" s="42">
        <v>6000</v>
      </c>
      <c r="N7" s="26">
        <v>45514</v>
      </c>
      <c r="O7" s="16" t="s">
        <v>19</v>
      </c>
      <c r="P7" s="42">
        <f>SUM(J5:J7)+M7</f>
        <v>30000</v>
      </c>
    </row>
    <row r="8" spans="2:16" ht="15" customHeight="1">
      <c r="B8" s="26">
        <v>45575</v>
      </c>
      <c r="C8" s="16" t="s">
        <v>17</v>
      </c>
      <c r="D8" s="28">
        <v>70265</v>
      </c>
      <c r="E8" s="60"/>
      <c r="F8" s="59">
        <v>10000</v>
      </c>
      <c r="G8" s="57">
        <v>0</v>
      </c>
      <c r="H8" s="57">
        <v>0</v>
      </c>
      <c r="I8" s="90"/>
      <c r="J8" s="59">
        <f>F8</f>
        <v>10000</v>
      </c>
      <c r="K8" s="26">
        <v>45593</v>
      </c>
      <c r="L8" s="26"/>
      <c r="M8" s="91"/>
      <c r="N8" s="16"/>
      <c r="O8" s="16"/>
      <c r="P8" s="16"/>
    </row>
    <row r="9" spans="2:16" ht="15" customHeight="1">
      <c r="B9" s="26">
        <v>45593</v>
      </c>
      <c r="C9" s="16" t="s">
        <v>17</v>
      </c>
      <c r="D9" s="28">
        <v>71433</v>
      </c>
      <c r="E9" s="129" t="s">
        <v>20</v>
      </c>
      <c r="F9" s="130"/>
      <c r="G9" s="57">
        <v>10000</v>
      </c>
      <c r="H9" s="57">
        <v>0</v>
      </c>
      <c r="I9" s="90"/>
      <c r="J9" s="59"/>
      <c r="K9" s="26"/>
      <c r="L9" s="26"/>
      <c r="M9" s="91"/>
      <c r="N9" s="16"/>
      <c r="O9" s="16"/>
      <c r="P9" s="16"/>
    </row>
    <row r="10" spans="2:16" ht="4.5" customHeight="1">
      <c r="B10" s="63"/>
      <c r="C10" s="16"/>
      <c r="D10" s="28"/>
      <c r="E10" s="62"/>
      <c r="F10" s="64"/>
      <c r="G10" s="65"/>
      <c r="H10" s="65"/>
      <c r="I10" s="90"/>
      <c r="J10" s="59"/>
      <c r="K10" s="26"/>
      <c r="L10" s="26"/>
      <c r="M10" s="91"/>
      <c r="N10" s="16"/>
      <c r="O10" s="16"/>
      <c r="P10" s="16"/>
    </row>
    <row r="11" spans="2:16">
      <c r="B11" s="133">
        <v>45594</v>
      </c>
      <c r="C11" s="16" t="s">
        <v>21</v>
      </c>
      <c r="D11" s="66" t="s">
        <v>22</v>
      </c>
      <c r="E11" s="67"/>
      <c r="F11" s="68">
        <f>J11+M11</f>
        <v>8000</v>
      </c>
      <c r="G11" s="69" t="s">
        <v>23</v>
      </c>
      <c r="H11" s="70"/>
      <c r="I11" s="92"/>
      <c r="J11" s="59">
        <v>6000</v>
      </c>
      <c r="K11" s="26">
        <v>45594</v>
      </c>
      <c r="L11" s="26"/>
      <c r="M11" s="93">
        <v>2000</v>
      </c>
      <c r="N11" s="94">
        <v>45598</v>
      </c>
      <c r="O11" s="95" t="s">
        <v>19</v>
      </c>
      <c r="P11" s="16"/>
    </row>
    <row r="12" spans="2:16" ht="15" customHeight="1">
      <c r="B12" s="134"/>
      <c r="C12" s="71"/>
      <c r="D12" s="28"/>
      <c r="E12" s="67"/>
      <c r="F12" s="68" t="s">
        <v>24</v>
      </c>
      <c r="G12" s="72">
        <f>G9-F11</f>
        <v>2000</v>
      </c>
      <c r="H12" s="72">
        <v>0</v>
      </c>
      <c r="I12" s="92"/>
      <c r="J12" s="59" t="s">
        <v>25</v>
      </c>
      <c r="K12" s="96"/>
      <c r="L12" s="97"/>
      <c r="N12" s="94"/>
      <c r="P12" s="16"/>
    </row>
    <row r="13" spans="2:16" ht="15" customHeight="1">
      <c r="B13" s="26">
        <v>45595</v>
      </c>
      <c r="C13" s="16" t="s">
        <v>17</v>
      </c>
      <c r="D13" s="28">
        <v>71397</v>
      </c>
      <c r="E13" s="129" t="s">
        <v>20</v>
      </c>
      <c r="F13" s="130"/>
      <c r="G13" s="61">
        <f>G12+10000</f>
        <v>12000</v>
      </c>
      <c r="H13" s="61">
        <v>0</v>
      </c>
      <c r="I13" s="92"/>
      <c r="J13" s="59"/>
      <c r="K13" s="96"/>
      <c r="L13" s="96"/>
      <c r="M13" s="93"/>
      <c r="N13" s="94"/>
      <c r="O13" s="95"/>
      <c r="P13" s="16"/>
    </row>
    <row r="14" spans="2:16">
      <c r="B14" s="26">
        <v>45593</v>
      </c>
      <c r="C14" s="73" t="s">
        <v>26</v>
      </c>
      <c r="D14" s="66" t="s">
        <v>22</v>
      </c>
      <c r="E14" s="59">
        <v>3400</v>
      </c>
      <c r="F14" s="137" t="s">
        <v>27</v>
      </c>
      <c r="G14" s="138"/>
      <c r="H14" s="138"/>
      <c r="I14" s="138"/>
      <c r="J14" s="138"/>
      <c r="K14" s="139"/>
      <c r="L14" s="98"/>
      <c r="M14" s="93">
        <f>E14</f>
        <v>3400</v>
      </c>
      <c r="N14" s="94">
        <v>45598</v>
      </c>
      <c r="O14" s="95" t="s">
        <v>19</v>
      </c>
      <c r="P14" s="42">
        <f>SUM(J5:J11)+SUM(M7:M14)</f>
        <v>51400</v>
      </c>
    </row>
    <row r="15" spans="2:16" ht="5.25" customHeight="1">
      <c r="B15" s="63"/>
      <c r="C15" s="73"/>
      <c r="D15" s="66"/>
      <c r="E15" s="74"/>
      <c r="F15" s="75"/>
      <c r="G15" s="76"/>
      <c r="H15" s="76"/>
      <c r="I15" s="52"/>
      <c r="J15" s="84"/>
      <c r="K15" s="96"/>
      <c r="L15" s="96"/>
      <c r="M15" s="91"/>
      <c r="N15" s="26"/>
      <c r="O15" s="16"/>
      <c r="P15" s="16"/>
    </row>
    <row r="16" spans="2:16">
      <c r="B16" s="135">
        <v>45632</v>
      </c>
      <c r="C16" s="16" t="s">
        <v>21</v>
      </c>
      <c r="D16" s="66" t="s">
        <v>22</v>
      </c>
      <c r="E16" s="74"/>
      <c r="F16" s="75">
        <v>10000</v>
      </c>
      <c r="G16" s="77" t="s">
        <v>23</v>
      </c>
      <c r="H16" s="78">
        <v>0</v>
      </c>
      <c r="I16" s="99"/>
      <c r="J16" s="59">
        <v>10000</v>
      </c>
      <c r="K16" s="100">
        <v>45659</v>
      </c>
      <c r="L16" s="100"/>
      <c r="M16" s="56"/>
      <c r="N16" s="16"/>
      <c r="O16" s="16"/>
      <c r="P16" s="16"/>
    </row>
    <row r="17" spans="2:17">
      <c r="B17" s="136"/>
      <c r="C17" s="16"/>
      <c r="D17" s="66"/>
      <c r="E17" s="74"/>
      <c r="F17" s="68" t="s">
        <v>24</v>
      </c>
      <c r="G17" s="79">
        <f>G13-F16</f>
        <v>2000</v>
      </c>
      <c r="H17" s="79">
        <v>0</v>
      </c>
      <c r="I17" s="99"/>
      <c r="J17" s="59"/>
      <c r="K17" s="96"/>
      <c r="L17" s="96"/>
      <c r="M17" s="56"/>
      <c r="N17" s="16"/>
      <c r="O17" s="16"/>
      <c r="P17" s="16"/>
    </row>
    <row r="18" spans="2:17">
      <c r="B18" s="80">
        <v>45659</v>
      </c>
      <c r="C18" s="16" t="s">
        <v>17</v>
      </c>
      <c r="D18" s="66">
        <v>73183</v>
      </c>
      <c r="E18" s="74"/>
      <c r="F18" s="81">
        <v>10000</v>
      </c>
      <c r="G18" s="82" t="s">
        <v>28</v>
      </c>
      <c r="H18" s="82">
        <v>0</v>
      </c>
      <c r="I18" s="99"/>
      <c r="J18" s="59">
        <v>6000</v>
      </c>
      <c r="K18" s="100">
        <v>45660</v>
      </c>
      <c r="L18" s="101"/>
      <c r="M18" s="102">
        <f>F18-J18</f>
        <v>4000</v>
      </c>
      <c r="N18" s="103">
        <v>45666</v>
      </c>
      <c r="O18" s="95" t="s">
        <v>29</v>
      </c>
      <c r="P18" s="16"/>
    </row>
    <row r="19" spans="2:17">
      <c r="B19" s="27">
        <v>45663</v>
      </c>
      <c r="C19" s="16" t="s">
        <v>18</v>
      </c>
      <c r="D19" s="58">
        <v>73400.001000000004</v>
      </c>
      <c r="E19" s="59">
        <v>10000</v>
      </c>
      <c r="F19" s="140" t="s">
        <v>30</v>
      </c>
      <c r="G19" s="141"/>
      <c r="H19" s="142"/>
      <c r="I19" s="99"/>
      <c r="J19" s="59">
        <v>10000</v>
      </c>
      <c r="K19" s="100">
        <v>45663</v>
      </c>
      <c r="L19" s="101"/>
      <c r="M19" s="102"/>
      <c r="N19" s="16" t="s">
        <v>31</v>
      </c>
      <c r="O19" s="95"/>
      <c r="P19" s="42">
        <f>P14+SUM(J16:J19)+M18</f>
        <v>81400</v>
      </c>
    </row>
    <row r="20" spans="2:17">
      <c r="B20" s="27">
        <v>45664</v>
      </c>
      <c r="C20" s="16" t="s">
        <v>17</v>
      </c>
      <c r="D20" s="66">
        <v>73469</v>
      </c>
      <c r="E20" s="129" t="s">
        <v>20</v>
      </c>
      <c r="F20" s="130"/>
      <c r="G20" s="82">
        <v>12000</v>
      </c>
      <c r="H20" s="83">
        <v>0</v>
      </c>
      <c r="I20" s="99"/>
      <c r="J20" s="59"/>
      <c r="K20" s="96"/>
      <c r="L20" s="104"/>
      <c r="M20" s="102"/>
      <c r="N20" s="103"/>
      <c r="O20" s="95"/>
      <c r="P20" s="16"/>
    </row>
    <row r="21" spans="2:17">
      <c r="B21" s="27"/>
      <c r="C21" s="16"/>
      <c r="D21" s="66"/>
      <c r="E21" s="60"/>
      <c r="F21" s="59"/>
      <c r="G21" s="82"/>
      <c r="H21" s="83"/>
      <c r="I21" s="99"/>
      <c r="J21" s="59"/>
      <c r="K21" s="96"/>
      <c r="L21" s="104"/>
      <c r="M21" s="105"/>
      <c r="N21" s="106"/>
      <c r="O21" s="95"/>
      <c r="P21" s="16"/>
    </row>
    <row r="22" spans="2:17">
      <c r="B22" s="16"/>
      <c r="C22" s="16" t="s">
        <v>17</v>
      </c>
      <c r="D22" s="28" t="s">
        <v>32</v>
      </c>
      <c r="E22" s="129" t="s">
        <v>20</v>
      </c>
      <c r="F22" s="130"/>
      <c r="G22" s="84">
        <v>42000</v>
      </c>
      <c r="H22" s="85"/>
      <c r="I22" s="99"/>
      <c r="J22" s="84"/>
      <c r="K22" s="96"/>
      <c r="L22" s="96"/>
      <c r="M22" s="107"/>
      <c r="N22" s="108"/>
      <c r="O22" s="16"/>
      <c r="P22" s="16"/>
      <c r="Q22" s="110"/>
    </row>
    <row r="23" spans="2:17">
      <c r="B23" s="16"/>
      <c r="C23" s="16" t="s">
        <v>17</v>
      </c>
      <c r="D23" s="28" t="s">
        <v>22</v>
      </c>
      <c r="E23" s="60"/>
      <c r="F23" s="84"/>
      <c r="G23" s="84">
        <v>0</v>
      </c>
      <c r="H23" s="84"/>
      <c r="I23" s="99" t="s">
        <v>33</v>
      </c>
      <c r="J23" s="84">
        <f>G22</f>
        <v>42000</v>
      </c>
      <c r="K23" s="96"/>
      <c r="L23" s="96"/>
      <c r="M23" s="91"/>
      <c r="N23" s="16" t="s">
        <v>34</v>
      </c>
      <c r="O23" s="16"/>
      <c r="P23" s="16"/>
    </row>
    <row r="24" spans="2:17">
      <c r="B24" s="16"/>
      <c r="C24" s="16"/>
      <c r="D24" s="28"/>
      <c r="E24" s="60"/>
      <c r="F24" s="84"/>
      <c r="G24" s="84"/>
      <c r="H24" s="84"/>
      <c r="I24" s="99"/>
      <c r="J24" s="84"/>
      <c r="K24" s="96"/>
      <c r="L24" s="96"/>
      <c r="M24" s="91"/>
      <c r="N24" s="16"/>
      <c r="O24" s="16"/>
      <c r="P24" s="16"/>
    </row>
    <row r="25" spans="2:17">
      <c r="B25" s="16"/>
      <c r="C25" s="16"/>
      <c r="D25" s="28"/>
      <c r="E25" s="60"/>
      <c r="F25" s="84"/>
      <c r="G25" s="84"/>
      <c r="H25" s="84"/>
      <c r="I25" s="99"/>
      <c r="J25" s="84"/>
      <c r="K25" s="96"/>
      <c r="L25" s="96"/>
      <c r="M25" s="91"/>
      <c r="N25" s="16"/>
      <c r="O25" s="16"/>
      <c r="P25" s="16"/>
    </row>
    <row r="26" spans="2:17">
      <c r="G26" s="86"/>
      <c r="H26" s="87"/>
      <c r="I26" s="109"/>
    </row>
    <row r="27" spans="2:17" ht="17.25">
      <c r="B27" s="131" t="s">
        <v>35</v>
      </c>
      <c r="C27" s="131"/>
      <c r="D27" s="131"/>
      <c r="E27" s="131"/>
      <c r="F27" s="131"/>
      <c r="G27" s="131"/>
      <c r="H27" s="87"/>
      <c r="I27" s="109"/>
    </row>
    <row r="28" spans="2:17">
      <c r="B28" s="131" t="s">
        <v>36</v>
      </c>
      <c r="C28" s="131"/>
      <c r="D28" s="131"/>
      <c r="E28" s="131"/>
      <c r="F28" s="131"/>
      <c r="G28" s="131"/>
      <c r="H28" s="87"/>
      <c r="I28" s="109"/>
    </row>
    <row r="29" spans="2:17">
      <c r="B29" s="131" t="s">
        <v>37</v>
      </c>
      <c r="C29" s="131"/>
      <c r="D29" s="131"/>
      <c r="E29" s="131"/>
      <c r="F29" s="131"/>
      <c r="G29" s="131"/>
      <c r="H29" s="87"/>
      <c r="I29" s="109"/>
    </row>
    <row r="30" spans="2:17">
      <c r="G30" s="86"/>
      <c r="H30" s="87"/>
      <c r="I30" s="109"/>
    </row>
    <row r="31" spans="2:17">
      <c r="G31" s="86"/>
      <c r="H31" s="87"/>
      <c r="I31" s="109"/>
    </row>
    <row r="32" spans="2:17">
      <c r="G32" s="86"/>
      <c r="H32" s="87"/>
      <c r="I32" s="109"/>
    </row>
    <row r="33" spans="7:9">
      <c r="G33" s="86"/>
      <c r="H33" s="87"/>
      <c r="I33" s="109"/>
    </row>
    <row r="34" spans="7:9">
      <c r="G34" s="86"/>
      <c r="H34" s="87"/>
      <c r="I34" s="109"/>
    </row>
    <row r="35" spans="7:9">
      <c r="G35" s="86"/>
      <c r="H35" s="87"/>
      <c r="I35" s="109"/>
    </row>
    <row r="36" spans="7:9">
      <c r="G36" s="86"/>
      <c r="H36" s="87"/>
      <c r="I36" s="109"/>
    </row>
    <row r="37" spans="7:9">
      <c r="G37" s="86"/>
      <c r="H37" s="87"/>
      <c r="I37" s="109"/>
    </row>
    <row r="38" spans="7:9">
      <c r="G38" s="86"/>
      <c r="H38" s="87"/>
      <c r="I38" s="109"/>
    </row>
    <row r="39" spans="7:9">
      <c r="G39" s="86"/>
      <c r="H39" s="87"/>
      <c r="I39" s="109"/>
    </row>
    <row r="40" spans="7:9">
      <c r="G40" s="86"/>
      <c r="H40" s="87"/>
      <c r="I40" s="109"/>
    </row>
    <row r="41" spans="7:9">
      <c r="G41" s="86"/>
      <c r="H41" s="87"/>
      <c r="I41" s="109"/>
    </row>
    <row r="42" spans="7:9">
      <c r="G42" s="86"/>
      <c r="H42" s="87"/>
      <c r="I42" s="109"/>
    </row>
    <row r="43" spans="7:9">
      <c r="G43" s="86"/>
      <c r="H43" s="87"/>
      <c r="I43" s="109"/>
    </row>
    <row r="44" spans="7:9">
      <c r="G44" s="86"/>
      <c r="H44" s="87"/>
      <c r="I44" s="109"/>
    </row>
    <row r="45" spans="7:9">
      <c r="G45" s="86"/>
      <c r="H45" s="87"/>
      <c r="I45" s="109"/>
    </row>
    <row r="46" spans="7:9">
      <c r="G46" s="86"/>
      <c r="H46" s="87"/>
      <c r="I46" s="109"/>
    </row>
    <row r="47" spans="7:9">
      <c r="G47" s="86"/>
      <c r="H47" s="87"/>
      <c r="I47" s="109"/>
    </row>
    <row r="48" spans="7:9">
      <c r="G48" s="86"/>
      <c r="H48" s="87"/>
      <c r="I48" s="109"/>
    </row>
    <row r="49" spans="7:9">
      <c r="G49" s="86"/>
      <c r="H49" s="87"/>
      <c r="I49" s="109"/>
    </row>
    <row r="50" spans="7:9">
      <c r="G50" s="86"/>
      <c r="H50" s="87"/>
      <c r="I50" s="109"/>
    </row>
    <row r="51" spans="7:9">
      <c r="G51" s="86"/>
      <c r="H51" s="87"/>
      <c r="I51" s="109"/>
    </row>
    <row r="52" spans="7:9">
      <c r="G52" s="86"/>
      <c r="H52" s="87"/>
      <c r="I52" s="109"/>
    </row>
    <row r="53" spans="7:9">
      <c r="G53" s="86"/>
      <c r="H53" s="87"/>
      <c r="I53" s="109"/>
    </row>
    <row r="54" spans="7:9">
      <c r="G54" s="86"/>
      <c r="H54" s="87"/>
      <c r="I54" s="109"/>
    </row>
    <row r="55" spans="7:9">
      <c r="G55" s="86"/>
      <c r="H55" s="87"/>
      <c r="I55" s="109"/>
    </row>
    <row r="56" spans="7:9">
      <c r="G56" s="86"/>
      <c r="H56" s="87"/>
      <c r="I56" s="109"/>
    </row>
    <row r="57" spans="7:9">
      <c r="G57" s="86"/>
      <c r="H57" s="87"/>
      <c r="I57" s="109"/>
    </row>
    <row r="58" spans="7:9">
      <c r="G58" s="86"/>
      <c r="H58" s="87"/>
      <c r="I58" s="109"/>
    </row>
    <row r="59" spans="7:9">
      <c r="G59" s="86"/>
      <c r="H59" s="87"/>
      <c r="I59" s="109"/>
    </row>
    <row r="60" spans="7:9">
      <c r="G60" s="86"/>
      <c r="H60" s="87"/>
      <c r="I60" s="109"/>
    </row>
    <row r="61" spans="7:9">
      <c r="G61" s="86"/>
      <c r="H61" s="87"/>
      <c r="I61" s="109"/>
    </row>
    <row r="62" spans="7:9">
      <c r="G62" s="86"/>
      <c r="H62" s="87"/>
      <c r="I62" s="109"/>
    </row>
    <row r="63" spans="7:9">
      <c r="G63" s="86"/>
      <c r="H63" s="87"/>
      <c r="I63" s="109"/>
    </row>
    <row r="64" spans="7:9">
      <c r="G64" s="86"/>
      <c r="H64" s="87"/>
      <c r="I64" s="109"/>
    </row>
    <row r="65" spans="7:9">
      <c r="G65" s="86"/>
      <c r="H65" s="87"/>
      <c r="I65" s="109"/>
    </row>
    <row r="66" spans="7:9">
      <c r="G66" s="86"/>
      <c r="H66" s="87"/>
      <c r="I66" s="109"/>
    </row>
    <row r="67" spans="7:9">
      <c r="G67" s="86"/>
      <c r="H67" s="87"/>
      <c r="I67" s="109"/>
    </row>
    <row r="68" spans="7:9">
      <c r="G68" s="86"/>
      <c r="H68" s="87"/>
      <c r="I68" s="109"/>
    </row>
    <row r="69" spans="7:9">
      <c r="G69" s="86"/>
      <c r="H69" s="87"/>
      <c r="I69" s="109"/>
    </row>
    <row r="70" spans="7:9">
      <c r="G70" s="86"/>
      <c r="H70" s="87"/>
      <c r="I70" s="109"/>
    </row>
    <row r="71" spans="7:9">
      <c r="G71" s="86"/>
      <c r="H71" s="87"/>
      <c r="I71" s="109"/>
    </row>
    <row r="72" spans="7:9">
      <c r="G72" s="86"/>
      <c r="H72" s="87"/>
      <c r="I72" s="109"/>
    </row>
    <row r="73" spans="7:9">
      <c r="G73" s="86"/>
      <c r="H73" s="87"/>
      <c r="I73" s="109"/>
    </row>
    <row r="74" spans="7:9">
      <c r="G74" s="86"/>
      <c r="H74" s="87"/>
      <c r="I74" s="109"/>
    </row>
    <row r="75" spans="7:9">
      <c r="G75" s="86"/>
      <c r="H75" s="87"/>
      <c r="I75" s="109"/>
    </row>
    <row r="76" spans="7:9">
      <c r="G76" s="86"/>
      <c r="H76" s="87"/>
      <c r="I76" s="109"/>
    </row>
    <row r="77" spans="7:9">
      <c r="G77" s="86"/>
      <c r="H77" s="87"/>
      <c r="I77" s="109"/>
    </row>
    <row r="78" spans="7:9">
      <c r="G78" s="86"/>
      <c r="H78" s="87"/>
      <c r="I78" s="109"/>
    </row>
    <row r="79" spans="7:9">
      <c r="G79" s="86"/>
      <c r="H79" s="87"/>
      <c r="I79" s="109"/>
    </row>
    <row r="80" spans="7:9">
      <c r="G80" s="86"/>
      <c r="H80" s="87"/>
      <c r="I80" s="109"/>
    </row>
    <row r="81" spans="7:9">
      <c r="G81" s="86"/>
      <c r="H81" s="87"/>
      <c r="I81" s="109"/>
    </row>
    <row r="82" spans="7:9">
      <c r="G82" s="86"/>
      <c r="H82" s="87"/>
      <c r="I82" s="109"/>
    </row>
    <row r="83" spans="7:9">
      <c r="G83" s="86"/>
      <c r="H83" s="87"/>
      <c r="I83" s="109"/>
    </row>
    <row r="84" spans="7:9">
      <c r="G84" s="86"/>
      <c r="H84" s="87"/>
      <c r="I84" s="109"/>
    </row>
    <row r="85" spans="7:9">
      <c r="G85" s="86"/>
      <c r="H85" s="87"/>
      <c r="I85" s="109"/>
    </row>
    <row r="86" spans="7:9">
      <c r="G86" s="86"/>
      <c r="H86" s="87"/>
      <c r="I86" s="109"/>
    </row>
    <row r="87" spans="7:9">
      <c r="G87" s="86"/>
      <c r="H87" s="87"/>
      <c r="I87" s="109"/>
    </row>
    <row r="88" spans="7:9">
      <c r="G88" s="86"/>
      <c r="H88" s="87"/>
      <c r="I88" s="109"/>
    </row>
    <row r="89" spans="7:9">
      <c r="G89" s="86"/>
      <c r="H89" s="87"/>
      <c r="I89" s="109"/>
    </row>
    <row r="90" spans="7:9">
      <c r="G90" s="86"/>
      <c r="H90" s="87"/>
      <c r="I90" s="109"/>
    </row>
    <row r="91" spans="7:9">
      <c r="G91" s="86"/>
      <c r="H91" s="87"/>
      <c r="I91" s="109"/>
    </row>
    <row r="92" spans="7:9">
      <c r="G92" s="86"/>
      <c r="H92" s="87"/>
      <c r="I92" s="109"/>
    </row>
    <row r="93" spans="7:9">
      <c r="G93" s="86"/>
      <c r="H93" s="87"/>
      <c r="I93" s="109"/>
    </row>
    <row r="94" spans="7:9">
      <c r="G94" s="86"/>
      <c r="H94" s="87"/>
      <c r="I94" s="109"/>
    </row>
    <row r="95" spans="7:9">
      <c r="G95" s="86"/>
      <c r="H95" s="87"/>
      <c r="I95" s="109"/>
    </row>
    <row r="96" spans="7:9">
      <c r="G96" s="86"/>
      <c r="H96" s="87"/>
      <c r="I96" s="109"/>
    </row>
    <row r="97" spans="7:9">
      <c r="G97" s="86"/>
      <c r="H97" s="87"/>
      <c r="I97" s="109"/>
    </row>
    <row r="98" spans="7:9">
      <c r="G98" s="86"/>
      <c r="H98" s="87"/>
      <c r="I98" s="109"/>
    </row>
    <row r="99" spans="7:9">
      <c r="G99" s="86"/>
      <c r="H99" s="87"/>
      <c r="I99" s="109"/>
    </row>
    <row r="100" spans="7:9">
      <c r="G100" s="86"/>
      <c r="H100" s="87"/>
      <c r="I100" s="109"/>
    </row>
    <row r="101" spans="7:9">
      <c r="G101" s="86"/>
      <c r="H101" s="87"/>
      <c r="I101" s="109"/>
    </row>
    <row r="102" spans="7:9">
      <c r="G102" s="86"/>
      <c r="H102" s="87"/>
      <c r="I102" s="109"/>
    </row>
    <row r="103" spans="7:9">
      <c r="G103" s="86"/>
      <c r="H103" s="87"/>
      <c r="I103" s="109"/>
    </row>
    <row r="104" spans="7:9">
      <c r="G104" s="86"/>
      <c r="H104" s="87"/>
      <c r="I104" s="109"/>
    </row>
    <row r="105" spans="7:9">
      <c r="G105" s="86"/>
      <c r="H105" s="87"/>
      <c r="I105" s="109"/>
    </row>
    <row r="106" spans="7:9">
      <c r="G106" s="86"/>
      <c r="H106" s="87"/>
      <c r="I106" s="109"/>
    </row>
    <row r="107" spans="7:9">
      <c r="G107" s="86"/>
      <c r="H107" s="87"/>
      <c r="I107" s="109"/>
    </row>
    <row r="108" spans="7:9">
      <c r="G108" s="86"/>
      <c r="H108" s="87"/>
      <c r="I108" s="109"/>
    </row>
    <row r="109" spans="7:9">
      <c r="G109" s="86"/>
      <c r="H109" s="87"/>
      <c r="I109" s="109"/>
    </row>
    <row r="110" spans="7:9">
      <c r="G110" s="86"/>
      <c r="H110" s="87"/>
      <c r="I110" s="109"/>
    </row>
    <row r="111" spans="7:9">
      <c r="G111" s="86"/>
      <c r="H111" s="87"/>
      <c r="I111" s="109"/>
    </row>
    <row r="112" spans="7:9">
      <c r="G112" s="86"/>
      <c r="H112" s="87"/>
      <c r="I112" s="109"/>
    </row>
    <row r="113" spans="7:9">
      <c r="G113" s="86"/>
      <c r="H113" s="87"/>
      <c r="I113" s="109"/>
    </row>
    <row r="114" spans="7:9">
      <c r="G114" s="86"/>
      <c r="H114" s="87"/>
      <c r="I114" s="109"/>
    </row>
    <row r="115" spans="7:9">
      <c r="G115" s="86"/>
      <c r="H115" s="87"/>
      <c r="I115" s="109"/>
    </row>
    <row r="116" spans="7:9">
      <c r="G116" s="86"/>
      <c r="H116" s="87"/>
      <c r="I116" s="109"/>
    </row>
    <row r="117" spans="7:9">
      <c r="G117" s="86"/>
      <c r="H117" s="87"/>
      <c r="I117" s="109"/>
    </row>
    <row r="118" spans="7:9">
      <c r="G118" s="86"/>
      <c r="H118" s="87"/>
      <c r="I118" s="109"/>
    </row>
    <row r="119" spans="7:9">
      <c r="G119" s="86"/>
      <c r="H119" s="87"/>
      <c r="I119" s="109"/>
    </row>
    <row r="120" spans="7:9">
      <c r="G120" s="86"/>
      <c r="H120" s="87"/>
      <c r="I120" s="109"/>
    </row>
    <row r="121" spans="7:9">
      <c r="G121" s="86"/>
      <c r="H121" s="87"/>
      <c r="I121" s="109"/>
    </row>
    <row r="122" spans="7:9">
      <c r="G122" s="86"/>
      <c r="H122" s="87"/>
      <c r="I122" s="109"/>
    </row>
    <row r="123" spans="7:9">
      <c r="G123" s="86"/>
      <c r="H123" s="87"/>
      <c r="I123" s="109"/>
    </row>
    <row r="124" spans="7:9">
      <c r="G124" s="86"/>
      <c r="H124" s="87"/>
      <c r="I124" s="109"/>
    </row>
    <row r="125" spans="7:9">
      <c r="G125" s="86"/>
      <c r="H125" s="87"/>
      <c r="I125" s="109"/>
    </row>
    <row r="126" spans="7:9">
      <c r="G126" s="86"/>
      <c r="H126" s="87"/>
      <c r="I126" s="109"/>
    </row>
    <row r="127" spans="7:9">
      <c r="G127" s="86"/>
      <c r="H127" s="87"/>
      <c r="I127" s="109"/>
    </row>
    <row r="128" spans="7:9">
      <c r="G128" s="86"/>
      <c r="H128" s="87"/>
      <c r="I128" s="109"/>
    </row>
    <row r="129" spans="7:9">
      <c r="G129" s="86"/>
      <c r="H129" s="87"/>
      <c r="I129" s="109"/>
    </row>
    <row r="130" spans="7:9">
      <c r="G130" s="86"/>
      <c r="H130" s="87"/>
      <c r="I130" s="109"/>
    </row>
    <row r="131" spans="7:9">
      <c r="G131" s="86"/>
      <c r="H131" s="87"/>
      <c r="I131" s="109"/>
    </row>
    <row r="132" spans="7:9">
      <c r="G132" s="86"/>
      <c r="H132" s="87"/>
      <c r="I132" s="109"/>
    </row>
    <row r="133" spans="7:9">
      <c r="G133" s="86"/>
      <c r="H133" s="87"/>
      <c r="I133" s="109"/>
    </row>
    <row r="134" spans="7:9">
      <c r="G134" s="86"/>
      <c r="H134" s="87"/>
      <c r="I134" s="109"/>
    </row>
    <row r="135" spans="7:9">
      <c r="G135" s="86"/>
      <c r="H135" s="87"/>
      <c r="I135" s="109"/>
    </row>
    <row r="136" spans="7:9">
      <c r="G136" s="86"/>
      <c r="H136" s="87"/>
      <c r="I136" s="109"/>
    </row>
    <row r="137" spans="7:9">
      <c r="G137" s="86"/>
      <c r="H137" s="87"/>
      <c r="I137" s="109"/>
    </row>
    <row r="138" spans="7:9">
      <c r="G138" s="86"/>
      <c r="H138" s="87"/>
      <c r="I138" s="109"/>
    </row>
    <row r="139" spans="7:9">
      <c r="G139" s="86"/>
      <c r="H139" s="87"/>
      <c r="I139" s="109"/>
    </row>
    <row r="140" spans="7:9">
      <c r="G140" s="86"/>
      <c r="H140" s="87"/>
      <c r="I140" s="109"/>
    </row>
    <row r="141" spans="7:9">
      <c r="G141" s="86"/>
      <c r="H141" s="87"/>
      <c r="I141" s="109"/>
    </row>
    <row r="142" spans="7:9">
      <c r="G142" s="86"/>
      <c r="H142" s="87"/>
      <c r="I142" s="109"/>
    </row>
    <row r="143" spans="7:9">
      <c r="G143" s="86"/>
      <c r="H143" s="87"/>
      <c r="I143" s="109"/>
    </row>
    <row r="144" spans="7:9">
      <c r="G144" s="86"/>
      <c r="H144" s="87"/>
      <c r="I144" s="109"/>
    </row>
    <row r="145" spans="7:9">
      <c r="G145" s="86"/>
      <c r="H145" s="87"/>
      <c r="I145" s="109"/>
    </row>
    <row r="146" spans="7:9">
      <c r="G146" s="86"/>
      <c r="H146" s="87"/>
      <c r="I146" s="109"/>
    </row>
    <row r="147" spans="7:9">
      <c r="G147" s="86"/>
      <c r="H147" s="87"/>
      <c r="I147" s="109"/>
    </row>
    <row r="148" spans="7:9">
      <c r="G148" s="86"/>
      <c r="H148" s="87"/>
      <c r="I148" s="109"/>
    </row>
    <row r="149" spans="7:9">
      <c r="G149" s="86"/>
      <c r="H149" s="87"/>
      <c r="I149" s="109"/>
    </row>
    <row r="150" spans="7:9">
      <c r="G150" s="86"/>
      <c r="H150" s="87"/>
      <c r="I150" s="109"/>
    </row>
    <row r="151" spans="7:9">
      <c r="G151" s="86"/>
      <c r="H151" s="87"/>
      <c r="I151" s="109"/>
    </row>
    <row r="152" spans="7:9">
      <c r="G152" s="86"/>
      <c r="H152" s="87"/>
      <c r="I152" s="109"/>
    </row>
    <row r="153" spans="7:9">
      <c r="G153" s="86"/>
      <c r="H153" s="87"/>
      <c r="I153" s="109"/>
    </row>
    <row r="154" spans="7:9">
      <c r="G154" s="86"/>
      <c r="H154" s="87"/>
      <c r="I154" s="109"/>
    </row>
    <row r="155" spans="7:9">
      <c r="G155" s="86"/>
      <c r="H155" s="87"/>
      <c r="I155" s="109"/>
    </row>
    <row r="156" spans="7:9">
      <c r="G156" s="86"/>
      <c r="H156" s="87"/>
      <c r="I156" s="109"/>
    </row>
    <row r="157" spans="7:9">
      <c r="G157" s="86"/>
      <c r="H157" s="87"/>
      <c r="I157" s="109"/>
    </row>
    <row r="158" spans="7:9">
      <c r="G158" s="86"/>
      <c r="H158" s="87"/>
      <c r="I158" s="109"/>
    </row>
    <row r="159" spans="7:9">
      <c r="G159" s="86"/>
      <c r="H159" s="87"/>
      <c r="I159" s="109"/>
    </row>
    <row r="160" spans="7:9">
      <c r="G160" s="86"/>
      <c r="H160" s="87"/>
      <c r="I160" s="109"/>
    </row>
    <row r="161" spans="7:9">
      <c r="G161" s="86"/>
      <c r="H161" s="87"/>
      <c r="I161" s="109"/>
    </row>
    <row r="162" spans="7:9">
      <c r="G162" s="86"/>
      <c r="H162" s="87"/>
      <c r="I162" s="109"/>
    </row>
    <row r="163" spans="7:9">
      <c r="G163" s="86"/>
      <c r="H163" s="87"/>
      <c r="I163" s="109"/>
    </row>
    <row r="164" spans="7:9">
      <c r="G164" s="86"/>
      <c r="H164" s="87"/>
      <c r="I164" s="109"/>
    </row>
    <row r="165" spans="7:9">
      <c r="G165" s="86"/>
      <c r="H165" s="87"/>
      <c r="I165" s="109"/>
    </row>
    <row r="166" spans="7:9">
      <c r="G166" s="86"/>
      <c r="H166" s="87"/>
      <c r="I166" s="109"/>
    </row>
    <row r="167" spans="7:9">
      <c r="G167" s="86"/>
      <c r="H167" s="87"/>
      <c r="I167" s="109"/>
    </row>
    <row r="168" spans="7:9">
      <c r="G168" s="86"/>
      <c r="H168" s="87"/>
      <c r="I168" s="109"/>
    </row>
    <row r="169" spans="7:9">
      <c r="G169" s="86"/>
      <c r="H169" s="87"/>
      <c r="I169" s="109"/>
    </row>
    <row r="170" spans="7:9">
      <c r="G170" s="86"/>
      <c r="H170" s="87"/>
      <c r="I170" s="109"/>
    </row>
    <row r="171" spans="7:9">
      <c r="G171" s="86"/>
      <c r="H171" s="87"/>
      <c r="I171" s="109"/>
    </row>
    <row r="172" spans="7:9">
      <c r="G172" s="86"/>
      <c r="H172" s="87"/>
      <c r="I172" s="109"/>
    </row>
    <row r="173" spans="7:9">
      <c r="G173" s="86"/>
      <c r="H173" s="87"/>
      <c r="I173" s="109"/>
    </row>
    <row r="174" spans="7:9">
      <c r="G174" s="86"/>
      <c r="H174" s="87"/>
      <c r="I174" s="109"/>
    </row>
    <row r="175" spans="7:9">
      <c r="G175" s="86"/>
      <c r="H175" s="87"/>
      <c r="I175" s="109"/>
    </row>
    <row r="176" spans="7:9">
      <c r="G176" s="86"/>
      <c r="H176" s="87"/>
      <c r="I176" s="109"/>
    </row>
    <row r="177" spans="7:9">
      <c r="G177" s="86"/>
      <c r="H177" s="87"/>
      <c r="I177" s="109"/>
    </row>
    <row r="178" spans="7:9">
      <c r="G178" s="86"/>
      <c r="H178" s="87"/>
      <c r="I178" s="109"/>
    </row>
    <row r="179" spans="7:9">
      <c r="G179" s="86"/>
      <c r="H179" s="87"/>
      <c r="I179" s="109"/>
    </row>
    <row r="180" spans="7:9">
      <c r="G180" s="86"/>
      <c r="H180" s="87"/>
      <c r="I180" s="109"/>
    </row>
    <row r="181" spans="7:9">
      <c r="G181" s="86"/>
      <c r="H181" s="87"/>
      <c r="I181" s="109"/>
    </row>
    <row r="182" spans="7:9">
      <c r="G182" s="86"/>
      <c r="H182" s="87"/>
      <c r="I182" s="109"/>
    </row>
    <row r="183" spans="7:9">
      <c r="G183" s="86"/>
      <c r="H183" s="87"/>
      <c r="I183" s="109"/>
    </row>
    <row r="184" spans="7:9">
      <c r="G184" s="86"/>
      <c r="H184" s="87"/>
      <c r="I184" s="109"/>
    </row>
    <row r="185" spans="7:9">
      <c r="G185" s="86"/>
      <c r="H185" s="87"/>
      <c r="I185" s="109"/>
    </row>
    <row r="186" spans="7:9">
      <c r="G186" s="86"/>
      <c r="H186" s="87"/>
      <c r="I186" s="109"/>
    </row>
    <row r="187" spans="7:9">
      <c r="G187" s="86"/>
      <c r="H187" s="87"/>
      <c r="I187" s="109"/>
    </row>
    <row r="188" spans="7:9">
      <c r="G188" s="86"/>
      <c r="H188" s="87"/>
      <c r="I188" s="109"/>
    </row>
    <row r="189" spans="7:9">
      <c r="G189" s="86"/>
      <c r="H189" s="87"/>
      <c r="I189" s="109"/>
    </row>
    <row r="190" spans="7:9">
      <c r="G190" s="86"/>
      <c r="H190" s="87"/>
      <c r="I190" s="109"/>
    </row>
    <row r="191" spans="7:9">
      <c r="G191" s="86"/>
      <c r="H191" s="87"/>
      <c r="I191" s="109"/>
    </row>
    <row r="192" spans="7:9">
      <c r="G192" s="86"/>
      <c r="H192" s="87"/>
      <c r="I192" s="109"/>
    </row>
    <row r="193" spans="7:9">
      <c r="G193" s="86"/>
      <c r="H193" s="87"/>
      <c r="I193" s="109"/>
    </row>
    <row r="194" spans="7:9">
      <c r="G194" s="86"/>
      <c r="H194" s="87"/>
      <c r="I194" s="109"/>
    </row>
    <row r="195" spans="7:9">
      <c r="G195" s="86"/>
      <c r="H195" s="87"/>
      <c r="I195" s="109"/>
    </row>
    <row r="196" spans="7:9">
      <c r="G196" s="86"/>
      <c r="H196" s="87"/>
      <c r="I196" s="109"/>
    </row>
    <row r="197" spans="7:9">
      <c r="G197" s="86"/>
      <c r="H197" s="87"/>
      <c r="I197" s="109"/>
    </row>
    <row r="198" spans="7:9">
      <c r="G198" s="86"/>
      <c r="H198" s="87"/>
      <c r="I198" s="109"/>
    </row>
    <row r="199" spans="7:9">
      <c r="G199" s="86"/>
      <c r="H199" s="87"/>
      <c r="I199" s="109"/>
    </row>
    <row r="200" spans="7:9">
      <c r="G200" s="86"/>
      <c r="H200" s="87"/>
      <c r="I200" s="109"/>
    </row>
    <row r="201" spans="7:9">
      <c r="G201" s="86"/>
      <c r="H201" s="87"/>
      <c r="I201" s="109"/>
    </row>
    <row r="202" spans="7:9">
      <c r="G202" s="86"/>
      <c r="H202" s="87"/>
      <c r="I202" s="109"/>
    </row>
    <row r="203" spans="7:9">
      <c r="G203" s="86"/>
      <c r="H203" s="87"/>
      <c r="I203" s="109"/>
    </row>
    <row r="204" spans="7:9">
      <c r="G204" s="86"/>
      <c r="H204" s="87"/>
      <c r="I204" s="109"/>
    </row>
    <row r="205" spans="7:9">
      <c r="G205" s="86"/>
      <c r="H205" s="87"/>
      <c r="I205" s="109"/>
    </row>
    <row r="206" spans="7:9">
      <c r="G206" s="86"/>
      <c r="H206" s="87"/>
      <c r="I206" s="109"/>
    </row>
    <row r="207" spans="7:9">
      <c r="G207" s="86"/>
      <c r="H207" s="87"/>
      <c r="I207" s="109"/>
    </row>
    <row r="208" spans="7:9">
      <c r="G208" s="86"/>
      <c r="H208" s="87"/>
      <c r="I208" s="109"/>
    </row>
    <row r="209" spans="7:9">
      <c r="G209" s="86"/>
      <c r="H209" s="87"/>
      <c r="I209" s="109"/>
    </row>
    <row r="210" spans="7:9">
      <c r="G210" s="86"/>
      <c r="H210" s="87"/>
      <c r="I210" s="109"/>
    </row>
    <row r="211" spans="7:9">
      <c r="G211" s="86"/>
      <c r="H211" s="87"/>
      <c r="I211" s="109"/>
    </row>
    <row r="212" spans="7:9">
      <c r="G212" s="86"/>
      <c r="H212" s="87"/>
      <c r="I212" s="109"/>
    </row>
    <row r="213" spans="7:9">
      <c r="G213" s="86"/>
      <c r="H213" s="87"/>
      <c r="I213" s="109"/>
    </row>
    <row r="214" spans="7:9">
      <c r="G214" s="86"/>
      <c r="H214" s="87"/>
      <c r="I214" s="109"/>
    </row>
    <row r="215" spans="7:9">
      <c r="G215" s="86"/>
      <c r="H215" s="87"/>
      <c r="I215" s="109"/>
    </row>
    <row r="216" spans="7:9">
      <c r="G216" s="86"/>
      <c r="H216" s="87"/>
      <c r="I216" s="109"/>
    </row>
    <row r="217" spans="7:9">
      <c r="G217" s="86"/>
      <c r="H217" s="87"/>
      <c r="I217" s="109"/>
    </row>
    <row r="218" spans="7:9">
      <c r="G218" s="86"/>
      <c r="H218" s="87"/>
      <c r="I218" s="109"/>
    </row>
    <row r="219" spans="7:9">
      <c r="G219" s="86"/>
      <c r="H219" s="87"/>
      <c r="I219" s="109"/>
    </row>
    <row r="220" spans="7:9">
      <c r="G220" s="86"/>
      <c r="H220" s="87"/>
      <c r="I220" s="109"/>
    </row>
    <row r="221" spans="7:9">
      <c r="G221" s="86"/>
      <c r="H221" s="87"/>
      <c r="I221" s="109"/>
    </row>
    <row r="222" spans="7:9">
      <c r="G222" s="86"/>
      <c r="H222" s="87"/>
      <c r="I222" s="109"/>
    </row>
    <row r="223" spans="7:9">
      <c r="G223" s="86"/>
      <c r="H223" s="87"/>
      <c r="I223" s="109"/>
    </row>
    <row r="224" spans="7:9">
      <c r="G224" s="86"/>
      <c r="H224" s="87"/>
      <c r="I224" s="109"/>
    </row>
    <row r="225" spans="7:9">
      <c r="G225" s="86"/>
      <c r="H225" s="87"/>
      <c r="I225" s="109"/>
    </row>
    <row r="226" spans="7:9">
      <c r="G226" s="86"/>
      <c r="H226" s="87"/>
      <c r="I226" s="109"/>
    </row>
    <row r="227" spans="7:9">
      <c r="G227" s="86"/>
      <c r="H227" s="87"/>
      <c r="I227" s="109"/>
    </row>
    <row r="228" spans="7:9">
      <c r="G228" s="86"/>
      <c r="H228" s="87"/>
      <c r="I228" s="109"/>
    </row>
    <row r="229" spans="7:9">
      <c r="G229" s="86"/>
      <c r="H229" s="87"/>
      <c r="I229" s="109"/>
    </row>
    <row r="230" spans="7:9">
      <c r="G230" s="86"/>
      <c r="H230" s="87"/>
      <c r="I230" s="109"/>
    </row>
    <row r="231" spans="7:9">
      <c r="G231" s="86"/>
      <c r="H231" s="87"/>
      <c r="I231" s="109"/>
    </row>
    <row r="232" spans="7:9">
      <c r="G232" s="86"/>
      <c r="H232" s="87"/>
      <c r="I232" s="109"/>
    </row>
  </sheetData>
  <mergeCells count="20">
    <mergeCell ref="B27:G27"/>
    <mergeCell ref="B28:G28"/>
    <mergeCell ref="B29:G29"/>
    <mergeCell ref="B3:B4"/>
    <mergeCell ref="B11:B12"/>
    <mergeCell ref="B16:B17"/>
    <mergeCell ref="G2:G4"/>
    <mergeCell ref="E9:F9"/>
    <mergeCell ref="E13:F13"/>
    <mergeCell ref="F14:K14"/>
    <mergeCell ref="F19:H19"/>
    <mergeCell ref="E20:F20"/>
    <mergeCell ref="J2:O2"/>
    <mergeCell ref="C3:D3"/>
    <mergeCell ref="E3:F3"/>
    <mergeCell ref="J3:K3"/>
    <mergeCell ref="M3:O3"/>
    <mergeCell ref="H2:H4"/>
    <mergeCell ref="P2:P3"/>
    <mergeCell ref="E22:F22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9"/>
  <sheetViews>
    <sheetView tabSelected="1" topLeftCell="A14" workbookViewId="0">
      <selection activeCell="P27" sqref="P27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3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300.01</v>
      </c>
      <c r="C1" t="s">
        <v>38</v>
      </c>
    </row>
    <row r="2" spans="2:12" ht="15" customHeight="1">
      <c r="B2" s="146" t="s">
        <v>39</v>
      </c>
      <c r="C2" s="147"/>
      <c r="D2" s="147"/>
      <c r="E2" s="148"/>
      <c r="F2" s="24"/>
      <c r="G2" s="149" t="s">
        <v>40</v>
      </c>
      <c r="H2" s="150"/>
      <c r="I2" s="147"/>
      <c r="J2" s="148"/>
      <c r="K2" s="44"/>
      <c r="L2" s="35"/>
    </row>
    <row r="3" spans="2:12">
      <c r="B3" s="146" t="s">
        <v>41</v>
      </c>
      <c r="C3" s="148"/>
      <c r="D3" s="16" t="s">
        <v>42</v>
      </c>
      <c r="E3" s="16" t="s">
        <v>10</v>
      </c>
      <c r="F3" s="25" t="s">
        <v>43</v>
      </c>
      <c r="G3" s="16" t="s">
        <v>10</v>
      </c>
      <c r="H3" s="16" t="s">
        <v>44</v>
      </c>
      <c r="I3" s="16"/>
      <c r="J3" s="16" t="s">
        <v>14</v>
      </c>
      <c r="K3" s="36" t="s">
        <v>45</v>
      </c>
      <c r="L3" s="36" t="s">
        <v>46</v>
      </c>
    </row>
    <row r="4" spans="2:12">
      <c r="B4" s="16" t="s">
        <v>47</v>
      </c>
      <c r="C4" s="16"/>
      <c r="D4" s="26">
        <v>45514</v>
      </c>
      <c r="E4" s="38">
        <v>10000</v>
      </c>
      <c r="F4" s="25" t="s">
        <v>48</v>
      </c>
      <c r="G4" s="28">
        <f>E4</f>
        <v>10000</v>
      </c>
      <c r="H4" s="28"/>
      <c r="I4" s="38" t="s">
        <v>49</v>
      </c>
      <c r="J4" s="26">
        <v>45516</v>
      </c>
      <c r="K4" s="26" t="s">
        <v>50</v>
      </c>
      <c r="L4" s="16"/>
    </row>
    <row r="5" spans="2:12">
      <c r="B5" s="16"/>
      <c r="C5" s="16" t="s">
        <v>51</v>
      </c>
      <c r="D5" s="26">
        <v>45541</v>
      </c>
      <c r="E5" s="16">
        <v>10072.86</v>
      </c>
      <c r="F5" s="25">
        <v>5.4741</v>
      </c>
      <c r="G5" s="16"/>
      <c r="H5" s="30">
        <v>1820</v>
      </c>
      <c r="I5" s="16" t="s">
        <v>52</v>
      </c>
      <c r="J5" s="26">
        <v>45541</v>
      </c>
      <c r="K5" s="26" t="s">
        <v>53</v>
      </c>
      <c r="L5" s="16" t="s">
        <v>54</v>
      </c>
    </row>
    <row r="6" spans="2:12">
      <c r="B6" s="16"/>
      <c r="C6" s="16" t="s">
        <v>51</v>
      </c>
      <c r="D6" s="26">
        <v>45545</v>
      </c>
      <c r="E6" s="16">
        <v>10067.77</v>
      </c>
      <c r="F6" s="25">
        <v>5.4713000000000003</v>
      </c>
      <c r="G6" s="16"/>
      <c r="H6" s="30">
        <v>1820</v>
      </c>
      <c r="I6" s="153" t="s">
        <v>49</v>
      </c>
      <c r="J6" s="26">
        <v>45545</v>
      </c>
      <c r="K6" s="26" t="s">
        <v>53</v>
      </c>
      <c r="L6" s="16" t="s">
        <v>54</v>
      </c>
    </row>
    <row r="7" spans="2:12">
      <c r="B7" s="16"/>
      <c r="C7" s="16" t="s">
        <v>55</v>
      </c>
      <c r="D7" s="26">
        <v>45549</v>
      </c>
      <c r="E7" s="39">
        <v>9995.7999999999993</v>
      </c>
      <c r="F7" s="25">
        <v>5.4922000000000004</v>
      </c>
      <c r="G7" s="16"/>
      <c r="H7" s="30">
        <v>1820</v>
      </c>
      <c r="I7" s="153"/>
      <c r="J7" s="26">
        <v>45549</v>
      </c>
      <c r="K7" s="6" t="s">
        <v>53</v>
      </c>
      <c r="L7" s="16"/>
    </row>
    <row r="8" spans="2:12">
      <c r="B8" s="16"/>
      <c r="C8" s="16" t="s">
        <v>55</v>
      </c>
      <c r="D8" s="26">
        <v>45567</v>
      </c>
      <c r="E8" s="39">
        <v>9971.7800000000007</v>
      </c>
      <c r="F8" s="25">
        <f t="shared" ref="F8:F14" si="0">E8/H8</f>
        <v>5.4790000000000001</v>
      </c>
      <c r="G8" s="16"/>
      <c r="H8" s="30">
        <v>1820</v>
      </c>
      <c r="I8" s="153"/>
      <c r="J8" s="26">
        <v>45567</v>
      </c>
      <c r="K8" s="6" t="s">
        <v>53</v>
      </c>
      <c r="L8" s="16"/>
    </row>
    <row r="9" spans="2:12">
      <c r="B9" s="16"/>
      <c r="C9" s="16" t="s">
        <v>55</v>
      </c>
      <c r="D9" s="26">
        <v>45568</v>
      </c>
      <c r="E9" s="39">
        <v>9981.18</v>
      </c>
      <c r="F9" s="25">
        <f t="shared" si="0"/>
        <v>5.4541967213114759</v>
      </c>
      <c r="G9" s="16"/>
      <c r="H9" s="30">
        <v>1830</v>
      </c>
      <c r="I9" s="153"/>
      <c r="J9" s="26">
        <v>45568</v>
      </c>
      <c r="K9" s="6" t="s">
        <v>53</v>
      </c>
      <c r="L9" s="16"/>
    </row>
    <row r="10" spans="2:12">
      <c r="B10" s="16"/>
      <c r="C10" s="16" t="s">
        <v>55</v>
      </c>
      <c r="D10" s="26">
        <v>45569</v>
      </c>
      <c r="E10" s="39">
        <v>9974.42</v>
      </c>
      <c r="F10" s="25">
        <f t="shared" si="0"/>
        <v>5.4505027322404374</v>
      </c>
      <c r="G10" s="16"/>
      <c r="H10" s="30">
        <v>1830</v>
      </c>
      <c r="I10" s="153"/>
      <c r="J10" s="26">
        <v>45569</v>
      </c>
      <c r="K10" s="6" t="s">
        <v>53</v>
      </c>
      <c r="L10" s="16"/>
    </row>
    <row r="11" spans="2:12">
      <c r="B11" s="16"/>
      <c r="C11" s="16" t="s">
        <v>55</v>
      </c>
      <c r="D11" s="26">
        <v>45573</v>
      </c>
      <c r="E11" s="16">
        <v>9958.67</v>
      </c>
      <c r="F11" s="25">
        <f t="shared" si="0"/>
        <v>5.4418961748633876</v>
      </c>
      <c r="G11" s="16"/>
      <c r="H11" s="30">
        <v>1830</v>
      </c>
      <c r="I11" s="16" t="s">
        <v>56</v>
      </c>
      <c r="J11" s="26">
        <v>45573</v>
      </c>
      <c r="K11" s="6" t="s">
        <v>53</v>
      </c>
      <c r="L11" s="16"/>
    </row>
    <row r="12" spans="2:12">
      <c r="B12" s="16"/>
      <c r="C12" s="16" t="s">
        <v>55</v>
      </c>
      <c r="D12" s="26">
        <v>45576</v>
      </c>
      <c r="E12" s="16">
        <v>9954.65</v>
      </c>
      <c r="F12" s="25">
        <f t="shared" si="0"/>
        <v>5.4396994535519125</v>
      </c>
      <c r="G12" s="16"/>
      <c r="H12" s="30">
        <v>1830</v>
      </c>
      <c r="I12" s="16" t="s">
        <v>56</v>
      </c>
      <c r="J12" s="26">
        <v>45576</v>
      </c>
      <c r="K12" s="6" t="s">
        <v>53</v>
      </c>
      <c r="L12" s="16"/>
    </row>
    <row r="13" spans="2:12" ht="15" customHeight="1">
      <c r="B13" s="16"/>
      <c r="C13" s="16" t="s">
        <v>55</v>
      </c>
      <c r="D13" s="26">
        <v>45598</v>
      </c>
      <c r="E13" s="16">
        <v>9954.2199999999993</v>
      </c>
      <c r="F13" s="25">
        <f t="shared" si="0"/>
        <v>5.4099021739130428</v>
      </c>
      <c r="G13" s="16"/>
      <c r="H13" s="30">
        <v>1840</v>
      </c>
      <c r="I13" s="154" t="s">
        <v>57</v>
      </c>
      <c r="J13" s="26">
        <v>45598</v>
      </c>
      <c r="K13" s="6" t="s">
        <v>53</v>
      </c>
      <c r="L13" s="16"/>
    </row>
    <row r="14" spans="2:12">
      <c r="B14" s="16" t="s">
        <v>58</v>
      </c>
      <c r="C14" s="16"/>
      <c r="D14" s="26">
        <v>45598</v>
      </c>
      <c r="E14" s="16">
        <v>9954.2199999999993</v>
      </c>
      <c r="F14" s="25">
        <f t="shared" si="0"/>
        <v>5.4099021739130428</v>
      </c>
      <c r="G14" s="16"/>
      <c r="H14" s="30">
        <v>1840</v>
      </c>
      <c r="I14" s="155"/>
      <c r="J14" s="26">
        <v>45598</v>
      </c>
      <c r="K14" s="6" t="s">
        <v>53</v>
      </c>
      <c r="L14" s="16"/>
    </row>
    <row r="15" spans="2:12">
      <c r="B15" s="16" t="s">
        <v>47</v>
      </c>
      <c r="C15" s="16"/>
      <c r="D15" s="26" t="s">
        <v>59</v>
      </c>
      <c r="E15" s="38">
        <v>20000</v>
      </c>
      <c r="F15" s="25" t="s">
        <v>48</v>
      </c>
      <c r="G15" s="28">
        <f>E15</f>
        <v>20000</v>
      </c>
      <c r="H15" s="40"/>
      <c r="I15" s="156"/>
      <c r="J15" s="26">
        <v>45598</v>
      </c>
      <c r="K15" s="6" t="s">
        <v>50</v>
      </c>
      <c r="L15" s="16"/>
    </row>
    <row r="16" spans="2:12">
      <c r="B16" s="16" t="s">
        <v>58</v>
      </c>
      <c r="C16" s="16"/>
      <c r="D16" s="26">
        <v>45605</v>
      </c>
      <c r="E16" s="16">
        <v>9991.01</v>
      </c>
      <c r="F16" s="25">
        <f>E16/H16</f>
        <v>5.4298967391304345</v>
      </c>
      <c r="G16" s="16"/>
      <c r="H16" s="30">
        <v>1840</v>
      </c>
      <c r="I16" s="45" t="s">
        <v>56</v>
      </c>
      <c r="J16" s="26">
        <v>45605</v>
      </c>
      <c r="K16" s="6" t="s">
        <v>53</v>
      </c>
      <c r="L16" s="16"/>
    </row>
    <row r="17" spans="2:12">
      <c r="B17" s="16" t="s">
        <v>58</v>
      </c>
      <c r="C17" s="16"/>
      <c r="D17" s="26">
        <v>45610</v>
      </c>
      <c r="E17" s="16">
        <v>9997.9599999999991</v>
      </c>
      <c r="F17" s="25">
        <f>E17/H17</f>
        <v>5.4043027027027026</v>
      </c>
      <c r="G17" s="16"/>
      <c r="H17" s="30">
        <v>1850</v>
      </c>
      <c r="I17" s="45" t="s">
        <v>52</v>
      </c>
      <c r="J17" s="26">
        <v>45610</v>
      </c>
      <c r="K17" s="6" t="s">
        <v>53</v>
      </c>
      <c r="L17" s="16"/>
    </row>
    <row r="18" spans="2:12">
      <c r="B18" s="16"/>
      <c r="C18" s="16" t="s">
        <v>55</v>
      </c>
      <c r="D18" s="26">
        <v>45611</v>
      </c>
      <c r="E18" s="16">
        <v>9991.48</v>
      </c>
      <c r="F18" s="25">
        <f>E18/H18</f>
        <v>5.4007999999999994</v>
      </c>
      <c r="G18" s="16"/>
      <c r="H18" s="30">
        <v>1850</v>
      </c>
      <c r="I18" s="45" t="s">
        <v>56</v>
      </c>
      <c r="J18" s="26">
        <v>45611</v>
      </c>
      <c r="K18" s="6" t="s">
        <v>53</v>
      </c>
      <c r="L18" s="16"/>
    </row>
    <row r="19" spans="2:12">
      <c r="B19" s="16" t="s">
        <v>58</v>
      </c>
      <c r="C19" s="16" t="s">
        <v>60</v>
      </c>
      <c r="D19" s="26">
        <v>45627</v>
      </c>
      <c r="E19" s="16">
        <v>9979.9699999999993</v>
      </c>
      <c r="F19" s="25">
        <f>E19/H19</f>
        <v>5.4238967391304342</v>
      </c>
      <c r="G19" s="16"/>
      <c r="H19" s="30">
        <v>1840</v>
      </c>
      <c r="I19" s="16" t="s">
        <v>56</v>
      </c>
      <c r="J19" s="26">
        <v>45627</v>
      </c>
      <c r="K19" s="6" t="s">
        <v>53</v>
      </c>
      <c r="L19" s="16"/>
    </row>
    <row r="20" spans="2:12">
      <c r="B20" s="16" t="s">
        <v>58</v>
      </c>
      <c r="C20" s="16"/>
      <c r="D20" s="26">
        <v>45648</v>
      </c>
      <c r="E20" s="16">
        <v>9961.69</v>
      </c>
      <c r="F20" s="25">
        <f>E20/H20</f>
        <v>5.384697297297298</v>
      </c>
      <c r="G20" s="16"/>
      <c r="H20" s="30">
        <v>1850</v>
      </c>
      <c r="I20" s="16" t="s">
        <v>52</v>
      </c>
      <c r="J20" s="26">
        <v>45648</v>
      </c>
      <c r="K20" s="16" t="s">
        <v>53</v>
      </c>
      <c r="L20" s="16"/>
    </row>
    <row r="21" spans="2:12">
      <c r="B21" s="16"/>
      <c r="C21" s="6" t="s">
        <v>61</v>
      </c>
      <c r="D21" s="26">
        <v>45664</v>
      </c>
      <c r="E21" s="16">
        <v>10000</v>
      </c>
      <c r="F21" s="29" t="s">
        <v>48</v>
      </c>
      <c r="G21" s="28">
        <f>E21</f>
        <v>10000</v>
      </c>
      <c r="H21" s="28"/>
      <c r="I21" s="6" t="s">
        <v>49</v>
      </c>
      <c r="J21" s="26">
        <v>45673</v>
      </c>
      <c r="K21" s="16" t="s">
        <v>53</v>
      </c>
      <c r="L21" s="6" t="s">
        <v>62</v>
      </c>
    </row>
    <row r="22" spans="2:12">
      <c r="B22" s="16" t="s">
        <v>47</v>
      </c>
      <c r="C22" s="16"/>
      <c r="D22" s="26">
        <v>45666</v>
      </c>
      <c r="E22" s="38">
        <v>20000</v>
      </c>
      <c r="F22" s="25" t="s">
        <v>48</v>
      </c>
      <c r="G22" s="28">
        <f>E22</f>
        <v>20000</v>
      </c>
      <c r="H22" s="28"/>
      <c r="I22" s="16" t="s">
        <v>49</v>
      </c>
      <c r="J22" s="26">
        <v>45667</v>
      </c>
      <c r="K22" s="6" t="s">
        <v>50</v>
      </c>
      <c r="L22" s="16"/>
    </row>
    <row r="23" spans="2:12">
      <c r="B23" s="16"/>
      <c r="C23" s="16" t="s">
        <v>55</v>
      </c>
      <c r="D23" s="26">
        <v>45669</v>
      </c>
      <c r="E23" s="16">
        <v>9957.44</v>
      </c>
      <c r="F23" s="25">
        <f t="shared" ref="F23:F29" si="1">E23/H23</f>
        <v>5.3824000000000005</v>
      </c>
      <c r="G23" s="16"/>
      <c r="H23" s="30">
        <v>1850</v>
      </c>
      <c r="I23" s="16" t="s">
        <v>56</v>
      </c>
      <c r="J23" s="26">
        <v>45670</v>
      </c>
      <c r="K23" s="16" t="s">
        <v>53</v>
      </c>
      <c r="L23" s="16"/>
    </row>
    <row r="24" spans="2:12">
      <c r="B24" s="16" t="s">
        <v>58</v>
      </c>
      <c r="C24" s="16"/>
      <c r="D24" s="26">
        <v>45671</v>
      </c>
      <c r="E24" s="16">
        <v>9996.2000000000007</v>
      </c>
      <c r="F24" s="25">
        <f t="shared" si="1"/>
        <v>5.3743010752688178</v>
      </c>
      <c r="G24" s="16"/>
      <c r="H24" s="30">
        <v>1860</v>
      </c>
      <c r="I24" s="16" t="s">
        <v>52</v>
      </c>
      <c r="J24" s="26">
        <v>45671</v>
      </c>
      <c r="K24" s="16" t="s">
        <v>53</v>
      </c>
      <c r="L24" s="16"/>
    </row>
    <row r="25" spans="2:12">
      <c r="B25" s="16"/>
      <c r="C25" s="16" t="s">
        <v>55</v>
      </c>
      <c r="D25" s="26">
        <v>45681</v>
      </c>
      <c r="E25" s="16">
        <v>9988.33</v>
      </c>
      <c r="F25" s="25">
        <f t="shared" si="1"/>
        <v>5.3990972972972973</v>
      </c>
      <c r="G25" s="16"/>
      <c r="H25" s="30">
        <v>1850</v>
      </c>
      <c r="I25" s="6" t="s">
        <v>56</v>
      </c>
      <c r="J25" s="26">
        <v>45681</v>
      </c>
      <c r="K25" s="16" t="s">
        <v>53</v>
      </c>
      <c r="L25" s="6"/>
    </row>
    <row r="26" spans="2:12">
      <c r="B26" s="16" t="s">
        <v>58</v>
      </c>
      <c r="C26" s="6"/>
      <c r="D26" s="26">
        <v>45695</v>
      </c>
      <c r="E26" s="16">
        <v>9967.4599999999991</v>
      </c>
      <c r="F26" s="25">
        <f t="shared" si="1"/>
        <v>5.4170978260869562</v>
      </c>
      <c r="G26" s="30"/>
      <c r="H26" s="30">
        <v>1840</v>
      </c>
      <c r="I26" s="6" t="s">
        <v>56</v>
      </c>
      <c r="J26" s="26">
        <v>45695</v>
      </c>
      <c r="K26" s="16" t="s">
        <v>53</v>
      </c>
      <c r="L26" s="6"/>
    </row>
    <row r="27" spans="2:12">
      <c r="B27" s="16" t="s">
        <v>58</v>
      </c>
      <c r="C27" s="6"/>
      <c r="D27" s="26">
        <v>45697</v>
      </c>
      <c r="E27" s="16">
        <v>9967.4599999999991</v>
      </c>
      <c r="F27" s="29">
        <f t="shared" si="1"/>
        <v>5.4170978260869562</v>
      </c>
      <c r="G27" s="30"/>
      <c r="H27" s="30">
        <v>1840</v>
      </c>
      <c r="I27" s="6" t="s">
        <v>56</v>
      </c>
      <c r="J27" s="26">
        <v>45697</v>
      </c>
      <c r="K27" s="16" t="s">
        <v>53</v>
      </c>
      <c r="L27" s="6"/>
    </row>
    <row r="28" spans="2:12">
      <c r="B28" s="16" t="s">
        <v>58</v>
      </c>
      <c r="C28" s="6"/>
      <c r="D28" s="26">
        <v>45706</v>
      </c>
      <c r="E28" s="16">
        <v>9947.7000000000007</v>
      </c>
      <c r="F28" s="29">
        <f t="shared" si="1"/>
        <v>5.4359016393442623</v>
      </c>
      <c r="G28" s="30"/>
      <c r="H28" s="30">
        <v>1830</v>
      </c>
      <c r="I28" s="6" t="s">
        <v>56</v>
      </c>
      <c r="J28" s="26">
        <v>45706</v>
      </c>
      <c r="K28" s="16" t="s">
        <v>53</v>
      </c>
      <c r="L28" s="6"/>
    </row>
    <row r="29" spans="2:12">
      <c r="B29" s="16" t="s">
        <v>58</v>
      </c>
      <c r="C29" s="6"/>
      <c r="D29" s="26">
        <v>45717</v>
      </c>
      <c r="E29" s="16">
        <v>9999.0010000000002</v>
      </c>
      <c r="F29" s="29">
        <f t="shared" si="1"/>
        <v>5.4342396739130434</v>
      </c>
      <c r="G29" s="30"/>
      <c r="H29" s="30">
        <v>1840</v>
      </c>
      <c r="I29" s="6" t="s">
        <v>56</v>
      </c>
      <c r="J29" s="26">
        <v>45717</v>
      </c>
      <c r="K29" s="16" t="s">
        <v>53</v>
      </c>
      <c r="L29" s="6"/>
    </row>
    <row r="30" spans="2:12">
      <c r="B30" s="16"/>
      <c r="C30" s="6"/>
      <c r="D30" s="26"/>
      <c r="E30" s="16"/>
      <c r="F30" s="29"/>
      <c r="G30" s="30"/>
      <c r="H30" s="30"/>
      <c r="I30" s="6"/>
      <c r="J30" s="26"/>
      <c r="K30" s="16"/>
      <c r="L30" s="6"/>
    </row>
    <row r="31" spans="2:12">
      <c r="B31" s="16"/>
      <c r="C31" s="6"/>
      <c r="D31" s="26"/>
      <c r="E31" s="16"/>
      <c r="F31" s="29"/>
      <c r="G31" s="30"/>
      <c r="H31" s="30"/>
      <c r="I31" s="6"/>
      <c r="J31" s="26"/>
      <c r="K31" s="16"/>
      <c r="L31" s="6"/>
    </row>
    <row r="32" spans="2:12">
      <c r="B32" s="16"/>
      <c r="C32" s="6"/>
      <c r="D32" s="26"/>
      <c r="E32" s="16"/>
      <c r="F32" s="29"/>
      <c r="G32" s="30"/>
      <c r="H32" s="30"/>
      <c r="I32" s="6"/>
      <c r="J32" s="26"/>
      <c r="K32" s="16"/>
      <c r="L32" s="6"/>
    </row>
    <row r="33" spans="2:12">
      <c r="B33" s="16"/>
      <c r="C33" s="16"/>
      <c r="D33" s="16"/>
      <c r="E33" s="16"/>
      <c r="F33" s="41" t="s">
        <v>63</v>
      </c>
      <c r="G33" s="28">
        <f>SUM(G4:G32)</f>
        <v>60000</v>
      </c>
      <c r="H33" s="42">
        <f>SUM(H4:H32)</f>
        <v>40420</v>
      </c>
      <c r="I33" s="6" t="s">
        <v>64</v>
      </c>
      <c r="J33" s="16"/>
      <c r="K33" s="16"/>
      <c r="L33" s="16"/>
    </row>
    <row r="34" spans="2:12">
      <c r="F34" s="43" t="s">
        <v>65</v>
      </c>
      <c r="G34" s="43" t="s">
        <v>66</v>
      </c>
      <c r="H34" s="43" t="s">
        <v>66</v>
      </c>
    </row>
    <row r="35" spans="2:12">
      <c r="F35" s="32">
        <f>B1+G33+5.43*H33</f>
        <v>279780.61</v>
      </c>
      <c r="G35" s="151" t="s">
        <v>67</v>
      </c>
      <c r="H35" s="151"/>
      <c r="I35" s="151"/>
      <c r="J35" s="151"/>
      <c r="K35" s="23"/>
    </row>
    <row r="36" spans="2:12">
      <c r="F36" s="32">
        <f>B1+SUM(E4:E33)</f>
        <v>279931.28099999996</v>
      </c>
      <c r="G36" s="152" t="s">
        <v>68</v>
      </c>
      <c r="H36" s="152"/>
      <c r="I36" s="152"/>
      <c r="J36" s="152"/>
      <c r="K36" s="23"/>
    </row>
    <row r="37" spans="2:12">
      <c r="G37" s="23"/>
      <c r="H37" s="23"/>
      <c r="I37"/>
    </row>
    <row r="38" spans="2:12">
      <c r="B38" t="s">
        <v>69</v>
      </c>
      <c r="E38" s="34">
        <v>45696</v>
      </c>
      <c r="G38" s="23"/>
      <c r="H38" s="23"/>
      <c r="I38"/>
    </row>
    <row r="39" spans="2:12">
      <c r="B39" s="43" t="s">
        <v>70</v>
      </c>
      <c r="E39" s="34">
        <v>45698</v>
      </c>
      <c r="G39" s="23"/>
      <c r="H39" s="23"/>
      <c r="I39"/>
    </row>
  </sheetData>
  <mergeCells count="7">
    <mergeCell ref="B2:E2"/>
    <mergeCell ref="G2:J2"/>
    <mergeCell ref="B3:C3"/>
    <mergeCell ref="G35:J35"/>
    <mergeCell ref="G36:J36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2"/>
  <sheetViews>
    <sheetView workbookViewId="0">
      <selection activeCell="P16" sqref="P16"/>
    </sheetView>
  </sheetViews>
  <sheetFormatPr defaultColWidth="9" defaultRowHeight="15"/>
  <cols>
    <col min="1" max="1" width="2" customWidth="1"/>
    <col min="2" max="2" width="8.85546875" bestFit="1" customWidth="1"/>
    <col min="3" max="3" width="9.7109375" bestFit="1" customWidth="1"/>
    <col min="4" max="4" width="9.140625" customWidth="1"/>
    <col min="5" max="5" width="7.5703125" customWidth="1"/>
    <col min="6" max="6" width="7.28515625" customWidth="1"/>
    <col min="7" max="8" width="7.5703125" customWidth="1"/>
    <col min="9" max="9" width="9.140625" style="23" customWidth="1"/>
    <col min="10" max="10" width="9.7109375" style="23" bestFit="1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46" t="s">
        <v>39</v>
      </c>
      <c r="C2" s="147"/>
      <c r="D2" s="147"/>
      <c r="E2" s="148"/>
      <c r="F2" s="24"/>
      <c r="G2" s="149" t="s">
        <v>40</v>
      </c>
      <c r="H2" s="150"/>
      <c r="I2" s="147"/>
      <c r="J2" s="147"/>
      <c r="K2" s="148"/>
      <c r="L2" s="35"/>
    </row>
    <row r="3" spans="2:12">
      <c r="B3" s="14" t="s">
        <v>71</v>
      </c>
      <c r="C3" s="16" t="s">
        <v>72</v>
      </c>
      <c r="D3" s="6" t="s">
        <v>73</v>
      </c>
      <c r="E3" s="16" t="s">
        <v>10</v>
      </c>
      <c r="F3" s="25" t="s">
        <v>43</v>
      </c>
      <c r="G3" s="16" t="s">
        <v>44</v>
      </c>
      <c r="H3" s="16" t="s">
        <v>74</v>
      </c>
      <c r="I3" s="6" t="s">
        <v>73</v>
      </c>
      <c r="J3" s="16" t="s">
        <v>14</v>
      </c>
      <c r="K3" s="6" t="s">
        <v>75</v>
      </c>
      <c r="L3" s="36" t="s">
        <v>46</v>
      </c>
    </row>
    <row r="4" spans="2:12">
      <c r="B4" s="6" t="s">
        <v>76</v>
      </c>
      <c r="C4" s="26">
        <v>45684</v>
      </c>
      <c r="D4" s="27" t="s">
        <v>77</v>
      </c>
      <c r="E4" s="28">
        <v>21600</v>
      </c>
      <c r="F4" s="29">
        <f>E4/G4</f>
        <v>5.4</v>
      </c>
      <c r="G4" s="30">
        <v>4000</v>
      </c>
      <c r="H4" s="30" t="s">
        <v>78</v>
      </c>
      <c r="I4" s="6" t="s">
        <v>52</v>
      </c>
      <c r="J4" s="26">
        <v>45684</v>
      </c>
      <c r="K4" s="27" t="s">
        <v>79</v>
      </c>
      <c r="L4" s="6"/>
    </row>
    <row r="5" spans="2:12">
      <c r="B5" s="6" t="s">
        <v>134</v>
      </c>
      <c r="C5" s="26">
        <v>45716</v>
      </c>
      <c r="D5" s="27" t="s">
        <v>77</v>
      </c>
      <c r="E5" s="28">
        <v>27200</v>
      </c>
      <c r="F5" s="29">
        <f>E5/G5</f>
        <v>5.44</v>
      </c>
      <c r="G5" s="30">
        <v>5000</v>
      </c>
      <c r="H5" s="30" t="s">
        <v>78</v>
      </c>
      <c r="I5" s="6" t="s">
        <v>52</v>
      </c>
      <c r="J5" s="26">
        <v>45716</v>
      </c>
      <c r="K5" s="27" t="s">
        <v>79</v>
      </c>
      <c r="L5" s="6"/>
    </row>
    <row r="6" spans="2:12">
      <c r="B6" s="16"/>
      <c r="C6" s="16"/>
      <c r="D6" s="16"/>
      <c r="E6" s="16"/>
      <c r="F6" s="25"/>
      <c r="G6" s="16"/>
      <c r="H6" s="16"/>
      <c r="I6" s="16"/>
      <c r="J6" s="16"/>
      <c r="K6" s="16"/>
      <c r="L6" s="16"/>
    </row>
    <row r="8" spans="2:12">
      <c r="C8" s="31"/>
      <c r="D8" s="31"/>
      <c r="F8" s="23"/>
      <c r="G8" s="23"/>
      <c r="H8" s="23"/>
      <c r="I8"/>
      <c r="J8"/>
      <c r="L8" s="37"/>
    </row>
    <row r="9" spans="2:12">
      <c r="C9" s="32"/>
      <c r="D9" s="32"/>
      <c r="F9" s="33"/>
      <c r="G9" s="23"/>
      <c r="H9" s="23"/>
      <c r="I9"/>
      <c r="J9"/>
      <c r="K9" s="33"/>
    </row>
    <row r="10" spans="2:12">
      <c r="G10" s="23"/>
      <c r="H10" s="23"/>
      <c r="I10"/>
      <c r="J10"/>
    </row>
    <row r="11" spans="2:12">
      <c r="E11" s="34"/>
      <c r="G11" s="23"/>
      <c r="H11" s="23"/>
      <c r="I11"/>
      <c r="J11"/>
    </row>
    <row r="12" spans="2:12">
      <c r="E12" s="34"/>
      <c r="G12" s="23"/>
      <c r="H12" s="23"/>
      <c r="I12"/>
      <c r="J12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4"/>
  <sheetViews>
    <sheetView workbookViewId="0">
      <selection activeCell="M22" sqref="M22"/>
    </sheetView>
  </sheetViews>
  <sheetFormatPr defaultColWidth="9" defaultRowHeight="15"/>
  <cols>
    <col min="1" max="1" width="3.28515625" customWidth="1"/>
    <col min="2" max="2" width="11.7109375" customWidth="1"/>
    <col min="3" max="3" width="14.85546875" style="1" bestFit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10" width="9.5703125" customWidth="1"/>
    <col min="11" max="11" width="12.42578125" customWidth="1"/>
    <col min="12" max="12" width="24.5703125" customWidth="1"/>
  </cols>
  <sheetData>
    <row r="2" spans="2:12">
      <c r="B2" s="2"/>
      <c r="C2" s="3"/>
      <c r="D2" s="2"/>
      <c r="E2" s="4" t="s">
        <v>80</v>
      </c>
      <c r="F2" s="4" t="s">
        <v>81</v>
      </c>
      <c r="G2" s="5"/>
      <c r="H2" s="6" t="s">
        <v>82</v>
      </c>
      <c r="I2" s="16" t="s">
        <v>83</v>
      </c>
      <c r="J2" s="2"/>
      <c r="K2" s="2"/>
      <c r="L2" s="2"/>
    </row>
    <row r="3" spans="2:12">
      <c r="B3" s="2"/>
      <c r="C3" s="7" t="s">
        <v>84</v>
      </c>
      <c r="D3" s="114" t="s">
        <v>125</v>
      </c>
      <c r="E3" s="166">
        <v>520</v>
      </c>
      <c r="F3" s="166"/>
      <c r="G3" s="9"/>
      <c r="H3" s="166" t="s">
        <v>85</v>
      </c>
      <c r="I3" s="166"/>
      <c r="J3" s="114" t="s">
        <v>121</v>
      </c>
      <c r="K3" s="8" t="s">
        <v>86</v>
      </c>
      <c r="L3" s="21" t="s">
        <v>87</v>
      </c>
    </row>
    <row r="4" spans="2:12">
      <c r="B4" s="162" t="s">
        <v>120</v>
      </c>
      <c r="C4" s="119" t="s">
        <v>124</v>
      </c>
      <c r="D4" s="6" t="s">
        <v>88</v>
      </c>
      <c r="E4" s="10">
        <v>7.4999999999999997E-3</v>
      </c>
      <c r="F4" s="6" t="s">
        <v>88</v>
      </c>
      <c r="G4" s="6"/>
      <c r="H4" s="125" t="s">
        <v>89</v>
      </c>
      <c r="I4" s="126"/>
      <c r="J4" s="6" t="s">
        <v>88</v>
      </c>
      <c r="K4" s="22" t="s">
        <v>90</v>
      </c>
      <c r="L4" s="15" t="s">
        <v>91</v>
      </c>
    </row>
    <row r="5" spans="2:12">
      <c r="B5" s="163"/>
      <c r="C5" s="118" t="s">
        <v>123</v>
      </c>
      <c r="D5" s="159" t="s">
        <v>132</v>
      </c>
      <c r="E5" s="161"/>
      <c r="F5" s="124" t="s">
        <v>131</v>
      </c>
      <c r="G5" s="113"/>
      <c r="H5" s="159" t="s">
        <v>133</v>
      </c>
      <c r="I5" s="160"/>
      <c r="J5" s="161"/>
      <c r="K5" s="116" t="s">
        <v>132</v>
      </c>
      <c r="L5" s="112" t="s">
        <v>130</v>
      </c>
    </row>
    <row r="6" spans="2:12">
      <c r="B6" s="2"/>
      <c r="C6" s="11" t="s">
        <v>92</v>
      </c>
      <c r="D6" s="6" t="s">
        <v>93</v>
      </c>
      <c r="E6" s="126" t="s">
        <v>94</v>
      </c>
      <c r="F6" s="126"/>
      <c r="G6" s="12"/>
      <c r="H6" s="149" t="s">
        <v>93</v>
      </c>
      <c r="I6" s="167"/>
      <c r="J6" s="120" t="s">
        <v>107</v>
      </c>
      <c r="K6" s="120" t="s">
        <v>95</v>
      </c>
      <c r="L6" s="16"/>
    </row>
    <row r="7" spans="2:12">
      <c r="B7" s="2"/>
      <c r="C7" s="119" t="s">
        <v>127</v>
      </c>
      <c r="D7" s="126" t="s">
        <v>96</v>
      </c>
      <c r="E7" s="126"/>
      <c r="F7" s="13" t="s">
        <v>95</v>
      </c>
      <c r="G7" s="14"/>
      <c r="H7" s="146" t="s">
        <v>95</v>
      </c>
      <c r="I7" s="147"/>
      <c r="J7" s="147"/>
      <c r="K7" s="147"/>
      <c r="L7" s="16"/>
    </row>
    <row r="8" spans="2:12">
      <c r="B8" s="164" t="s">
        <v>97</v>
      </c>
      <c r="C8" s="11" t="s">
        <v>98</v>
      </c>
      <c r="D8" s="15" t="s">
        <v>99</v>
      </c>
      <c r="E8" s="15" t="s">
        <v>99</v>
      </c>
      <c r="F8" s="16" t="s">
        <v>100</v>
      </c>
      <c r="G8" s="16"/>
      <c r="H8" s="125" t="s">
        <v>101</v>
      </c>
      <c r="I8" s="126"/>
      <c r="J8" s="111"/>
      <c r="K8" s="6" t="s">
        <v>99</v>
      </c>
      <c r="L8" s="16"/>
    </row>
    <row r="9" spans="2:12">
      <c r="B9" s="165"/>
      <c r="C9" s="11" t="s">
        <v>102</v>
      </c>
      <c r="D9" s="157" t="s">
        <v>128</v>
      </c>
      <c r="E9" s="158"/>
      <c r="F9" s="6" t="s">
        <v>99</v>
      </c>
      <c r="G9" s="6"/>
      <c r="H9" s="125" t="s">
        <v>99</v>
      </c>
      <c r="I9" s="126"/>
      <c r="J9" s="111"/>
      <c r="K9" s="117" t="s">
        <v>129</v>
      </c>
      <c r="L9" s="16" t="s">
        <v>103</v>
      </c>
    </row>
    <row r="10" spans="2:12">
      <c r="B10" s="165" t="s">
        <v>104</v>
      </c>
      <c r="C10" s="17" t="s">
        <v>105</v>
      </c>
      <c r="D10" s="125" t="s">
        <v>106</v>
      </c>
      <c r="E10" s="126"/>
      <c r="F10" s="13" t="s">
        <v>95</v>
      </c>
      <c r="G10" s="13"/>
      <c r="H10" s="6" t="s">
        <v>107</v>
      </c>
      <c r="I10" s="20" t="s">
        <v>99</v>
      </c>
      <c r="J10" s="18" t="s">
        <v>107</v>
      </c>
      <c r="K10" s="16" t="s">
        <v>108</v>
      </c>
      <c r="L10" s="115" t="s">
        <v>122</v>
      </c>
    </row>
    <row r="11" spans="2:12" ht="30">
      <c r="B11" s="165"/>
      <c r="C11" s="11" t="s">
        <v>109</v>
      </c>
      <c r="D11" s="18" t="s">
        <v>110</v>
      </c>
      <c r="E11" s="146" t="s">
        <v>95</v>
      </c>
      <c r="F11" s="148"/>
      <c r="G11" s="19"/>
      <c r="H11" s="20" t="s">
        <v>99</v>
      </c>
      <c r="I11" s="16" t="s">
        <v>111</v>
      </c>
      <c r="J11" s="146" t="s">
        <v>112</v>
      </c>
      <c r="K11" s="147"/>
      <c r="L11" s="16"/>
    </row>
    <row r="12" spans="2:12">
      <c r="B12" s="121" t="s">
        <v>113</v>
      </c>
      <c r="C12" s="122"/>
      <c r="D12" s="6" t="s">
        <v>114</v>
      </c>
      <c r="E12" s="6" t="s">
        <v>115</v>
      </c>
      <c r="F12" s="6" t="s">
        <v>116</v>
      </c>
      <c r="G12" s="6"/>
      <c r="H12" s="6" t="s">
        <v>117</v>
      </c>
      <c r="I12" s="6" t="s">
        <v>118</v>
      </c>
      <c r="J12" s="115" t="s">
        <v>118</v>
      </c>
      <c r="K12" s="6" t="s">
        <v>119</v>
      </c>
      <c r="L12" s="16"/>
    </row>
    <row r="14" spans="2:12">
      <c r="B14" s="123" t="s">
        <v>126</v>
      </c>
      <c r="C14" s="123"/>
      <c r="D14" s="123"/>
      <c r="E14" s="123"/>
      <c r="F14" s="123"/>
      <c r="G14" s="123"/>
      <c r="H14" s="123"/>
      <c r="I14" s="123"/>
      <c r="J14" s="123"/>
      <c r="K14" s="123"/>
      <c r="L14" s="123"/>
    </row>
  </sheetData>
  <mergeCells count="18">
    <mergeCell ref="E3:F3"/>
    <mergeCell ref="H3:I3"/>
    <mergeCell ref="H4:I4"/>
    <mergeCell ref="E6:F6"/>
    <mergeCell ref="H6:I6"/>
    <mergeCell ref="D9:E9"/>
    <mergeCell ref="H5:J5"/>
    <mergeCell ref="J11:K11"/>
    <mergeCell ref="B4:B5"/>
    <mergeCell ref="D5:E5"/>
    <mergeCell ref="E11:F11"/>
    <mergeCell ref="B8:B9"/>
    <mergeCell ref="B10:B11"/>
    <mergeCell ref="D7:E7"/>
    <mergeCell ref="H7:K7"/>
    <mergeCell ref="H8:I8"/>
    <mergeCell ref="H9:I9"/>
    <mergeCell ref="D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cp:lastPrinted>2025-01-30T06:55:00Z</cp:lastPrinted>
  <dcterms:created xsi:type="dcterms:W3CDTF">2015-06-05T18:17:00Z</dcterms:created>
  <dcterms:modified xsi:type="dcterms:W3CDTF">2025-03-01T10:43:18Z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