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25B0AB7-E9AE-4836-98D9-AB94C195BFBC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monthly fees" sheetId="1" r:id="rId1"/>
    <sheet name="cashflow proj" sheetId="2" r:id="rId2"/>
    <sheet name="Gen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D20" i="2"/>
  <c r="D19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H2" i="2"/>
  <c r="B17" i="2" s="1"/>
  <c r="C2" i="2"/>
  <c r="C6" i="2"/>
  <c r="C11" i="2" l="1"/>
  <c r="C12" i="2" s="1"/>
  <c r="C13" i="2" s="1"/>
  <c r="C14" i="2" s="1"/>
  <c r="C15" i="2" s="1"/>
  <c r="C16" i="2" s="1"/>
  <c r="C17" i="2" s="1"/>
  <c r="C18" i="2" s="1"/>
  <c r="C19" i="2" s="1"/>
  <c r="C20" i="2" s="1"/>
  <c r="H4" i="1"/>
  <c r="C5" i="1" l="1"/>
  <c r="C11" i="1" l="1"/>
</calcChain>
</file>

<file path=xl/sharedStrings.xml><?xml version="1.0" encoding="utf-8"?>
<sst xmlns="http://schemas.openxmlformats.org/spreadsheetml/2006/main" count="59" uniqueCount="50">
  <si>
    <t>food</t>
  </si>
  <si>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</si>
  <si>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</si>
  <si>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</si>
  <si>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</si>
  <si>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</si>
  <si>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</si>
  <si>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</si>
  <si>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based on Year1 deposit</t>
  </si>
  <si>
    <t>without discount</t>
  </si>
  <si>
    <t>incom`</t>
  </si>
  <si>
    <t>outgo`</t>
  </si>
  <si>
    <t>grandpa total/000</t>
  </si>
  <si>
    <t>grandma total/000</t>
  </si>
  <si>
    <t>..grandpa TD</t>
  </si>
  <si>
    <t>..grandpa sav</t>
  </si>
  <si>
    <t xml:space="preserve">exact: </t>
  </si>
  <si>
    <t>est:</t>
  </si>
  <si>
    <t>snapshot before 7800k</t>
  </si>
  <si>
    <t>bal</t>
  </si>
  <si>
    <t>..grandma Icbc</t>
  </si>
  <si>
    <t>expense till EOY</t>
  </si>
  <si>
    <t>transfer to CiticTrust</t>
  </si>
  <si>
    <t>This tab includes all and only monthly recurring fees.</t>
  </si>
  <si>
    <t>文学所</t>
  </si>
  <si>
    <t>received SOM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</si>
  <si>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</si>
  <si>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</si>
  <si>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</si>
  <si>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</si>
  <si>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</si>
  <si>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</si>
  <si>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</si>
  <si>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</si>
  <si>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</si>
  <si>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</si>
  <si>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</si>
  <si>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</si>
  <si>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</si>
  <si>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</si>
  <si>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</si>
  <si>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2</t>
  </si>
  <si>
    <t>7800k part 3</t>
  </si>
  <si>
    <t>monthly salary/000=</t>
  </si>
  <si>
    <t>..grandma Psbc deposits</t>
  </si>
  <si>
    <t>DJDJ fees till EOY</t>
  </si>
  <si>
    <t>int till EOY #months=</t>
  </si>
  <si>
    <t>salary till EOY</t>
  </si>
  <si>
    <t>to CiticTrust for Y2/Y3</t>
  </si>
  <si>
    <t>Grandma need interest income, so I might need to send them int earned beyond the 1560k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</si>
</sst>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L13" sqref="L13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23</v>
      </c>
    </row>
    <row r="3" spans="2:8" x14ac:dyDescent="0.25">
      <c r="B3" s="2">
        <v>248966.88</v>
      </c>
      <c r="C3" t="s">
        <v>3</v>
      </c>
      <c r="H3" t="s">
        <v>9</v>
      </c>
    </row>
    <row r="4" spans="2:8" x14ac:dyDescent="0.25">
      <c r="B4" s="2">
        <v>12768</v>
      </c>
      <c r="C4" t="s">
        <v>4</v>
      </c>
      <c r="H4">
        <f>C5/0.95/0.8</f>
        <v>28699.000000000004</v>
      </c>
    </row>
    <row r="5" spans="2:8" x14ac:dyDescent="0.25">
      <c r="B5" t="s">
        <v>2</v>
      </c>
      <c r="C5" s="1">
        <f>SUM(B3:B4)/12</f>
        <v>21811.24</v>
      </c>
      <c r="D5" t="s">
        <v>8</v>
      </c>
    </row>
    <row r="6" spans="2:8" x14ac:dyDescent="0.25">
      <c r="B6" t="s">
        <v>7</v>
      </c>
      <c r="C6">
        <v>2500</v>
      </c>
    </row>
    <row r="7" spans="2:8" x14ac:dyDescent="0.25">
      <c r="B7" t="s">
        <v>0</v>
      </c>
      <c r="C7">
        <v>3600</v>
      </c>
    </row>
    <row r="8" spans="2:8" x14ac:dyDescent="0.25">
      <c r="B8" t="s">
        <v>6</v>
      </c>
      <c r="C8">
        <v>1000</v>
      </c>
    </row>
    <row r="9" spans="2:8" x14ac:dyDescent="0.25">
      <c r="B9" t="s">
        <v>5</v>
      </c>
      <c r="C9">
        <v>4000</v>
      </c>
    </row>
    <row r="11" spans="2:8" x14ac:dyDescent="0.25">
      <c r="B11" t="s">
        <v>1</v>
      </c>
      <c r="C11" s="1">
        <f>SUM(C5:C9)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I23"/>
  <sheetViews>
    <sheetView workbookViewId="0">
      <selection activeCell="I13" sqref="I13"/>
    </sheetView>
  </sheetViews>
  <sheetFormatPr defaultRowHeight="15" x14ac:dyDescent="0.25"/>
  <cols>
    <col min="1" max="1" width="5" bestFit="1" customWidth="1"/>
    <col min="2" max="2" width="7" bestFit="1" customWidth="1"/>
    <col min="3" max="3" width="6.7109375" style="1" bestFit="1" customWidth="1"/>
    <col min="4" max="4" width="6.7109375" bestFit="1" customWidth="1"/>
    <col min="5" max="5" width="22.7109375" bestFit="1" customWidth="1"/>
    <col min="6" max="6" width="2" bestFit="1" customWidth="1"/>
    <col min="7" max="7" width="18.140625" bestFit="1" customWidth="1"/>
    <col min="8" max="8" width="3" bestFit="1" customWidth="1"/>
  </cols>
  <sheetData>
    <row r="2" spans="2:9" x14ac:dyDescent="0.25">
      <c r="C2" s="4">
        <f>SUM(D3:D4)</f>
        <v>460</v>
      </c>
      <c r="D2" s="4"/>
      <c r="E2" t="s">
        <v>12</v>
      </c>
      <c r="G2" t="s">
        <v>43</v>
      </c>
      <c r="H2">
        <f>9+14</f>
        <v>23</v>
      </c>
      <c r="I2" t="s">
        <v>25</v>
      </c>
    </row>
    <row r="3" spans="2:9" x14ac:dyDescent="0.25">
      <c r="C3" s="1" t="s">
        <v>16</v>
      </c>
      <c r="D3">
        <v>380</v>
      </c>
      <c r="E3" t="s">
        <v>14</v>
      </c>
    </row>
    <row r="4" spans="2:9" x14ac:dyDescent="0.25">
      <c r="D4">
        <v>80</v>
      </c>
      <c r="E4" t="s">
        <v>15</v>
      </c>
    </row>
    <row r="5" spans="2:9" ht="2.25" customHeight="1" x14ac:dyDescent="0.25"/>
    <row r="6" spans="2:9" x14ac:dyDescent="0.25">
      <c r="C6" s="4">
        <f>SUM(D7:D8)</f>
        <v>1200</v>
      </c>
      <c r="D6" s="4"/>
      <c r="E6" t="s">
        <v>13</v>
      </c>
    </row>
    <row r="7" spans="2:9" x14ac:dyDescent="0.25">
      <c r="C7" s="1" t="s">
        <v>17</v>
      </c>
      <c r="D7">
        <v>900</v>
      </c>
      <c r="E7" t="s">
        <v>44</v>
      </c>
    </row>
    <row r="8" spans="2:9" x14ac:dyDescent="0.25">
      <c r="C8" s="1" t="s">
        <v>17</v>
      </c>
      <c r="D8">
        <v>300</v>
      </c>
      <c r="E8" t="s">
        <v>20</v>
      </c>
    </row>
    <row r="10" spans="2:9" x14ac:dyDescent="0.25">
      <c r="B10" t="s">
        <v>10</v>
      </c>
      <c r="C10" s="1" t="s">
        <v>19</v>
      </c>
      <c r="D10" t="s">
        <v>11</v>
      </c>
    </row>
    <row r="11" spans="2:9" x14ac:dyDescent="0.25">
      <c r="C11" s="1">
        <f>C2+C6</f>
        <v>1660</v>
      </c>
      <c r="E11" t="s">
        <v>18</v>
      </c>
    </row>
    <row r="12" spans="2:9" x14ac:dyDescent="0.25">
      <c r="B12">
        <v>100</v>
      </c>
      <c r="C12" s="1">
        <f>C11+B12+D12</f>
        <v>1760</v>
      </c>
      <c r="E12" t="s">
        <v>40</v>
      </c>
    </row>
    <row r="13" spans="2:9" x14ac:dyDescent="0.25">
      <c r="B13">
        <v>200</v>
      </c>
      <c r="C13" s="1">
        <f t="shared" ref="C13:C20" si="0">C12+B13+D13</f>
        <v>1960</v>
      </c>
      <c r="E13" t="s">
        <v>41</v>
      </c>
    </row>
    <row r="14" spans="2:9" x14ac:dyDescent="0.25">
      <c r="B14">
        <v>7500</v>
      </c>
      <c r="C14" s="1">
        <f t="shared" si="0"/>
        <v>9460</v>
      </c>
      <c r="E14" t="s">
        <v>42</v>
      </c>
    </row>
    <row r="15" spans="2:9" x14ac:dyDescent="0.25">
      <c r="C15" s="1">
        <f t="shared" si="0"/>
        <v>8860</v>
      </c>
      <c r="D15">
        <v>-600</v>
      </c>
      <c r="E15" t="s">
        <v>48</v>
      </c>
    </row>
    <row r="16" spans="2:9" x14ac:dyDescent="0.25">
      <c r="B16">
        <v>100</v>
      </c>
      <c r="C16" s="1">
        <f t="shared" si="0"/>
        <v>8960</v>
      </c>
      <c r="E16" t="s">
        <v>24</v>
      </c>
    </row>
    <row r="17" spans="2:6" x14ac:dyDescent="0.25">
      <c r="B17">
        <f>H2*7</f>
        <v>161</v>
      </c>
      <c r="C17" s="1">
        <f t="shared" si="0"/>
        <v>9121</v>
      </c>
      <c r="E17" t="s">
        <v>47</v>
      </c>
    </row>
    <row r="18" spans="2:6" x14ac:dyDescent="0.25">
      <c r="B18">
        <f>8000*1.6%*F18/12</f>
        <v>64</v>
      </c>
      <c r="C18" s="1">
        <f t="shared" si="0"/>
        <v>9185</v>
      </c>
      <c r="E18" t="s">
        <v>46</v>
      </c>
      <c r="F18">
        <v>6</v>
      </c>
    </row>
    <row r="19" spans="2:6" x14ac:dyDescent="0.25">
      <c r="C19" s="1">
        <f t="shared" si="0"/>
        <v>9119</v>
      </c>
      <c r="D19">
        <f>-11*F18</f>
        <v>-66</v>
      </c>
      <c r="E19" t="s">
        <v>45</v>
      </c>
    </row>
    <row r="20" spans="2:6" x14ac:dyDescent="0.25">
      <c r="C20" s="1">
        <f t="shared" si="0"/>
        <v>9089</v>
      </c>
      <c r="D20">
        <f>-5*F18</f>
        <v>-30</v>
      </c>
      <c r="E20" t="s">
        <v>21</v>
      </c>
    </row>
    <row r="23" spans="2:6" x14ac:dyDescent="0.25">
      <c r="B23" t="s">
        <v>49</v>
      </c>
    </row>
  </sheetData>
  <mergeCells count="2">
    <mergeCell ref="C2:D2"/>
    <mergeCell ref="C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tabSelected="1" zoomScale="178" zoomScaleNormal="178" workbookViewId="0">
      <selection activeCell="I9" sqref="I9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26</v>
      </c>
      <c r="E1" t="s">
        <v>27</v>
      </c>
      <c r="F1" t="s">
        <v>32</v>
      </c>
      <c r="G1" t="s">
        <v>36</v>
      </c>
    </row>
    <row r="2" spans="1:7" x14ac:dyDescent="0.25">
      <c r="A2" s="3">
        <v>45413</v>
      </c>
      <c r="B2" t="s">
        <v>28</v>
      </c>
      <c r="C2" t="s">
        <v>30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29</v>
      </c>
      <c r="C3" t="s">
        <v>30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28</v>
      </c>
      <c r="C4" t="s">
        <v>31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29</v>
      </c>
      <c r="C5" t="s">
        <v>30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33</v>
      </c>
      <c r="C6" t="s">
        <v>31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34</v>
      </c>
      <c r="C7" t="s">
        <v>31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22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37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35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24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37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38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39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2024-05-20T15:13:34Z</dcterms:modified>
</cp:coreProperties>
</file>