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910" yWindow="-120" windowWidth="28560" windowHeight="16440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18" i="39"/>
  <c r="D18" i="39"/>
  <c r="F18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15" i="38"/>
  <c r="G14" i="38"/>
  <c r="G17" i="38" s="1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K2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FD25" i="28" s="1"/>
  <c r="FC24" i="28" s="1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AI8" i="28" s="1"/>
  <c r="DO13" i="28"/>
  <c r="DO8" i="28" s="1"/>
  <c r="AC14" i="28"/>
  <c r="AU14" i="28"/>
  <c r="AU9" i="28"/>
  <c r="CU14" i="28"/>
  <c r="CU2" i="28" s="1"/>
  <c r="CW2" i="28" s="1"/>
  <c r="EQ14" i="28"/>
  <c r="ES14" i="28"/>
  <c r="EY14" i="28"/>
  <c r="AO15" i="28"/>
  <c r="AO6" i="28" s="1"/>
  <c r="EW15" i="28"/>
  <c r="EW2" i="28" s="1"/>
  <c r="CK16" i="28"/>
  <c r="CK8" i="28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/>
  <c r="AO25" i="28"/>
  <c r="CQ29" i="28"/>
  <c r="FD29" i="28"/>
  <c r="FD30" i="28"/>
  <c r="BY35" i="28"/>
  <c r="BY43" i="28"/>
  <c r="E16" i="31"/>
  <c r="E17" i="3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S9" i="21" s="1"/>
  <c r="AE15" i="21"/>
  <c r="BC15" i="21"/>
  <c r="S16" i="21"/>
  <c r="W16" i="21"/>
  <c r="W3" i="21" s="1"/>
  <c r="AY16" i="21"/>
  <c r="AY3" i="21" s="1"/>
  <c r="M17" i="21"/>
  <c r="S17" i="21"/>
  <c r="AK17" i="21"/>
  <c r="AK10" i="21" s="1"/>
  <c r="BC17" i="21"/>
  <c r="BC3" i="21" s="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F1" i="19" s="1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/>
  <c r="T1" i="19" s="1"/>
  <c r="W7" i="19"/>
  <c r="W10" i="19" s="1"/>
  <c r="W1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R1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M1" i="19" s="1"/>
  <c r="BP7" i="19"/>
  <c r="BP9" i="19" s="1"/>
  <c r="BS7" i="19"/>
  <c r="BS9" i="19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Y10" i="21"/>
  <c r="M5" i="34"/>
  <c r="S8" i="21"/>
  <c r="S6" i="21"/>
  <c r="DS2" i="28"/>
  <c r="CK2" i="28"/>
  <c r="AE10" i="21"/>
  <c r="FC16" i="28"/>
  <c r="AC3" i="21" l="1"/>
  <c r="AI2" i="28"/>
  <c r="AI3" i="28" s="1"/>
  <c r="AI4" i="28" s="1"/>
  <c r="E19" i="31"/>
  <c r="CQ3" i="28"/>
  <c r="CQ4" i="28" s="1"/>
  <c r="Y7" i="21"/>
  <c r="EQ2" i="28"/>
  <c r="F26" i="38"/>
  <c r="CW3" i="28"/>
  <c r="CW4" i="28" s="1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Y4" i="28" s="1"/>
  <c r="BY5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S4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IS21" i="32"/>
  <c r="DI2" i="28"/>
  <c r="DI3" i="28" s="1"/>
  <c r="DI4" i="28" s="1"/>
  <c r="BG1" i="19"/>
  <c r="G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S2" i="32" l="1"/>
  <c r="IQ2" i="32" s="1"/>
  <c r="DO2" i="28"/>
  <c r="DO3" i="28" s="1"/>
  <c r="DO4" i="28" s="1"/>
  <c r="AK3" i="21"/>
  <c r="ES2" i="28"/>
  <c r="ES3" i="28" s="1"/>
  <c r="ES4" i="28" s="1"/>
  <c r="AE4" i="21"/>
  <c r="AK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FC22" i="28"/>
  <c r="FC21" i="28" s="1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<sst xmlns="http://schemas.openxmlformats.org/spreadsheetml/2006/main" count="6616" uniqueCount="2590">
  <si>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</si>
  <si>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</si>
  <si>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</si>
  <si>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</si>
  <si>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</si>
  <si>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</si>
  <si>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</si>
  <si>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</si>
  <si>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</si>
  <si>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</si>
  <si>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</si>
  <si>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</si>
  <si>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</si>
  <si>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</si>
  <si>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</si>
  <si>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</si>
  <si>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</si>
  <si>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</si>
  <si>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</si>
  <si>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</si>
  <si>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</si>
  <si>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</si>
  <si>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</si>
  <si>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</si>
  <si>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</si>
  <si>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</si>
  <si>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</si>
  <si>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</si>
  <si>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</si>
  <si>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</si>
  <si>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</si>
  <si>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</si>
  <si>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</si>
  <si>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</si>
  <si>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</si>
  <si>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</si>
  <si>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</si>
  <si>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</si>
  <si>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</si>
  <si>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</si>
  <si>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</si>
  <si>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</si>
  <si>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</si>
  <si>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</si>
  <si>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</si>
  <si>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</si>
  <si>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</si>
  <si>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</si>
  <si>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</si>
  <si>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</si>
  <si>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</si>
  <si>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</si>
  <si>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</si>
  <si>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</si>
  <si>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</si>
  <si>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</si>
  <si>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</si>
  <si>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</si>
  <si>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</si>
  <si>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</si>
  <si>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</si>
  <si>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</si>
  <si>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</si>
  <si>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</si>
  <si>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</si>
  <si>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</si>
  <si>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</si>
  <si>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</si>
  <si>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</si>
  <si>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</si>
  <si>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</si>
  <si>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</si>
  <si>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</si>
  <si>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</si>
  <si>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</si>
  <si>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</si>
  <si>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</si>
  <si>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</si>
  <si>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</si>
  <si>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</si>
  <si>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</si>
  <si>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</si>
  <si>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</si>
  <si>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</si>
  <si>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</si>
  <si>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</si>
  <si>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</si>
  <si>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</si>
  <si>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</si>
  <si>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</si>
  <si>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</si>
  <si>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</si>
  <si>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</si>
  <si>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</si>
  <si>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</si>
  <si>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</si>
  <si>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</si>
  <si>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</si>
  <si>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</si>
  <si>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</si>
  <si>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</si>
  <si>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</si>
  <si>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</si>
  <si>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</si>
  <si>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</si>
  <si>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</si>
  <si>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</si>
  <si>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</si>
  <si>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</si>
  <si>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</si>
  <si>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</si>
  <si>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</si>
  <si>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</si>
  <si>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</si>
  <si>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</si>
  <si>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</si>
  <si>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</si>
  <si>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</si>
  <si>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</si>
  <si>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</si>
  <si>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</si>
  <si>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</si>
  <si>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</si>
  <si>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</si>
  <si>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</si>
  <si>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</si>
  <si>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</si>
  <si>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</si>
  <si>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</si>
  <si>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</si>
  <si>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</si>
  <si>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</si>
  <si>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</si>
  <si>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</si>
  <si>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</si>
  <si>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</si>
  <si>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</si>
  <si>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</si>
  <si>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</si>
  <si>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</si>
  <si>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</si>
  <si>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</si>
  <si>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</si>
  <si>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</si>
  <si>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</si>
  <si>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</si>
  <si>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</si>
  <si>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</si>
  <si>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</si>
  <si>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</si>
  <si>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</si>
  <si>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</si>
  <si>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</si>
  <si>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</si>
  <si>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</si>
  <si>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</si>
  <si>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</si>
  <si>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</si>
  <si>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</si>
  <si>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</si>
  <si>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</si>
  <si>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</si>
  <si>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</si>
  <si>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</si>
  <si>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</si>
  <si>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</si>
  <si>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</si>
  <si>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</si>
  <si>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</si>
  <si>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</si>
  <si>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</si>
  <si>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</si>
  <si>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</si>
  <si>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</si>
  <si>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</si>
  <si>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</si>
  <si>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</si>
  <si>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</si>
  <si>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</si>
  <si>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</si>
  <si>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</si>
  <si>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</si>
  <si>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</si>
  <si>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</si>
  <si>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</si>
  <si>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</si>
  <si>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</si>
  <si>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</si>
  <si>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</si>
  <si>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</si>
  <si>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</si>
  <si>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</si>
  <si>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</si>
  <si>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</si>
  <si>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</si>
  <si>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</si>
  <si>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</si>
  <si>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</si>
  <si>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</si>
  <si>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</si>
  <si>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</si>
  <si>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</si>
  <si>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</si>
  <si>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</si>
  <si>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</si>
  <si>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</si>
  <si>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</si>
  <si>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</si>
  <si>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</si>
  <si>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</si>
  <si>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</si>
  <si>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</si>
  <si>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</si>
  <si>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</si>
  <si>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</si>
  <si>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</si>
  <si>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</si>
  <si>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</si>
  <si>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</si>
  <si>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</si>
  <si>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</si>
  <si>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</si>
  <si>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</si>
  <si>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</si>
  <si>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</si>
  <si>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</si>
  <si>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</si>
  <si>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</si>
  <si>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</si>
  <si>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</si>
  <si>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</si>
  <si>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</si>
  <si>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</si>
  <si>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</si>
  <si>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</si>
  <si>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</si>
  <si>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</si>
  <si>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</si>
  <si>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</si>
  <si>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</si>
  <si>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</si>
  <si>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</si>
  <si>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</si>
  <si>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</si>
  <si>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</si>
  <si>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</si>
  <si>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</si>
  <si>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</si>
  <si>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</si>
  <si>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</si>
  <si>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</si>
  <si>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</si>
  <si>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</si>
  <si>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</si>
  <si>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</si>
  <si>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</si>
  <si>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</si>
  <si>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</si>
  <si>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</si>
  <si>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</si>
  <si>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</si>
  <si>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</si>
  <si>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</si>
  <si>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</si>
  <si>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</si>
  <si>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</si>
  <si>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</si>
  <si>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</si>
  <si>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</si>
  <si>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</si>
  <si>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</si>
  <si>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</si>
  <si>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</si>
  <si>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</si>
  <si>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</si>
  <si>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</si>
  <si>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</si>
  <si>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</si>
  <si>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</si>
  <si>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</si>
  <si>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</si>
  <si>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</si>
  <si>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</si>
  <si>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</si>
  <si>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</si>
  <si>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</si>
  <si>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</si>
  <si>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</si>
  <si>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</si>
  <si>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</si>
  <si>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</si>
  <si>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</si>
  <si>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</si>
  <si>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</si>
  <si>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</si>
  <si>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</si>
  <si>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</si>
  <si>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</si>
  <si>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</si>
  <si>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</si>
  <si>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</si>
  <si>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</si>
  <si>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</si>
  <si>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</si>
  <si>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</si>
  <si>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</si>
  <si>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</si>
  <si>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</si>
  <si>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</si>
  <si>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</si>
  <si>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</si>
  <si>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</si>
  <si>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</si>
  <si>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</si>
  <si>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</si>
  <si>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</si>
  <si>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</si>
  <si>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</si>
  <si>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</si>
  <si>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</si>
  <si>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</si>
  <si>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</si>
  <si>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</si>
  <si>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</si>
  <si>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</si>
  <si>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</si>
  <si>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</si>
  <si>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</si>
  <si>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</si>
  <si>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</si>
  <si>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</si>
  <si>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</si>
  <si>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</si>
  <si>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</si>
  <si>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</si>
  <si>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</si>
  <si>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</si>
  <si>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</si>
  <si>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</si>
  <si>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</si>
  <si>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</si>
  <si>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</si>
  <si>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</si>
  <si>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</si>
  <si>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</si>
  <si>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</si>
  <si>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</si>
  <si>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</si>
  <si>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</si>
  <si>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</si>
  <si>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</si>
  <si>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</si>
  <si>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</si>
  <si>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</si>
  <si>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</si>
  <si>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</si>
  <si>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</si>
  <si>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</si>
  <si>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</si>
  <si>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</si>
  <si>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</si>
  <si>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</si>
  <si>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</si>
  <si>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</si>
  <si>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</si>
  <si>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</si>
  <si>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</si>
  <si>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</si>
  <si>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</si>
  <si>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</si>
  <si>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</si>
  <si>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</si>
  <si>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</si>
  <si>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</si>
  <si>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</si>
  <si>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</si>
  <si>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</si>
  <si>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</si>
  <si>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</si>
  <si>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</si>
  <si>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</si>
  <si>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</si>
  <si>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</si>
  <si>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</si>
  <si>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</si>
  <si>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</si>
  <si>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</si>
  <si>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</si>
  <si>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</si>
  <si>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</si>
  <si>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</si>
  <si>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</si>
  <si>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</si>
  <si>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</si>
  <si>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</si>
  <si>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</si>
  <si>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</si>
  <si>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</si>
  <si>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</si>
  <si>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</si>
  <si>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</si>
  <si>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</si>
  <si>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</si>
  <si>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</si>
  <si>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</si>
  <si>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</si>
  <si>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</si>
  <si>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</si>
  <si>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</si>
  <si>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</si>
  <si>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</si>
  <si>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</si>
  <si>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</si>
  <si>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</si>
  <si>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</si>
  <si>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</si>
  <si>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</si>
  <si>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</si>
  <si>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</si>
  <si>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</si>
  <si>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</si>
  <si>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</si>
  <si>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</si>
  <si>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</si>
  <si>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</si>
  <si>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</si>
  <si>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</si>
  <si>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</si>
  <si>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</si>
  <si>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</si>
  <si>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</si>
  <si>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</si>
  <si>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</si>
  <si>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</si>
  <si>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</si>
  <si>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</si>
  <si>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</si>
  <si>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</si>
  <si>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</si>
  <si>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</si>
  <si>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</si>
  <si>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</si>
  <si>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</si>
  <si>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</si>
  <si>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</si>
  <si>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</si>
  <si>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</si>
  <si>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</si>
  <si>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</si>
  <si>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</si>
  <si>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</si>
  <si>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</si>
  <si>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</si>
  <si>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</si>
  <si>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</si>
  <si>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</si>
  <si>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</si>
  <si>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</si>
  <si>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</si>
  <si>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</si>
  <si>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</si>
  <si>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</si>
  <si>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</si>
  <si>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</si>
  <si>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</si>
  <si>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</si>
  <si>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</si>
  <si>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</si>
  <si>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</si>
  <si>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</si>
  <si>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</si>
  <si>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</si>
  <si>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</si>
  <si>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</si>
  <si>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</si>
  <si>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</si>
  <si>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</si>
  <si>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</si>
  <si>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</si>
  <si>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</si>
  <si>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</si>
  <si>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</si>
  <si>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</si>
  <si>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</si>
  <si>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</si>
  <si>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</si>
  <si>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</si>
  <si>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</si>
  <si>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</si>
  <si>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</si>
  <si>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</si>
  <si>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</si>
  <si>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</si>
  <si>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</si>
  <si>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</si>
  <si>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</si>
  <si>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</si>
  <si>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</si>
  <si>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</si>
  <si>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</si>
  <si>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</si>
  <si>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</si>
  <si>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</si>
  <si>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</si>
  <si>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</si>
  <si>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</si>
  <si>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</si>
  <si>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</si>
  <si>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</si>
  <si>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</si>
  <si>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</si>
  <si>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</si>
  <si>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</si>
  <si>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</si>
  <si>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</si>
  <si>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</si>
  <si>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</si>
  <si>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</si>
  <si>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</si>
  <si>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</si>
  <si>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</si>
  <si>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</si>
  <si>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</si>
  <si>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</si>
  <si>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</si>
  <si>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</si>
  <si>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</si>
  <si>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</si>
  <si>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</si>
  <si>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</si>
  <si>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</si>
  <si>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</si>
  <si>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</si>
  <si>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</si>
  <si>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</si>
  <si>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</si>
  <si>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</si>
  <si>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</si>
  <si>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</si>
  <si>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</si>
  <si>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</si>
  <si>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</si>
  <si>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</si>
  <si>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</si>
  <si>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</si>
  <si>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</si>
  <si>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</si>
  <si>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</si>
  <si>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</si>
  <si>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</si>
  <si>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</si>
  <si>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</si>
  <si>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</si>
  <si>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</si>
  <si>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</si>
  <si>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</si>
  <si>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</si>
  <si>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</si>
  <si>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</si>
  <si>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</si>
  <si>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</si>
  <si>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</si>
  <si>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</si>
  <si>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</si>
  <si>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</si>
  <si>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</si>
  <si>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</si>
  <si>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</si>
  <si>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</si>
  <si>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</si>
  <si>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</si>
  <si>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</si>
  <si>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</si>
  <si>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</si>
  <si>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</si>
  <si>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</si>
  <si>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</si>
  <si>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</si>
  <si>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</si>
  <si>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</si>
  <si>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</si>
  <si>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</si>
  <si>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</si>
  <si>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</si>
  <si>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</si>
  <si>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</si>
  <si>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</si>
  <si>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</si>
  <si>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</si>
  <si>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</si>
  <si>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</si>
  <si>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</si>
  <si>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</si>
  <si>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</si>
  <si>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</si>
  <si>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</si>
  <si>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</si>
  <si>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</si>
  <si>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</si>
  <si>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</si>
  <si>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</si>
  <si>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</si>
  <si>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</si>
  <si>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</si>
  <si>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</si>
  <si>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</si>
  <si>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</si>
  <si>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</si>
  <si>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</si>
  <si>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</si>
  <si>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</si>
  <si>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</si>
  <si>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</si>
  <si>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</si>
  <si>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</si>
  <si>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</si>
  <si>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</si>
  <si>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</si>
  <si>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</si>
  <si>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</si>
  <si>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</si>
  <si>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</si>
  <si>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</si>
  <si>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</si>
  <si>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</si>
  <si>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</si>
  <si>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</si>
  <si>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</si>
  <si>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</si>
  <si>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</si>
  <si>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</si>
  <si>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</si>
  <si>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</si>
  <si>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</si>
  <si>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</si>
  <si>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</si>
  <si>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</si>
  <si>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</si>
  <si>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</si>
  <si>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</si>
  <si>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</si>
  <si>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</si>
  <si>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</si>
  <si>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</si>
  <si>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</si>
  <si>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</si>
  <si>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</si>
  <si>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</si>
  <si>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</si>
  <si>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</si>
  <si>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</si>
  <si>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</si>
  <si>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</si>
  <si>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</si>
  <si>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</si>
  <si>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</si>
  <si>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</si>
  <si>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</si>
  <si>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</si>
  <si>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</si>
  <si>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</si>
  <si>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</si>
  <si>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</si>
  <si>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</si>
  <si>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</si>
  <si>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</si>
  <si>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</si>
  <si>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</si>
  <si>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</si>
  <si>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</si>
  <si>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</si>
  <si>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</si>
  <si>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</si>
  <si>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</si>
  <si>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</si>
  <si>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</si>
  <si>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</si>
  <si>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</si>
  <si>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</si>
  <si>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</si>
  <si>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</si>
  <si>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</si>
  <si>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</si>
  <si>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</si>
  <si>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</si>
  <si>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</si>
  <si>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</si>
  <si>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</si>
  <si>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</si>
  <si>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</si>
  <si>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</si>
  <si>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</si>
  <si>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</si>
  <si>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</si>
  <si>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</si>
  <si>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</si>
  <si>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</si>
  <si>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</si>
  <si>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</si>
  <si>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</si>
  <si>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</si>
  <si>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</si>
  <si>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</si>
  <si>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</si>
  <si>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</si>
  <si>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</si>
  <si>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</si>
  <si>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</si>
  <si>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</si>
  <si>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</si>
  <si>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</si>
  <si>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</si>
  <si>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</si>
  <si>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</si>
  <si>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</si>
  <si>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</si>
  <si>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</si>
  <si>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</si>
  <si>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</si>
  <si>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</si>
  <si>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</si>
  <si>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</si>
  <si>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</si>
  <si>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</si>
  <si>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</si>
  <si>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</si>
  <si>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</si>
  <si>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</si>
  <si>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</si>
  <si>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</si>
  <si>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</si>
  <si>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</si>
  <si>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</si>
  <si>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</si>
  <si>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</si>
  <si>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</si>
  <si>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</si>
  <si>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</si>
  <si>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</si>
  <si>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</si>
  <si>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</si>
  <si>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</si>
  <si>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</si>
  <si>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</si>
  <si>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</si>
  <si>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</si>
  <si>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</si>
  <si>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</si>
  <si>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</si>
  <si>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</si>
  <si>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</si>
  <si>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</si>
  <si>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</si>
  <si>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</si>
  <si>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</si>
  <si>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</si>
  <si>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</si>
  <si>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</si>
  <si>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</si>
  <si>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</si>
  <si>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</si>
  <si>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</si>
  <si>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</si>
  <si>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</si>
  <si>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</si>
  <si>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</si>
  <si>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</si>
  <si>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</si>
  <si>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</si>
  <si>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</si>
  <si>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</si>
  <si>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</si>
  <si>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</si>
  <si>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</si>
  <si>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</si>
  <si>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</si>
  <si>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</si>
  <si>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</si>
  <si>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</si>
  <si>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</si>
  <si>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</si>
  <si>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</si>
  <si>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</si>
  <si>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</si>
  <si>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</si>
  <si>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</si>
  <si>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</si>
  <si>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</si>
  <si>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</si>
  <si>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</si>
  <si>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</si>
  <si>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</si>
  <si>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</si>
  <si>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</si>
  <si>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</si>
  <si>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</si>
  <si>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</si>
  <si>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</si>
  <si>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</si>
  <si>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</si>
  <si>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</si>
  <si>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</si>
  <si>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</si>
  <si>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</si>
  <si>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</si>
  <si>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</si>
  <si>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</si>
  <si>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</si>
  <si>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</si>
  <si>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</si>
  <si>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</si>
  <si>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</si>
  <si>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</si>
  <si>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</si>
  <si>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</si>
  <si>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</si>
  <si>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</si>
  <si>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</si>
  <si>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</si>
  <si>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</si>
  <si>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</si>
  <si>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</si>
  <si>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</si>
  <si>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</si>
  <si>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</si>
  <si>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</si>
  <si>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</si>
  <si>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</si>
  <si>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</si>
  <si>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</si>
  <si>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</si>
  <si>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</si>
  <si>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</si>
  <si>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</si>
  <si>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</si>
  <si>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</si>
  <si>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</si>
  <si>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</si>
  <si>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</si>
  <si>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</si>
  <si>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</si>
  <si>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</si>
  <si>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</si>
  <si>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</si>
  <si>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</si>
  <si>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</si>
  <si>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</si>
  <si>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</si>
  <si>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</si>
  <si>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</si>
  <si>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</si>
  <si>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</si>
  <si>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</si>
  <si>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</si>
  <si>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</si>
  <si>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</si>
  <si>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</si>
  <si>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</si>
  <si>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</si>
  <si>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</si>
  <si>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</si>
  <si>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</si>
  <si>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</si>
  <si>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</si>
  <si>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</si>
  <si>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</si>
  <si>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</si>
  <si>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</si>
  <si>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</si>
  <si>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</si>
  <si>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</si>
  <si>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</si>
  <si>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</si>
  <si>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</si>
  <si>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</si>
  <si>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</si>
  <si>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</si>
  <si>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</si>
  <si>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</si>
  <si>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</si>
  <si>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</si>
  <si>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</si>
  <si>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</si>
  <si>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</si>
  <si>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</si>
  <si>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</si>
  <si>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</si>
  <si>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</si>
  <si>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</si>
  <si>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</si>
  <si>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</si>
  <si>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</si>
  <si>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</si>
  <si>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</si>
  <si>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</si>
  <si>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</si>
  <si>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</si>
  <si>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</si>
  <si>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</si>
  <si>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</si>
  <si>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</si>
  <si>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</si>
  <si>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</si>
  <si>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</si>
  <si>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</si>
  <si>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</si>
  <si>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</si>
  <si>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</si>
  <si>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</si>
  <si>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</si>
  <si>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</si>
  <si>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</si>
  <si>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</si>
  <si>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</si>
  <si>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</si>
  <si>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</si>
  <si>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</si>
  <si>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</si>
  <si>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</si>
  <si>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</si>
  <si>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</si>
  <si>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</si>
  <si>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</si>
  <si>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</si>
  <si>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</si>
  <si>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</si>
  <si>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</si>
  <si>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</si>
  <si>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</si>
  <si>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</si>
  <si>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</si>
  <si>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</si>
  <si>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</si>
  <si>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</si>
  <si>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</si>
  <si>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</si>
  <si>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</si>
  <si>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</si>
  <si>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</si>
  <si>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</si>
  <si>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</si>
  <si>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</si>
  <si>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</si>
  <si>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</si>
  <si>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</si>
  <si>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</si>
  <si>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</si>
  <si>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</si>
  <si>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</si>
  <si>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</si>
  <si>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</si>
  <si>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</si>
  <si>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</si>
  <si>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</si>
  <si>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</si>
  <si>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</si>
  <si>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</si>
  <si>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</si>
  <si>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</si>
  <si>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</si>
  <si>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</si>
  <si>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</si>
  <si>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</si>
  <si>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</si>
  <si>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</si>
  <si>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</si>
  <si>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</si>
  <si>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</si>
  <si>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</si>
  <si>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</si>
  <si>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</si>
  <si>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</si>
  <si>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</si>
  <si>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</si>
  <si>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</si>
  <si>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</si>
  <si>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</si>
  <si>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</si>
  <si>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</si>
  <si>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</si>
  <si>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</si>
  <si>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</si>
  <si>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</si>
  <si>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</si>
  <si>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</si>
  <si>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</si>
  <si>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</si>
  <si>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</si>
  <si>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</si>
  <si>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</si>
  <si>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</si>
  <si>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</si>
  <si>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</si>
  <si>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</si>
  <si>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</si>
  <si>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</si>
  <si>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</si>
  <si>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</si>
  <si>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</si>
  <si>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</si>
  <si>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</si>
  <si>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</si>
  <si>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</si>
  <si>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</si>
  <si>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</si>
  <si>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</si>
  <si>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</si>
  <si>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</si>
  <si>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</si>
  <si>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</si>
  <si>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</si>
  <si>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</si>
  <si>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</si>
  <si>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</si>
  <si>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</si>
  <si>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</si>
  <si>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</si>
  <si>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</si>
  <si>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</si>
  <si>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</si>
  <si>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</si>
  <si>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</si>
  <si>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</si>
  <si>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</si>
  <si>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</si>
  <si>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</si>
  <si>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</si>
  <si>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</si>
  <si>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</si>
  <si>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</si>
  <si>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</si>
  <si>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</si>
  <si>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</si>
  <si>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</si>
  <si>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</si>
  <si>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</si>
  <si>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</si>
  <si>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</si>
  <si>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</si>
  <si>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</si>
  <si>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</si>
  <si>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</si>
  <si>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</si>
  <si>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</si>
  <si>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</si>
  <si>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</si>
  <si>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</si>
  <si>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</si>
  <si>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</si>
  <si>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</si>
  <si>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</si>
  <si>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</si>
  <si>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</si>
  <si>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</si>
  <si>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</si>
  <si>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</si>
  <si>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</si>
  <si>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</si>
  <si>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</si>
  <si>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</si>
  <si>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</si>
  <si>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</si>
  <si>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</si>
  <si>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</si>
  <si>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</si>
  <si>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</si>
  <si>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</si>
  <si>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</si>
  <si>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</si>
  <si>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</si>
  <si>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</si>
  <si>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</si>
  <si>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</si>
  <si>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</si>
  <si>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</si>
  <si>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</si>
  <si>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</si>
  <si>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</si>
  <si>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</si>
  <si>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</si>
  <si>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</si>
  <si>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</si>
  <si>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</si>
  <si>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</si>
  <si>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</si>
  <si>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</si>
  <si>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</si>
  <si>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</si>
  <si>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</si>
  <si>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</si>
  <si>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</si>
  <si>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</si>
  <si>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</si>
  <si>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</si>
  <si>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</si>
  <si>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</si>
  <si>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</si>
  <si>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</si>
  <si>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</si>
  <si>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</si>
  <si>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</si>
  <si>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</si>
  <si>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</si>
  <si>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</si>
  <si>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</si>
  <si>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</si>
  <si>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</si>
  <si>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</si>
  <si>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</si>
  <si>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</si>
  <si>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</si>
  <si>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</si>
  <si>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</si>
  <si>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</si>
  <si>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</si>
  <si>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</si>
  <si>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</si>
  <si>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</si>
  <si>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</si>
  <si>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</si>
  <si>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</si>
  <si>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</si>
  <si>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</si>
  <si>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</si>
  <si>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</si>
  <si>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</si>
  <si>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</si>
  <si>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</si>
  <si>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</si>
  <si>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</si>
  <si>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</si>
  <si>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</si>
  <si>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</si>
  <si>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</si>
  <si>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</si>
  <si>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</si>
  <si>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</si>
  <si>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</si>
  <si>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</si>
  <si>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</si>
  <si>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</si>
  <si>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</si>
  <si>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</si>
  <si>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</si>
  <si>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</si>
  <si>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</si>
  <si>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</si>
  <si>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</si>
  <si>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</si>
  <si>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</si>
  <si>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</si>
  <si>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</si>
  <si>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</si>
  <si>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</si>
  <si>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</si>
  <si>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</si>
  <si>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</si>
  <si>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</si>
  <si>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</si>
  <si>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</si>
  <si>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</si>
  <si>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</si>
  <si>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</si>
  <si>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</si>
  <si>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</si>
  <si>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</si>
  <si>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</si>
  <si>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</si>
  <si>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</si>
  <si>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</si>
  <si>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</si>
  <si>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</si>
  <si>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</si>
  <si>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</si>
  <si>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</si>
  <si>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</si>
  <si>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</si>
  <si>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</si>
  <si>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</si>
  <si>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</si>
  <si>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</si>
  <si>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</si>
  <si>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</si>
  <si>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</si>
  <si>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</si>
  <si>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</si>
  <si>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</si>
  <si>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</si>
  <si>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</si>
  <si>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</si>
  <si>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</si>
  <si>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</si>
  <si>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</si>
  <si>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</si>
  <si>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</si>
  <si>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</si>
  <si>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</si>
  <si>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</si>
  <si>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</si>
  <si>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</si>
  <si>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</si>
  <si>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</si>
  <si>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</si>
  <si>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</si>
  <si>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</si>
  <si>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</si>
  <si>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</si>
  <si>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</si>
  <si>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</si>
  <si>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</si>
  <si>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</si>
  <si>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</si>
  <si>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</si>
  <si>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</si>
  <si>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</si>
  <si>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</si>
  <si>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</si>
  <si>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</si>
  <si>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</si>
  <si>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</si>
  <si>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</si>
  <si>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</si>
  <si>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</si>
  <si>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</si>
  <si>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</si>
  <si>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</si>
  <si>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</si>
  <si>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</si>
  <si>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</si>
  <si>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</si>
  <si>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</si>
  <si>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</si>
  <si>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</si>
  <si>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</si>
  <si>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</si>
  <si>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</si>
  <si>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</si>
  <si>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</si>
  <si>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</si>
  <si>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</si>
  <si>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</si>
  <si>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</si>
  <si>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</si>
  <si>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</si>
  <si>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</si>
  <si>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</si>
  <si>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</si>
  <si>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</si>
  <si>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</si>
  <si>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</si>
  <si>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</si>
  <si>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</si>
  <si>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</si>
  <si>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</si>
  <si>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</si>
  <si>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</si>
  <si>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</si>
  <si>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</si>
  <si>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</si>
  <si>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</si>
  <si>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</si>
  <si>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</si>
  <si>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</si>
  <si>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</si>
  <si>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</si>
  <si>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</si>
  <si>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</si>
  <si>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</si>
  <si>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</si>
  <si>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</si>
  <si>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</si>
  <si>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</si>
  <si>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</si>
  <si>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</si>
  <si>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</si>
  <si>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</si>
  <si>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</si>
  <si>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</si>
  <si>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</si>
  <si>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</si>
  <si>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</si>
  <si>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</si>
  <si>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</si>
  <si>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</si>
  <si>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</si>
  <si>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</si>
  <si>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</si>
  <si>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</si>
  <si>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</si>
  <si>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</si>
  <si>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</si>
  <si>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</si>
  <si>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</si>
  <si>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</si>
  <si>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</si>
  <si>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</si>
  <si>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</si>
  <si>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</si>
  <si>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</si>
  <si>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</si>
  <si>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</si>
  <si>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</si>
  <si>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</si>
  <si>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</si>
  <si>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</si>
  <si>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</si>
  <si>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</si>
  <si>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</si>
  <si>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</si>
  <si>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</si>
  <si>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</si>
  <si>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</si>
  <si>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</si>
  <si>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</si>
  <si>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</si>
  <si>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</si>
  <si>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</si>
  <si>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</si>
  <si>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</si>
  <si>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</si>
  <si>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</si>
  <si>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</si>
  <si>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</si>
  <si>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</si>
  <si>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</si>
  <si>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</si>
  <si>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</si>
  <si>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</si>
  <si>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</si>
  <si>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</si>
  <si>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</si>
  <si>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</si>
  <si>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</si>
  <si>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</si>
  <si>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</si>
  <si>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</si>
  <si>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</si>
  <si>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</si>
  <si>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</si>
  <si>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</si>
  <si>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</si>
  <si>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</si>
  <si>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</si>
  <si>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</si>
  <si>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</si>
  <si>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</si>
  <si>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</si>
  <si>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</si>
  <si>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</si>
  <si>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</si>
  <si>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</si>
  <si>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</si>
  <si>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</si>
  <si>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</si>
  <si>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</si>
  <si>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</si>
  <si>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</si>
  <si>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</si>
  <si>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</si>
  <si>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</si>
  <si>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</si>
  <si>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</si>
  <si>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</si>
  <si>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</si>
  <si>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</si>
  <si>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</si>
  <si>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</si>
  <si>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</si>
  <si>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</si>
  <si>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</si>
  <si>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</si>
  <si>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</si>
  <si>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</si>
  <si>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</si>
  <si>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</si>
  <si>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</si>
  <si>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</si>
  <si>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</si>
  <si>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</si>
  <si>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</si>
  <si>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</si>
  <si>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</si>
  <si>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</si>
  <si>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</si>
  <si>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</si>
  <si>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</si>
  <si>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</si>
  <si>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</si>
  <si>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</si>
  <si>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</si>
  <si>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</si>
  <si>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</si>
  <si>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</si>
  <si>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</si>
  <si>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</si>
  <si>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</si>
  <si>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</si>
  <si>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</si>
  <si>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</si>
  <si>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</si>
  <si>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</si>
  <si>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</si>
  <si>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</si>
  <si>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</si>
  <si>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</si>
  <si>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</si>
  <si>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</si>
  <si>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</si>
  <si>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</si>
  <si>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</si>
  <si>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</si>
  <si>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</si>
  <si>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</si>
  <si>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</si>
  <si>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</si>
  <si>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</si>
  <si>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</si>
  <si>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</si>
  <si>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</si>
  <si>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</si>
  <si>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</si>
  <si>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</si>
  <si>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</si>
  <si>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</si>
  <si>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</si>
  <si>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</si>
  <si>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</si>
  <si>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</si>
  <si>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</si>
  <si>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</si>
  <si>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</si>
  <si>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</si>
  <si>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</si>
  <si>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</si>
  <si>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</si>
  <si>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</si>
  <si>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</si>
  <si>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</si>
  <si>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</si>
  <si>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</si>
  <si>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</si>
  <si>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</si>
  <si>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</si>
  <si>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</si>
  <si>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</si>
  <si>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</si>
  <si>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</si>
  <si>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</si>
  <si>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</si>
  <si>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</si>
  <si>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</si>
  <si>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</si>
  <si>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</si>
  <si>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</si>
  <si>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</si>
  <si>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</si>
  <si>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</si>
  <si>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</si>
  <si>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</si>
  <si>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</si>
  <si>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</si>
  <si>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</si>
  <si>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</si>
  <si>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</si>
  <si>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</si>
  <si>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</si>
  <si>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</si>
  <si>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</si>
  <si>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</si>
  <si>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</si>
  <si>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</si>
  <si>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</si>
  <si>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</si>
  <si>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</si>
  <si>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</si>
  <si>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</si>
  <si>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</si>
  <si>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</si>
  <si>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</si>
  <si>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</si>
  <si>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</si>
  <si>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</si>
  <si>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</si>
  <si>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</si>
  <si>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</si>
  <si>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</si>
  <si>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</si>
  <si>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</si>
  <si>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</si>
  <si>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</si>
  <si>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</si>
  <si>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</si>
  <si>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</si>
  <si>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</si>
  <si>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</si>
  <si>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</si>
  <si>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</si>
  <si>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</si>
  <si>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</si>
  <si>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</si>
  <si>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</si>
  <si>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</si>
  <si>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</si>
  <si>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</si>
  <si>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</si>
  <si>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</si>
  <si>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</si>
  <si>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</si>
  <si>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</si>
  <si>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</si>
  <si>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</si>
  <si>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</si>
  <si>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</si>
  <si>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</si>
  <si>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</si>
  <si>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</si>
  <si>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</si>
  <si>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</si>
  <si>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</si>
  <si>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</si>
  <si>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</si>
  <si>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</si>
  <si>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</si>
  <si>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</si>
  <si>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</si>
  <si>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</si>
  <si>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</si>
  <si>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</si>
  <si>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</si>
  <si>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</si>
  <si>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</si>
  <si>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</si>
  <si>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</si>
  <si>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</si>
  <si>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</si>
  <si>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</si>
  <si>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</si>
  <si>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</si>
  <si>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</si>
  <si>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</si>
  <si>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</si>
  <si>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</si>
  <si>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</si>
  <si>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</si>
  <si>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</si>
  <si>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</si>
  <si>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</si>
  <si>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</si>
  <si>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</si>
  <si>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</si>
  <si>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</si>
  <si>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</si>
  <si>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</si>
  <si>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</si>
  <si>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</si>
  <si>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</si>
  <si>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</si>
  <si>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</si>
  <si>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</si>
  <si>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</si>
  <si>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</si>
  <si>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</si>
  <si>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</si>
  <si>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</si>
  <si>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</si>
  <si>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</si>
  <si>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</si>
  <si>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</si>
  <si>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</si>
  <si>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</si>
  <si>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</si>
  <si>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</si>
  <si>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</si>
  <si>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</si>
  <si>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</si>
  <si>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</si>
  <si>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</si>
  <si>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</si>
  <si>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</si>
  <si>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</si>
  <si>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</si>
  <si>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</si>
  <si>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</si>
  <si>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</si>
  <si>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</si>
  <si>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</si>
  <si>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</si>
  <si>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</si>
  <si>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</si>
  <si>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</si>
  <si>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</si>
  <si>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</si>
  <si>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</si>
  <si>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</si>
  <si>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</si>
  <si>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</si>
  <si>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</si>
  <si>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</si>
  <si>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</si>
  <si>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</si>
  <si>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</si>
  <si>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</si>
  <si>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</si>
  <si>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</si>
  <si>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</si>
  <si>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</si>
  <si>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</si>
  <si>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</si>
  <si>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</si>
  <si>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</si>
  <si>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</si>
  <si>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</si>
  <si>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</si>
  <si>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</si>
  <si>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</si>
  <si>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</si>
  <si>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</si>
  <si>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</si>
  <si>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</si>
  <si>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</si>
  <si>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</si>
  <si>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</si>
  <si>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</si>
  <si>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</si>
  <si>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</si>
  <si>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</si>
  <si>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</si>
  <si>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</si>
  <si>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</si>
  <si>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</si>
  <si>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</si>
  <si>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</si>
  <si>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</si>
  <si>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</si>
  <si>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</si>
  <si>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</si>
  <si>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</si>
  <si>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</si>
  <si>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</si>
  <si>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</si>
  <si>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</si>
  <si>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</si>
  <si>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</si>
  <si>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</si>
  <si>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</si>
  <si>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</si>
  <si>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</si>
  <si>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</si>
  <si>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</si>
  <si>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</si>
  <si>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</si>
  <si>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</si>
  <si>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</si>
  <si>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</si>
  <si>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</si>
  <si>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</si>
  <si>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</si>
  <si>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</si>
  <si>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</si>
  <si>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</si>
  <si>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</si>
  <si>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</si>
  <si>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</si>
  <si>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</si>
  <si>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</si>
  <si>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</si>
  <si>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</si>
  <si>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</si>
  <si>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</si>
  <si>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</si>
  <si>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</si>
  <si>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</si>
  <si>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</si>
  <si>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</si>
  <si>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</si>
  <si>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</si>
  <si>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</si>
  <si>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</si>
  <si>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</si>
  <si>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</si>
  <si>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</si>
  <si>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</si>
  <si>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</si>
  <si>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</si>
  <si>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</si>
  <si>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</si>
  <si>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</si>
  <si>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</si>
  <si>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</si>
  <si>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</si>
  <si>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</si>
  <si>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</si>
  <si>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</si>
  <si>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</si>
  <si>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</si>
  <si>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</si>
  <si>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</si>
  <si>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</si>
  <si>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</si>
  <si>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</si>
  <si>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</si>
  <si>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</si>
  <si>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</si>
  <si>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</si>
  <si>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</si>
  <si>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</si>
  <si>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</si>
  <si>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</si>
  <si>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</si>
  <si>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</si>
  <si>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</si>
  <si>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</si>
  <si>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</si>
  <si>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</si>
  <si>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</si>
  <si>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</si>
  <si>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</si>
  <si>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</si>
  <si>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</si>
  <si>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</si>
  <si>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</si>
  <si>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</si>
  <si>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</si>
  <si>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</si>
  <si>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</si>
  <si>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</si>
  <si>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</si>
  <si>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</si>
  <si>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</si>
  <si>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</si>
  <si>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</si>
  <si>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</si>
  <si>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</si>
  <si>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</si>
  <si>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</si>
  <si>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</si>
  <si>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</si>
  <si>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</si>
  <si>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</si>
  <si>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</si>
  <si>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</si>
  <si>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</si>
  <si>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</si>
  <si>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</si>
  <si>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</si>
  <si>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</si>
  <si>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</si>
  <si>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</si>
  <si>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</si>
  <si>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</si>
  <si>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</si>
  <si>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</si>
  <si>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</si>
  <si>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</si>
  <si>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</si>
  <si>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</si>
  <si>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</si>
  <si>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</si>
  <si>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</si>
  <si>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</si>
  <si>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</si>
  <si>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</si>
  <si>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</si>
  <si>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</si>
  <si>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</si>
  <si>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</si>
  <si>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</si>
  <si>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</si>
  <si>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</si>
  <si>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</si>
  <si>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</si>
  <si>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</si>
  <si>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</si>
  <si>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</si>
  <si>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</si>
  <si>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</si>
  <si>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</si>
  <si>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</si>
  <si>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</si>
  <si>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</si>
  <si>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</si>
  <si>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</si>
  <si>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</si>
  <si>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</si>
  <si>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</si>
  <si>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</si>
  <si>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</si>
  <si>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</si>
  <si>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</si>
  <si>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</si>
  <si>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</si>
  <si>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</si>
  <si>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</si>
  <si>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</si>
  <si>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</si>
  <si>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</si>
  <si>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</si>
  <si>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</si>
  <si>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</si>
  <si>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</si>
  <si>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</si>
  <si>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</si>
  <si>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</si>
  <si>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</si>
  <si>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</si>
  <si>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</si>
  <si>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</si>
  <si>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</si>
  <si>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</si>
  <si>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</si>
  <si>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</si>
  <si>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</si>
  <si>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</si>
  <si>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</si>
  <si>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</si>
  <si>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</si>
  <si>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</si>
  <si>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</si>
  <si>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</si>
  <si>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</si>
  <si>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</si>
  <si>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</si>
  <si>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</si>
  <si>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</si>
  <si>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</si>
  <si>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</si>
  <si>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</si>
  <si>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</si>
  <si>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</si>
  <si>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</si>
  <si>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</si>
  <si>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</si>
  <si>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</si>
  <si>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</si>
  <si>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</si>
  <si>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</si>
  <si>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</si>
  <si>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</si>
  <si>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</si>
  <si>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</si>
  <si>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</si>
  <si>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</si>
  <si>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</si>
  <si>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</si>
  <si>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</si>
  <si>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</si>
  <si>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</si>
  <si>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</si>
  <si>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</si>
  <si>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</si>
  <si>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</si>
  <si>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</si>
  <si>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</si>
  <si>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</si>
  <si>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</si>
  <si>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</si>
  <si>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</si>
  <si>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</si>
  <si>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</si>
  <si>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</si>
  <si>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</si>
  <si>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</si>
  <si>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</si>
  <si>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</si>
  <si>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</si>
  <si>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</si>
  <si>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</si>
  <si>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</si>
  <si>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</si>
  <si>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</si>
  <si>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</si>
  <si>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</si>
  <si>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</si>
  <si>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</si>
  <si>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</si>
  <si>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</si>
  <si>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</si>
  <si>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</si>
  <si>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</si>
  <si>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</si>
  <si>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</si>
  <si>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</si>
  <si>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</si>
  <si>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</si>
  <si>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</si>
  <si>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</si>
  <si>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</si>
  <si>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</si>
  <si>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</si>
  <si>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</si>
  <si>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</si>
  <si>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</si>
  <si>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</si>
  <si>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</si>
  <si>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</si>
  <si>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</si>
  <si>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</si>
  <si>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</si>
  <si>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</si>
  <si>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</si>
  <si>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</si>
  <si>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</si>
  <si>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</si>
  <si>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</si>
  <si>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</si>
  <si>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</si>
  <si>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</si>
  <si>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</si>
  <si>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</si>
  <si>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</si>
  <si>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</si>
  <si>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</si>
  <si>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</si>
  <si>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</si>
  <si>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</si>
  <si>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</si>
  <si>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</si>
  <si>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</si>
  <si>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</si>
  <si>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</si>
  <si>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</si>
  <si>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</si>
  <si>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</si>
  <si>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</si>
  <si>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</si>
  <si>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</si>
  <si>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</si>
  <si>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</si>
  <si>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</si>
  <si>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</si>
  <si>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</si>
  <si>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</si>
  <si>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</si>
  <si>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</si>
  <si>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</si>
  <si>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</si>
  <si>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</si>
  <si>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</si>
  <si>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</si>
  <si>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</si>
  <si>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</si>
  <si>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</si>
  <si>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</si>
  <si>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</si>
  <si>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</si>
  <si>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</si>
  <si>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</si>
  <si>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</si>
  <si>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</si>
  <si>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</si>
  <si>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</si>
  <si>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</si>
  <si>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</si>
  <si>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</si>
  <si>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</si>
  <si>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</si>
  <si>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</si>
  <si>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</si>
  <si>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</si>
  <si>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</si>
  <si>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</si>
  <si>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</si>
  <si>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</si>
  <si>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</si>
  <si>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</si>
  <si>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</si>
  <si>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</si>
  <si>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</si>
  <si>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</si>
  <si>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</si>
  <si>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</si>
  <si>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</si>
  <si>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</si>
  <si>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</si>
  <si>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</si>
  <si>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</si>
  <si>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</si>
  <si>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</si>
  <si>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</si>
  <si>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</si>
  <si>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</si>
  <si>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</si>
  <si>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</si>
  <si>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</si>
  <si>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</si>
  <si>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</si>
  <si>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</si>
  <si>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</si>
  <si>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</si>
  <si>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</si>
  <si>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</si>
  <si>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</si>
  <si>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</si>
  <si>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</si>
  <si>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</si>
  <si>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</si>
  <si>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</si>
  <si>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</si>
  <si>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</si>
  <si>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</si>
  <si>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</si>
  <si>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</si>
  <si>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</si>
  <si>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</si>
  <si>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</si>
  <si>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</si>
  <si>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</si>
  <si>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</si>
  <si>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</si>
  <si>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</si>
  <si>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</si>
  <si>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</si>
  <si>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</si>
  <si>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</si>
  <si>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</si>
  <si>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</si>
  <si>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</si>
  <si>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</si>
  <si>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</si>
  <si>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</si>
  <si>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</si>
  <si>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</si>
  <si>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</si>
  <si>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</si>
  <si>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</si>
  <si>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</si>
  <si>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</si>
  <si>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</si>
  <si>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</si>
  <si>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</si>
  <si>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</si>
  <si>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</si>
  <si>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</si>
  <si>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</si>
  <si>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</si>
  <si>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</si>
  <si>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</si>
  <si>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</si>
  <si>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</si>
  <si>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</si>
  <si>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</si>
  <si>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</si>
  <si>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</si>
  <si>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</si>
  <si>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</si>
  <si>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</si>
  <si>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</si>
  <si>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</si>
  <si>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</si>
  <si>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</si>
  <si>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</si>
  <si>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</si>
  <si>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</si>
  <si>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</si>
  <si>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</si>
  <si>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</si>
  <si>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</si>
  <si>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</si>
  <si>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</si>
  <si>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</si>
  <si>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</si>
  <si>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</si>
  <si>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</si>
  <si>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</si>
  <si>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</si>
  <si>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</si>
  <si>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</si>
  <si>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</si>
  <si>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</si>
  <si>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</si>
  <si>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</si>
  <si>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</si>
  <si>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</si>
  <si>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</si>
  <si>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</si>
  <si>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</si>
  <si>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</si>
  <si>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</si>
  <si>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</si>
  <si>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</si>
  <si>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</si>
  <si>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</si>
  <si>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</si>
  <si>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</si>
  <si>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</si>
  <si>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</si>
  <si>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</si>
  <si>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</si>
  <si>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</si>
  <si>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</si>
  <si>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</si>
  <si>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</si>
  <si>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</si>
  <si>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</si>
  <si>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</si>
  <si>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</si>
  <si>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</si>
  <si>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</si>
  <si>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</si>
  <si>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</si>
  <si>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</si>
  <si>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</si>
  <si>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</si>
  <si>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</si>
  <si>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</si>
  <si>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</si>
  <si>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</si>
  <si>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</si>
  <si>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</si>
  <si>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</si>
  <si>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</si>
  <si>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</si>
  <si>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</si>
  <si>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</si>
  <si>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</si>
  <si>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</si>
  <si>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</si>
  <si>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</si>
  <si>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</si>
  <si>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</si>
  <si>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</si>
  <si>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</si>
  <si>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</si>
  <si>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</si>
  <si>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</si>
  <si>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</si>
  <si>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</si>
  <si>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</si>
  <si>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</si>
  <si>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</si>
  <si>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</si>
  <si>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</si>
  <si>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</si>
  <si>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</si>
  <si>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</si>
  <si>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</si>
  <si>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</si>
  <si>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</si>
  <si>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</si>
  <si>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</si>
  <si>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</si>
  <si>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</si>
  <si>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</si>
  <si>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</si>
  <si>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</si>
  <si>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</si>
  <si>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</si>
  <si>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</si>
  <si>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</si>
  <si>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</si>
  <si>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</si>
  <si>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</si>
  <si>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</si>
  <si>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</si>
  <si>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</si>
  <si>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</si>
  <si>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</si>
  <si>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</si>
  <si>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</si>
  <si>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</si>
  <si>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</si>
  <si>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</si>
  <si>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</si>
  <si>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</si>
  <si>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</si>
  <si>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</si>
  <si>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</si>
  <si>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</si>
  <si>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</si>
  <si>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</si>
  <si>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</si>
  <si>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</si>
  <si>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</si>
  <si>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</si>
  <si>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</si>
  <si>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</si>
  <si>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</si>
  <si>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</si>
  <si>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</si>
  <si>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</si>
  <si>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</si>
  <si>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</si>
  <si>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</si>
  <si>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</si>
  <si>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</si>
  <si>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</si>
  <si>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</si>
  <si>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</si>
  <si>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</si>
  <si>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</si>
  <si>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</si>
  <si>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</si>
  <si>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</si>
  <si>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</si>
  <si>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</si>
  <si>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</si>
  <si>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</si>
  <si>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</si>
  <si>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</si>
  <si>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</si>
  <si>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</si>
  <si>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</si>
  <si>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</si>
  <si>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</si>
  <si>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</si>
  <si>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</si>
  <si>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</si>
  <si>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</si>
  <si>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</si>
  <si>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</si>
  <si>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</si>
  <si>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</si>
  <si>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</si>
  <si>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</si>
  <si>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</si>
  <si>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</si>
  <si>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</si>
  <si>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</si>
  <si>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</si>
  <si>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</si>
  <si>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</si>
  <si>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</si>
  <si>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</si>
  <si>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</si>
  <si>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</si>
  <si>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</si>
  <si>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</si>
  <si>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</si>
  <si>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</si>
  <si>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</si>
  <si>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</si>
  <si>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</si>
  <si>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</si>
  <si>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</si>
  <si>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</si>
  <si>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</si>
  <si>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</si>
  <si>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</si>
  <si>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</si>
  <si>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</si>
  <si>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</si>
  <si>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</si>
  <si>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</si>
  <si>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</si>
  <si>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</si>
  <si>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</si>
  <si>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</si>
  <si>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</si>
  <si>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</si>
  <si>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</si>
  <si>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</si>
  <si>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</si>
  <si>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</si>
  <si>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</si>
  <si>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</si>
  <si>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</si>
  <si>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</si>
  <si>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</si>
  <si>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</si>
  <si>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</si>
  <si>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</si>
  <si>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</si>
  <si>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</si>
  <si>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</si>
  <si>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</si>
  <si>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</si>
  <si>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</si>
  <si>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</si>
  <si>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</si>
  <si>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</si>
  <si>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</si>
  <si>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</si>
  <si>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</si>
  <si>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</si>
  <si>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</si>
  <si>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</si>
  <si>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</si>
  <si>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</si>
  <si>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</si>
  <si>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</si>
  <si>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</si>
  <si>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</si>
  <si>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</si>
  <si>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</si>
  <si>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</si>
  <si>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</si>
  <si>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</si>
  <si>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</si>
  <si>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</si>
  <si>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</si>
  <si>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</si>
  <si>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</si>
  <si>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</si>
  <si>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</si>
  <si>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</si>
  <si>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</si>
  <si>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</si>
  <si>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</si>
  <si>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</si>
  <si>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</si>
  <si>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</si>
  <si>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</si>
  <si>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</si>
  <si>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</si>
  <si>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</si>
  <si>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</si>
  <si>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</si>
  <si>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</si>
  <si>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</si>
  <si>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</si>
  <si>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</si>
  <si>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</si>
  <si>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</si>
  <si>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</si>
  <si>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</si>
  <si>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</si>
  <si>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</si>
  <si>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</si>
  <si>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</si>
  <si>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</si>
  <si>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</si>
  <si>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</si>
  <si>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</si>
  <si>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</si>
  <si>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</si>
  <si>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</si>
  <si>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</si>
  <si>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</si>
  <si>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</si>
  <si>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</si>
  <si>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</si>
  <si>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</si>
  <si>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</si>
  <si>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</si>
  <si>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</si>
  <si>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</si>
  <si>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</si>
  <si>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</si>
  <si>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</si>
  <si>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</si>
  <si>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</si>
  <si>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</si>
  <si>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</si>
  <si>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</si>
  <si>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</si>
  <si>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</si>
  <si>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</si>
  <si>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</si>
  <si>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</si>
  <si>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</si>
  <si>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</si>
  <si>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</si>
  <si>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</si>
  <si>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</si>
  <si>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</si>
  <si>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</si>
  <si>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</si>
  <si>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</si>
  <si>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</si>
  <si>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</si>
  <si>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</si>
  <si>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</si>
  <si>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</si>
  <si>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</si>
  <si>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</si>
  <si>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</si>
  <si>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</si>
  <si>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</si>
  <si>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</si>
  <si>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</si>
  <si>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</si>
  <si>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</si>
  <si>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</si>
  <si>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</si>
  <si>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</si>
  <si>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</si>
  <si>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</si>
  <si>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</si>
  <si>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</si>
  <si>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</si>
  <si>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</si>
  <si>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</si>
  <si>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</si>
  <si>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</si>
  <si>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</si>
  <si>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</si>
  <si>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</si>
  <si>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</si>
  <si>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</si>
  <si>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</si>
  <si>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</si>
  <si>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</si>
  <si>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</si>
  <si>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</si>
  <si>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</si>
  <si>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</si>
  <si>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</si>
  <si>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</si>
  <si>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</si>
  <si>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</si>
  <si>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</si>
  <si>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</si>
  <si>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</si>
  <si>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</si>
  <si>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</si>
  <si>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</si>
  <si>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</si>
  <si>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</si>
  <si>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</si>
  <si>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</si>
  <si>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</si>
  <si>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</si>
  <si>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</si>
  <si>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</si>
  <si>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</si>
  <si>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</si>
  <si>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</si>
  <si>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</si>
  <si>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</si>
  <si>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</si>
  <si>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</si>
  <si>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</si>
  <si>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</si>
  <si>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</si>
  <si>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</si>
  <si>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</si>
  <si>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</si>
  <si>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</si>
  <si>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</si>
  <si>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</si>
  <si>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</si>
  <si>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</si>
  <si>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</si>
  <si>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</si>
  <si>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</si>
  <si>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</si>
  <si>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</si>
  <si>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</si>
  <si>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</si>
  <si>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</si>
  <si>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</si>
  <si>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</si>
  <si>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</si>
  <si>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</si>
  <si>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</si>
  <si>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</si>
  <si>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</si>
  <si>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</si>
  <si>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</si>
  <si>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</si>
  <si>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</si>
  <si>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</si>
  <si>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</si>
  <si>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</si>
  <si>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</si>
  <si>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</si>
  <si>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</si>
  <si>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</si>
  <si>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</si>
  <si>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</si>
  <si>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</si>
  <si>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</si>
  <si>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</si>
  <si>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</si>
  <si>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</si>
  <si>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</si>
  <si>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</si>
  <si>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</si>
  <si>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</si>
  <si>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</si>
  <si>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</si>
  <si>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</si>
  <si>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</si>
  <si>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</si>
  <si>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</si>
  <si>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</si>
  <si>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</si>
  <si>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</si>
  <si>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</si>
  <si>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</si>
  <si>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</si>
  <si>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</si>
  <si>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</si>
  <si>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</si>
  <si>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</si>
  <si>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</si>
  <si>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</si>
  <si>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</si>
  <si>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</si>
  <si>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</si>
  <si>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</si>
  <si>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</si>
  <si>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</si>
  <si>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</si>
  <si>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</si>
  <si>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</si>
  <si>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</si>
  <si>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</si>
  <si>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</si>
  <si>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</si>
  <si>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</si>
  <si>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</si>
  <si>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</si>
  <si>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</si>
  <si>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</si>
  <si>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</si>
  <si>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</si>
  <si>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</si>
  <si>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</si>
  <si>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</si>
  <si>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</si>
  <si>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</si>
  <si>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</si>
  <si>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</si>
  <si>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</si>
  <si>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</si>
  <si>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</si>
  <si>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</si>
  <si>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</si>
  <si>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</si>
  <si>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</si>
  <si>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</si>
  <si>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</si>
  <si>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</si>
  <si>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</si>
  <si>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</si>
  <si>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</si>
  <si>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</si>
  <si>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</si>
  <si>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</si>
  <si>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</si>
  <si>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</si>
  <si>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</si>
  <si>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</si>
  <si>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</si>
  <si>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</si>
  <si>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</si>
  <si>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</si>
  <si>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</si>
  <si>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</si>
  <si>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</si>
  <si>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</si>
  <si>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</si>
  <si>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</si>
  <si>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</si>
  <si>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</si>
  <si>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</si>
  <si>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</si>
  <si>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</si>
  <si>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</si>
  <si>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</si>
  <si>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</si>
  <si>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</si>
  <si>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</si>
  <si>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</si>
  <si>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</si>
  <si>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</si>
  <si>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</si>
  <si>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</si>
  <si>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</si>
  <si>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</si>
  <si>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</si>
  <si>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</si>
  <si>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</si>
  <si>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</si>
  <si>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</si>
  <si>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</si>
  <si>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</si>
  <si>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</si>
  <si>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Hypocol</t>
  </si>
  <si>
    <t>taobao4inlaw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</si>
  <si>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</si>
  <si>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</si>
  <si>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</si>
  <si>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</si>
  <si>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</si>
  <si>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</si>
  <si>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redeemed</t>
  </si>
  <si>
    <t>book fest #MB</t>
  </si>
  <si>
    <t>yoga@34SBR</t>
  </si>
  <si>
    <t xml:space="preserve">TC_1169 #108  </t>
  </si>
  <si>
    <t>..credit bal used</t>
  </si>
  <si>
    <t>remove</t>
  </si>
  <si>
    <t>mid 22 Dec</t>
  </si>
  <si>
    <t>too low</t>
  </si>
  <si>
    <t>boy's$$, help%%TRB</t>
  </si>
  <si>
    <t>BOC 30k x2</t>
  </si>
  <si>
    <t>citi SGD accts</t>
  </si>
  <si>
    <t>cCard HSBC</t>
  </si>
  <si>
    <t>big balance. A misstep can ruin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</si>
</sst>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8" fillId="11" borderId="0" xfId="0" quotePrefix="1" applyFont="1" applyFill="1" applyAlignment="1">
      <alignment horizontal="center"/>
    </xf>
    <xf numFmtId="0" fontId="0" fillId="21" borderId="0" xfId="0" quotePrefix="1" applyFill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82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3" fillId="21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83">
        <f>SUM(E3:F29)</f>
        <v>44439.24</v>
      </c>
      <c r="F30" s="684"/>
      <c r="G30" s="213"/>
      <c r="H30" s="1" t="s">
        <v>2298</v>
      </c>
    </row>
    <row r="33" spans="2:8" x14ac:dyDescent="0.2">
      <c r="B33" s="650"/>
      <c r="C33" s="650"/>
      <c r="D33" s="650"/>
      <c r="E33" s="650"/>
      <c r="F33" s="650"/>
      <c r="G33" s="650"/>
      <c r="H33" s="650"/>
    </row>
    <row r="34" spans="2:8" x14ac:dyDescent="0.2">
      <c r="B34" s="650"/>
      <c r="C34" s="650"/>
      <c r="D34" s="650"/>
      <c r="E34" s="650"/>
      <c r="F34" s="650"/>
      <c r="G34" s="650"/>
      <c r="H34" s="650"/>
    </row>
    <row r="35" spans="2:8" x14ac:dyDescent="0.2">
      <c r="B35" s="650"/>
      <c r="C35" s="650"/>
      <c r="D35" s="650"/>
      <c r="E35" s="650"/>
      <c r="F35" s="650"/>
      <c r="G35" s="650"/>
      <c r="H35" s="650"/>
    </row>
    <row r="36" spans="2:8" x14ac:dyDescent="0.2">
      <c r="B36" s="650"/>
      <c r="C36" s="650"/>
      <c r="D36" s="650"/>
      <c r="E36" s="650"/>
      <c r="F36" s="650"/>
      <c r="G36" s="650"/>
      <c r="H36" s="65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85" t="s">
        <v>2337</v>
      </c>
      <c r="C10" s="685"/>
      <c r="D10" s="685"/>
      <c r="E10" s="685"/>
      <c r="F10" s="685"/>
      <c r="G10" s="685"/>
      <c r="H10" s="685"/>
      <c r="I10" s="685"/>
    </row>
    <row r="11" spans="2:10" x14ac:dyDescent="0.3">
      <c r="B11" s="685" t="s">
        <v>2338</v>
      </c>
      <c r="C11" s="685"/>
      <c r="D11" s="685"/>
      <c r="E11" s="685"/>
      <c r="F11" s="685"/>
      <c r="G11" s="685"/>
      <c r="H11" s="685"/>
      <c r="I11" s="685"/>
    </row>
    <row r="12" spans="2:10" x14ac:dyDescent="0.3">
      <c r="B12" s="685"/>
      <c r="C12" s="685"/>
      <c r="D12" s="685"/>
      <c r="E12" s="685"/>
      <c r="F12" s="685"/>
      <c r="G12" s="685"/>
      <c r="H12" s="685"/>
      <c r="I12" s="685"/>
    </row>
    <row r="13" spans="2:10" x14ac:dyDescent="0.3">
      <c r="B13" s="685"/>
      <c r="C13" s="685"/>
      <c r="D13" s="685"/>
      <c r="E13" s="685"/>
      <c r="F13" s="685"/>
      <c r="G13" s="685"/>
      <c r="H13" s="685"/>
      <c r="I13" s="685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F5" sqref="F5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 t="s">
        <v>2577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 t="s">
        <v>2577</v>
      </c>
      <c r="G4" s="585"/>
    </row>
    <row r="5" spans="2:8" x14ac:dyDescent="0.2">
      <c r="B5" s="224">
        <v>24</v>
      </c>
      <c r="C5" s="585"/>
      <c r="D5" s="585">
        <v>30002.55</v>
      </c>
      <c r="E5" s="686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7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0</v>
      </c>
      <c r="G18" s="586">
        <f>SUM(G3:G15)</f>
        <v>0</v>
      </c>
    </row>
    <row r="19" spans="2:8" x14ac:dyDescent="0.2">
      <c r="C19" s="689">
        <f>SUM(C18:D18)</f>
        <v>65005.100000000006</v>
      </c>
      <c r="D19" s="689"/>
      <c r="F19" s="689">
        <f>SUM(F18:G18)</f>
        <v>0</v>
      </c>
      <c r="G19" s="689"/>
    </row>
    <row r="20" spans="2:8" x14ac:dyDescent="0.2">
      <c r="C20" s="248"/>
      <c r="D20" s="248"/>
      <c r="F20" s="248"/>
    </row>
    <row r="21" spans="2:8" x14ac:dyDescent="0.2">
      <c r="B21" s="688"/>
      <c r="C21" s="688"/>
      <c r="D21" s="688"/>
      <c r="E21" s="688"/>
      <c r="F21" s="688"/>
      <c r="G21" s="688"/>
      <c r="H21" s="688"/>
    </row>
    <row r="22" spans="2:8" x14ac:dyDescent="0.2">
      <c r="B22" s="688" t="s">
        <v>2330</v>
      </c>
      <c r="C22" s="688"/>
      <c r="D22" s="688"/>
      <c r="E22" s="688"/>
      <c r="F22" s="688"/>
      <c r="G22" s="688"/>
      <c r="H22" s="688"/>
    </row>
    <row r="23" spans="2:8" x14ac:dyDescent="0.2">
      <c r="B23" s="688" t="s">
        <v>2352</v>
      </c>
      <c r="C23" s="688"/>
      <c r="D23" s="688"/>
      <c r="E23" s="688"/>
      <c r="F23" s="688"/>
      <c r="G23" s="688"/>
      <c r="H23" s="688"/>
    </row>
    <row r="24" spans="2:8" x14ac:dyDescent="0.2">
      <c r="B24" s="688"/>
      <c r="C24" s="688"/>
      <c r="D24" s="688"/>
      <c r="E24" s="688"/>
      <c r="F24" s="688"/>
      <c r="G24" s="688"/>
      <c r="H24" s="688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I1" zoomScale="115" zoomScaleNormal="115" workbookViewId="0">
      <selection activeCell="HY12" sqref="HY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701" t="s">
        <v>1243</v>
      </c>
      <c r="B1" s="701"/>
      <c r="C1" s="674" t="s">
        <v>292</v>
      </c>
      <c r="D1" s="674"/>
      <c r="E1" s="672" t="s">
        <v>1022</v>
      </c>
      <c r="F1" s="672"/>
      <c r="G1" s="701" t="s">
        <v>1244</v>
      </c>
      <c r="H1" s="701"/>
      <c r="I1" s="674" t="s">
        <v>292</v>
      </c>
      <c r="J1" s="674"/>
      <c r="K1" s="672" t="s">
        <v>1023</v>
      </c>
      <c r="L1" s="672"/>
      <c r="M1" s="701" t="s">
        <v>1245</v>
      </c>
      <c r="N1" s="701"/>
      <c r="O1" s="674" t="s">
        <v>292</v>
      </c>
      <c r="P1" s="674"/>
      <c r="Q1" s="672" t="s">
        <v>1078</v>
      </c>
      <c r="R1" s="672"/>
      <c r="S1" s="701" t="s">
        <v>1246</v>
      </c>
      <c r="T1" s="701"/>
      <c r="U1" s="674" t="s">
        <v>292</v>
      </c>
      <c r="V1" s="674"/>
      <c r="W1" s="672" t="s">
        <v>635</v>
      </c>
      <c r="X1" s="672"/>
      <c r="Y1" s="701" t="s">
        <v>1247</v>
      </c>
      <c r="Z1" s="701"/>
      <c r="AA1" s="674" t="s">
        <v>292</v>
      </c>
      <c r="AB1" s="674"/>
      <c r="AC1" s="672" t="s">
        <v>1105</v>
      </c>
      <c r="AD1" s="672"/>
      <c r="AE1" s="701" t="s">
        <v>1248</v>
      </c>
      <c r="AF1" s="701"/>
      <c r="AG1" s="674" t="s">
        <v>292</v>
      </c>
      <c r="AH1" s="674"/>
      <c r="AI1" s="672" t="s">
        <v>1155</v>
      </c>
      <c r="AJ1" s="672"/>
      <c r="AK1" s="701" t="s">
        <v>1251</v>
      </c>
      <c r="AL1" s="701"/>
      <c r="AM1" s="674" t="s">
        <v>1153</v>
      </c>
      <c r="AN1" s="674"/>
      <c r="AO1" s="672" t="s">
        <v>1154</v>
      </c>
      <c r="AP1" s="672"/>
      <c r="AQ1" s="701" t="s">
        <v>1252</v>
      </c>
      <c r="AR1" s="701"/>
      <c r="AS1" s="674" t="s">
        <v>1153</v>
      </c>
      <c r="AT1" s="674"/>
      <c r="AU1" s="672" t="s">
        <v>1199</v>
      </c>
      <c r="AV1" s="672"/>
      <c r="AW1" s="701" t="s">
        <v>1249</v>
      </c>
      <c r="AX1" s="701"/>
      <c r="AY1" s="672" t="s">
        <v>1275</v>
      </c>
      <c r="AZ1" s="672"/>
      <c r="BA1" s="701" t="s">
        <v>1249</v>
      </c>
      <c r="BB1" s="701"/>
      <c r="BC1" s="674" t="s">
        <v>824</v>
      </c>
      <c r="BD1" s="674"/>
      <c r="BE1" s="672" t="s">
        <v>1242</v>
      </c>
      <c r="BF1" s="672"/>
      <c r="BG1" s="701" t="s">
        <v>1250</v>
      </c>
      <c r="BH1" s="701"/>
      <c r="BI1" s="674" t="s">
        <v>824</v>
      </c>
      <c r="BJ1" s="674"/>
      <c r="BK1" s="672" t="s">
        <v>1242</v>
      </c>
      <c r="BL1" s="672"/>
      <c r="BM1" s="701" t="s">
        <v>1260</v>
      </c>
      <c r="BN1" s="701"/>
      <c r="BO1" s="674" t="s">
        <v>824</v>
      </c>
      <c r="BP1" s="674"/>
      <c r="BQ1" s="672" t="s">
        <v>1278</v>
      </c>
      <c r="BR1" s="672"/>
      <c r="BS1" s="701" t="s">
        <v>1277</v>
      </c>
      <c r="BT1" s="701"/>
      <c r="BU1" s="674" t="s">
        <v>824</v>
      </c>
      <c r="BV1" s="674"/>
      <c r="BW1" s="672" t="s">
        <v>1282</v>
      </c>
      <c r="BX1" s="672"/>
      <c r="BY1" s="701" t="s">
        <v>1304</v>
      </c>
      <c r="BZ1" s="701"/>
      <c r="CA1" s="674" t="s">
        <v>824</v>
      </c>
      <c r="CB1" s="674"/>
      <c r="CC1" s="672" t="s">
        <v>1278</v>
      </c>
      <c r="CD1" s="672"/>
      <c r="CE1" s="701" t="s">
        <v>1325</v>
      </c>
      <c r="CF1" s="701"/>
      <c r="CG1" s="674" t="s">
        <v>824</v>
      </c>
      <c r="CH1" s="674"/>
      <c r="CI1" s="672" t="s">
        <v>1282</v>
      </c>
      <c r="CJ1" s="672"/>
      <c r="CK1" s="701" t="s">
        <v>1341</v>
      </c>
      <c r="CL1" s="701"/>
      <c r="CM1" s="674" t="s">
        <v>824</v>
      </c>
      <c r="CN1" s="674"/>
      <c r="CO1" s="672" t="s">
        <v>1278</v>
      </c>
      <c r="CP1" s="672"/>
      <c r="CQ1" s="701" t="s">
        <v>1369</v>
      </c>
      <c r="CR1" s="701"/>
      <c r="CS1" s="691" t="s">
        <v>824</v>
      </c>
      <c r="CT1" s="691"/>
      <c r="CU1" s="672" t="s">
        <v>1425</v>
      </c>
      <c r="CV1" s="672"/>
      <c r="CW1" s="701" t="s">
        <v>1408</v>
      </c>
      <c r="CX1" s="701"/>
      <c r="CY1" s="691" t="s">
        <v>824</v>
      </c>
      <c r="CZ1" s="691"/>
      <c r="DA1" s="672" t="s">
        <v>1632</v>
      </c>
      <c r="DB1" s="672"/>
      <c r="DC1" s="701" t="s">
        <v>1428</v>
      </c>
      <c r="DD1" s="701"/>
      <c r="DE1" s="691" t="s">
        <v>824</v>
      </c>
      <c r="DF1" s="691"/>
      <c r="DG1" s="672" t="s">
        <v>1526</v>
      </c>
      <c r="DH1" s="672"/>
      <c r="DI1" s="701" t="s">
        <v>1629</v>
      </c>
      <c r="DJ1" s="701"/>
      <c r="DK1" s="691" t="s">
        <v>824</v>
      </c>
      <c r="DL1" s="691"/>
      <c r="DM1" s="672" t="s">
        <v>1425</v>
      </c>
      <c r="DN1" s="672"/>
      <c r="DO1" s="701" t="s">
        <v>1630</v>
      </c>
      <c r="DP1" s="701"/>
      <c r="DQ1" s="691" t="s">
        <v>824</v>
      </c>
      <c r="DR1" s="691"/>
      <c r="DS1" s="672" t="s">
        <v>1625</v>
      </c>
      <c r="DT1" s="672"/>
      <c r="DU1" s="701" t="s">
        <v>1631</v>
      </c>
      <c r="DV1" s="701"/>
      <c r="DW1" s="691" t="s">
        <v>824</v>
      </c>
      <c r="DX1" s="691"/>
      <c r="DY1" s="672" t="s">
        <v>1651</v>
      </c>
      <c r="DZ1" s="672"/>
      <c r="EA1" s="690" t="s">
        <v>1646</v>
      </c>
      <c r="EB1" s="690"/>
      <c r="EC1" s="691" t="s">
        <v>824</v>
      </c>
      <c r="ED1" s="691"/>
      <c r="EE1" s="672" t="s">
        <v>1625</v>
      </c>
      <c r="EF1" s="672"/>
      <c r="EG1" s="375"/>
      <c r="EH1" s="690" t="s">
        <v>1676</v>
      </c>
      <c r="EI1" s="690"/>
      <c r="EJ1" s="691" t="s">
        <v>824</v>
      </c>
      <c r="EK1" s="691"/>
      <c r="EL1" s="672" t="s">
        <v>1710</v>
      </c>
      <c r="EM1" s="672"/>
      <c r="EN1" s="690" t="s">
        <v>1701</v>
      </c>
      <c r="EO1" s="690"/>
      <c r="EP1" s="691" t="s">
        <v>824</v>
      </c>
      <c r="EQ1" s="691"/>
      <c r="ER1" s="672" t="s">
        <v>1750</v>
      </c>
      <c r="ES1" s="672"/>
      <c r="ET1" s="690" t="s">
        <v>1743</v>
      </c>
      <c r="EU1" s="690"/>
      <c r="EV1" s="691" t="s">
        <v>824</v>
      </c>
      <c r="EW1" s="691"/>
      <c r="EX1" s="672" t="s">
        <v>1651</v>
      </c>
      <c r="EY1" s="672"/>
      <c r="EZ1" s="690" t="s">
        <v>1778</v>
      </c>
      <c r="FA1" s="690"/>
      <c r="FB1" s="691" t="s">
        <v>824</v>
      </c>
      <c r="FC1" s="691"/>
      <c r="FD1" s="672" t="s">
        <v>1632</v>
      </c>
      <c r="FE1" s="672"/>
      <c r="FF1" s="690" t="s">
        <v>1817</v>
      </c>
      <c r="FG1" s="690"/>
      <c r="FH1" s="691" t="s">
        <v>824</v>
      </c>
      <c r="FI1" s="691"/>
      <c r="FJ1" s="672" t="s">
        <v>1425</v>
      </c>
      <c r="FK1" s="672"/>
      <c r="FL1" s="690" t="s">
        <v>1852</v>
      </c>
      <c r="FM1" s="690"/>
      <c r="FN1" s="691" t="s">
        <v>824</v>
      </c>
      <c r="FO1" s="691"/>
      <c r="FP1" s="672" t="s">
        <v>1899</v>
      </c>
      <c r="FQ1" s="672"/>
      <c r="FR1" s="690" t="s">
        <v>1888</v>
      </c>
      <c r="FS1" s="690"/>
      <c r="FT1" s="691" t="s">
        <v>824</v>
      </c>
      <c r="FU1" s="691"/>
      <c r="FV1" s="672" t="s">
        <v>1899</v>
      </c>
      <c r="FW1" s="672"/>
      <c r="FX1" s="690" t="s">
        <v>2038</v>
      </c>
      <c r="FY1" s="690"/>
      <c r="FZ1" s="691" t="s">
        <v>824</v>
      </c>
      <c r="GA1" s="691"/>
      <c r="GB1" s="672" t="s">
        <v>1651</v>
      </c>
      <c r="GC1" s="672"/>
      <c r="GD1" s="690" t="s">
        <v>2039</v>
      </c>
      <c r="GE1" s="690"/>
      <c r="GF1" s="691" t="s">
        <v>824</v>
      </c>
      <c r="GG1" s="691"/>
      <c r="GH1" s="672" t="s">
        <v>1625</v>
      </c>
      <c r="GI1" s="672"/>
      <c r="GJ1" s="690" t="s">
        <v>2048</v>
      </c>
      <c r="GK1" s="690"/>
      <c r="GL1" s="691" t="s">
        <v>824</v>
      </c>
      <c r="GM1" s="691"/>
      <c r="GN1" s="672" t="s">
        <v>1783</v>
      </c>
      <c r="GO1" s="672"/>
      <c r="GP1" s="690" t="s">
        <v>2090</v>
      </c>
      <c r="GQ1" s="690"/>
      <c r="GR1" s="691" t="s">
        <v>824</v>
      </c>
      <c r="GS1" s="691"/>
      <c r="GT1" s="672" t="s">
        <v>1710</v>
      </c>
      <c r="GU1" s="672"/>
      <c r="GV1" s="690" t="s">
        <v>2124</v>
      </c>
      <c r="GW1" s="690"/>
      <c r="GX1" s="691" t="s">
        <v>824</v>
      </c>
      <c r="GY1" s="691"/>
      <c r="GZ1" s="672" t="s">
        <v>2163</v>
      </c>
      <c r="HA1" s="672"/>
      <c r="HB1" s="690" t="s">
        <v>2183</v>
      </c>
      <c r="HC1" s="690"/>
      <c r="HD1" s="691" t="s">
        <v>824</v>
      </c>
      <c r="HE1" s="691"/>
      <c r="HF1" s="672" t="s">
        <v>1750</v>
      </c>
      <c r="HG1" s="672"/>
      <c r="HH1" s="690" t="s">
        <v>2196</v>
      </c>
      <c r="HI1" s="690"/>
      <c r="HJ1" s="691" t="s">
        <v>824</v>
      </c>
      <c r="HK1" s="691"/>
      <c r="HL1" s="672" t="s">
        <v>1425</v>
      </c>
      <c r="HM1" s="672"/>
      <c r="HN1" s="690" t="s">
        <v>2251</v>
      </c>
      <c r="HO1" s="690"/>
      <c r="HP1" s="691" t="s">
        <v>824</v>
      </c>
      <c r="HQ1" s="691"/>
      <c r="HR1" s="672" t="s">
        <v>1425</v>
      </c>
      <c r="HS1" s="672"/>
      <c r="HT1" s="690" t="s">
        <v>2311</v>
      </c>
      <c r="HU1" s="690"/>
      <c r="HV1" s="691" t="s">
        <v>824</v>
      </c>
      <c r="HW1" s="691"/>
      <c r="HX1" s="672" t="s">
        <v>1651</v>
      </c>
      <c r="HY1" s="672"/>
      <c r="HZ1" s="690" t="s">
        <v>2388</v>
      </c>
      <c r="IA1" s="690"/>
      <c r="IB1" s="691" t="s">
        <v>824</v>
      </c>
      <c r="IC1" s="691"/>
      <c r="ID1" s="672" t="s">
        <v>1750</v>
      </c>
      <c r="IE1" s="672"/>
      <c r="IF1" s="690" t="s">
        <v>2470</v>
      </c>
      <c r="IG1" s="690"/>
      <c r="IH1" s="691" t="s">
        <v>824</v>
      </c>
      <c r="II1" s="691"/>
      <c r="IJ1" s="672" t="s">
        <v>1783</v>
      </c>
      <c r="IK1" s="672"/>
      <c r="IL1" s="690" t="s">
        <v>2550</v>
      </c>
      <c r="IM1" s="690"/>
      <c r="IN1" s="691" t="s">
        <v>824</v>
      </c>
      <c r="IO1" s="691"/>
      <c r="IP1" s="672" t="s">
        <v>1783</v>
      </c>
      <c r="IQ1" s="672"/>
      <c r="IR1" s="690" t="s">
        <v>2390</v>
      </c>
      <c r="IS1" s="690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13100.319999999972</v>
      </c>
      <c r="IL2" t="s">
        <v>1946</v>
      </c>
      <c r="IM2" s="377">
        <f>SUM(IM3:IM29)</f>
        <v>8139.5300000000225</v>
      </c>
      <c r="IN2" t="s">
        <v>295</v>
      </c>
      <c r="IO2" s="580">
        <f>SUM(IO3:IO20)</f>
        <v>300.73</v>
      </c>
      <c r="IP2" s="348" t="s">
        <v>296</v>
      </c>
      <c r="IQ2" s="286">
        <f>IO2+IM2-IS2</f>
        <v>1625.5900000000001</v>
      </c>
      <c r="IR2" t="s">
        <v>1946</v>
      </c>
      <c r="IS2" s="377">
        <f>SUM(IS3:IS32)</f>
        <v>6814.6700000000219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22350.936666666661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24907.007666666679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6802.6743333333579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9220.4533333333056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IQ2-IO28-IO27-IQ54</f>
        <v>1625.5900000000001</v>
      </c>
      <c r="IR3" t="s">
        <v>2447</v>
      </c>
      <c r="IS3" s="281">
        <f>IM3</f>
        <v>-490000</v>
      </c>
    </row>
    <row r="4" spans="1:256" ht="12.75" customHeight="1" thickBot="1" x14ac:dyDescent="0.25">
      <c r="A4" s="656" t="s">
        <v>1003</v>
      </c>
      <c r="B4" s="656"/>
      <c r="E4" s="173" t="s">
        <v>233</v>
      </c>
      <c r="F4" s="177">
        <f>F3-F5</f>
        <v>17</v>
      </c>
      <c r="G4" s="656" t="s">
        <v>1003</v>
      </c>
      <c r="H4" s="65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6840.9766666666601</v>
      </c>
      <c r="HB4" t="s">
        <v>1936</v>
      </c>
      <c r="HC4" s="2">
        <v>103000</v>
      </c>
      <c r="HF4" t="s">
        <v>2487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501602.45666666684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3490.884333333358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5752.7033333333056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0.98000000000024556</v>
      </c>
      <c r="IR4" s="1" t="s">
        <v>2368</v>
      </c>
      <c r="IS4" s="285">
        <v>-75000</v>
      </c>
      <c r="IT4" s="108"/>
    </row>
    <row r="5" spans="1:256" x14ac:dyDescent="0.2">
      <c r="A5" s="656"/>
      <c r="B5" s="656"/>
      <c r="E5" s="173" t="s">
        <v>358</v>
      </c>
      <c r="F5" s="177">
        <f>SUM(F15:F56)</f>
        <v>12750</v>
      </c>
      <c r="G5" s="656"/>
      <c r="H5" s="65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494272.95666666684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0.90999999997438863</v>
      </c>
      <c r="IL5" s="633" t="s">
        <v>2505</v>
      </c>
      <c r="IM5" s="2">
        <v>0</v>
      </c>
      <c r="IO5" s="580"/>
      <c r="IP5" t="s">
        <v>358</v>
      </c>
      <c r="IQ5" s="286">
        <f>SUM(IQ6:IQ51)</f>
        <v>1624.61</v>
      </c>
      <c r="IR5" s="66" t="s">
        <v>2505</v>
      </c>
      <c r="IS5" s="2">
        <v>0</v>
      </c>
      <c r="IT5" s="108">
        <v>44917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2572</v>
      </c>
      <c r="IQ6" s="61"/>
      <c r="IR6" t="s">
        <v>2528</v>
      </c>
      <c r="IS6" s="281">
        <v>290000</v>
      </c>
      <c r="IT6" s="108">
        <v>44917</v>
      </c>
      <c r="IU6" t="s">
        <v>2589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643"/>
      <c r="IR8" s="334" t="s">
        <v>2588</v>
      </c>
      <c r="IS8" s="431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880.40666666666687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957.34666666666681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HM10*5</f>
        <v>2104.9333333333334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2578</v>
      </c>
      <c r="IQ9" s="644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2525.92/6</f>
        <v>420.98666666666668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281">
        <v>27</v>
      </c>
      <c r="IT11" s="108" t="s">
        <v>2583</v>
      </c>
      <c r="IU11" s="281" t="s">
        <v>2584</v>
      </c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HS13*5</f>
        <v>2104.9333333333334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281">
        <v>768</v>
      </c>
      <c r="IT12" s="108" t="s">
        <v>2583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2525.92/6</f>
        <v>420.98666666666668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2547</v>
      </c>
      <c r="IS13" s="281">
        <v>11149</v>
      </c>
      <c r="IT13" s="108" t="s">
        <v>2583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HA19*5</f>
        <v>2104.9333333333334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6" t="s">
        <v>2236</v>
      </c>
      <c r="HK14" s="66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HY15*5</f>
        <v>2104.9333333333334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5" t="s">
        <v>1539</v>
      </c>
      <c r="DP15" s="696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2525.92/6</f>
        <v>420.98666666666668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IK16*2</f>
        <v>1833.7466666666667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281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HG20*5</f>
        <v>2104.9333333333334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2750.62/3</f>
        <v>916.87333333333333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IE18*2</f>
        <v>1833.7466666666667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N17" t="s">
        <v>2586</v>
      </c>
      <c r="IO17" s="581">
        <f>149.59*2</f>
        <v>299.18</v>
      </c>
      <c r="IP17" s="359" t="s">
        <v>2438</v>
      </c>
      <c r="IQ17" s="645" t="s">
        <v>2574</v>
      </c>
      <c r="IR17" s="66" t="s">
        <v>2587</v>
      </c>
      <c r="IS17" s="2" t="s">
        <v>2585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2750.62/3</f>
        <v>916.87333333333333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5" t="s">
        <v>1509</v>
      </c>
      <c r="DJ19" s="696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35">
        <f>2525.92/6</f>
        <v>420.98666666666668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2525.92/6</f>
        <v>420.98666666666668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614"/>
      <c r="IP20" s="359" t="s">
        <v>2580</v>
      </c>
      <c r="IQ20" s="61">
        <v>42.65</v>
      </c>
      <c r="IR20" s="66" t="s">
        <v>2322</v>
      </c>
      <c r="IS20" s="2">
        <v>0</v>
      </c>
      <c r="IT20" s="108" t="s">
        <v>2582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30"/>
      <c r="IO21" s="614"/>
      <c r="IP21" s="359" t="s">
        <v>2581</v>
      </c>
      <c r="IQ21" s="52">
        <f>IM29</f>
        <v>21.35</v>
      </c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1" t="s">
        <v>515</v>
      </c>
      <c r="N22" s="711"/>
      <c r="Q22" s="169" t="s">
        <v>371</v>
      </c>
      <c r="S22" s="711" t="s">
        <v>515</v>
      </c>
      <c r="T22" s="71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30"/>
      <c r="IO22" s="614"/>
      <c r="IP22" s="359" t="s">
        <v>2469</v>
      </c>
      <c r="IQ22" s="61">
        <f>17.6+10+15.04</f>
        <v>42.64</v>
      </c>
      <c r="IR22" s="66" t="s">
        <v>2459</v>
      </c>
      <c r="IS22" s="281">
        <v>489</v>
      </c>
      <c r="IT22" s="108">
        <v>44917</v>
      </c>
      <c r="IU22" s="281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6" t="s">
        <v>1002</v>
      </c>
      <c r="N23" s="706"/>
      <c r="Q23" s="169" t="s">
        <v>375</v>
      </c>
      <c r="S23" s="706" t="s">
        <v>1002</v>
      </c>
      <c r="T23" s="706"/>
      <c r="W23" s="250" t="s">
        <v>1031</v>
      </c>
      <c r="X23" s="145">
        <v>0</v>
      </c>
      <c r="Y23" s="711" t="s">
        <v>515</v>
      </c>
      <c r="Z23" s="71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7" t="s">
        <v>2212</v>
      </c>
      <c r="HK23" s="657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7" t="s">
        <v>2212</v>
      </c>
      <c r="HW23" s="657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29"/>
      <c r="IO23" s="614"/>
      <c r="IP23" s="351" t="s">
        <v>1898</v>
      </c>
      <c r="IQ23" s="61"/>
      <c r="IR23" s="1" t="s">
        <v>2565</v>
      </c>
      <c r="IS23">
        <v>150</v>
      </c>
      <c r="IT23" s="108">
        <v>44910</v>
      </c>
    </row>
    <row r="24" spans="1:255" x14ac:dyDescent="0.2">
      <c r="A24" s="711" t="s">
        <v>515</v>
      </c>
      <c r="B24" s="711"/>
      <c r="E24" s="167" t="s">
        <v>237</v>
      </c>
      <c r="F24" s="169"/>
      <c r="G24" s="711" t="s">
        <v>515</v>
      </c>
      <c r="H24" s="711"/>
      <c r="K24" s="250" t="s">
        <v>1031</v>
      </c>
      <c r="L24" s="145">
        <v>0</v>
      </c>
      <c r="M24" s="650"/>
      <c r="N24" s="650"/>
      <c r="Q24" s="169" t="s">
        <v>1077</v>
      </c>
      <c r="S24" s="650"/>
      <c r="T24" s="650"/>
      <c r="W24" s="250" t="s">
        <v>1039</v>
      </c>
      <c r="X24" s="210">
        <v>0</v>
      </c>
      <c r="Y24" s="706" t="s">
        <v>1002</v>
      </c>
      <c r="Z24" s="706"/>
      <c r="AC24"/>
      <c r="AE24" s="711" t="s">
        <v>515</v>
      </c>
      <c r="AF24" s="711"/>
      <c r="AI24"/>
      <c r="AK24" s="711" t="s">
        <v>515</v>
      </c>
      <c r="AL24" s="71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7" t="s">
        <v>1571</v>
      </c>
      <c r="EF24" s="69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429"/>
      <c r="IO24" s="614"/>
      <c r="IP24" s="351" t="s">
        <v>2568</v>
      </c>
      <c r="IQ24" s="61">
        <v>40.5</v>
      </c>
      <c r="IR24" s="632" t="s">
        <v>2559</v>
      </c>
    </row>
    <row r="25" spans="1:255" x14ac:dyDescent="0.2">
      <c r="A25" s="706" t="s">
        <v>1002</v>
      </c>
      <c r="B25" s="706"/>
      <c r="E25" s="167" t="s">
        <v>139</v>
      </c>
      <c r="F25" s="169"/>
      <c r="G25" s="706" t="s">
        <v>1002</v>
      </c>
      <c r="H25" s="706"/>
      <c r="K25" s="250" t="s">
        <v>1039</v>
      </c>
      <c r="L25" s="210">
        <v>0</v>
      </c>
      <c r="M25" s="650"/>
      <c r="N25" s="650"/>
      <c r="Q25" s="250" t="s">
        <v>1041</v>
      </c>
      <c r="R25" s="145">
        <v>0</v>
      </c>
      <c r="S25" s="650"/>
      <c r="T25" s="650"/>
      <c r="W25" s="250" t="s">
        <v>1071</v>
      </c>
      <c r="X25" s="145">
        <v>910.17</v>
      </c>
      <c r="Y25" s="650"/>
      <c r="Z25" s="650"/>
      <c r="AC25" s="256" t="s">
        <v>1104</v>
      </c>
      <c r="AD25" s="145">
        <v>90</v>
      </c>
      <c r="AE25" s="706" t="s">
        <v>1002</v>
      </c>
      <c r="AF25" s="706"/>
      <c r="AI25" s="253" t="s">
        <v>1122</v>
      </c>
      <c r="AJ25" s="145">
        <v>30</v>
      </c>
      <c r="AK25" s="706" t="s">
        <v>1002</v>
      </c>
      <c r="AL25" s="706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6"/>
      <c r="BH25" s="706"/>
      <c r="BK25" s="279" t="s">
        <v>1256</v>
      </c>
      <c r="BL25" s="210">
        <v>48.54</v>
      </c>
      <c r="BM25" s="706"/>
      <c r="BN25" s="706"/>
      <c r="BQ25" s="279" t="s">
        <v>1072</v>
      </c>
      <c r="BR25" s="210">
        <v>50.15</v>
      </c>
      <c r="BS25" s="706" t="s">
        <v>1279</v>
      </c>
      <c r="BT25" s="706"/>
      <c r="BW25" s="279" t="s">
        <v>1072</v>
      </c>
      <c r="BX25" s="210">
        <v>48.54</v>
      </c>
      <c r="BY25" s="706"/>
      <c r="BZ25" s="706"/>
      <c r="CC25" s="279" t="s">
        <v>1072</v>
      </c>
      <c r="CD25" s="210">
        <v>142.91</v>
      </c>
      <c r="CE25" s="706"/>
      <c r="CF25" s="706"/>
      <c r="CI25" s="279" t="s">
        <v>1346</v>
      </c>
      <c r="CJ25" s="210">
        <v>35.049999999999997</v>
      </c>
      <c r="CK25" s="650"/>
      <c r="CL25" s="650"/>
      <c r="CO25" s="279" t="s">
        <v>1320</v>
      </c>
      <c r="CP25" s="210">
        <v>153.41</v>
      </c>
      <c r="CQ25" s="650" t="s">
        <v>1361</v>
      </c>
      <c r="CR25" s="65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185426.5633333333</v>
      </c>
      <c r="HX25" s="351" t="s">
        <v>2471</v>
      </c>
      <c r="HY25">
        <v>46.73</v>
      </c>
      <c r="HZ25" s="1" t="s">
        <v>2324</v>
      </c>
      <c r="IA25" s="506">
        <v>-13000</v>
      </c>
      <c r="IB25" s="657" t="s">
        <v>2212</v>
      </c>
      <c r="IC25" s="657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430"/>
      <c r="IP25" s="351" t="s">
        <v>2567</v>
      </c>
      <c r="IQ25" s="61">
        <v>88.51</v>
      </c>
      <c r="IR25" s="7" t="s">
        <v>2563</v>
      </c>
      <c r="IS25">
        <v>1004</v>
      </c>
      <c r="IT25" s="108">
        <v>44910</v>
      </c>
    </row>
    <row r="26" spans="1:255" x14ac:dyDescent="0.2">
      <c r="A26" s="650"/>
      <c r="B26" s="650"/>
      <c r="E26" s="203" t="s">
        <v>368</v>
      </c>
      <c r="F26" s="173"/>
      <c r="G26" s="650"/>
      <c r="H26" s="650"/>
      <c r="K26" s="250" t="s">
        <v>1030</v>
      </c>
      <c r="L26" s="145">
        <f>910+40</f>
        <v>950</v>
      </c>
      <c r="M26" s="650"/>
      <c r="N26" s="650"/>
      <c r="Q26" s="250" t="s">
        <v>1038</v>
      </c>
      <c r="R26" s="145">
        <v>0</v>
      </c>
      <c r="S26" s="650"/>
      <c r="T26" s="650"/>
      <c r="W26" s="146" t="s">
        <v>1106</v>
      </c>
      <c r="X26" s="145">
        <v>110.58</v>
      </c>
      <c r="Y26" s="650"/>
      <c r="Z26" s="650"/>
      <c r="AE26" s="650"/>
      <c r="AF26" s="650"/>
      <c r="AK26" s="650"/>
      <c r="AL26" s="65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0"/>
      <c r="AX26" s="650"/>
      <c r="AY26" s="146"/>
      <c r="AZ26" s="210"/>
      <c r="BA26" s="650"/>
      <c r="BB26" s="650"/>
      <c r="BE26" s="146" t="s">
        <v>1229</v>
      </c>
      <c r="BF26" s="210">
        <f>6.5*2</f>
        <v>13</v>
      </c>
      <c r="BG26" s="650"/>
      <c r="BH26" s="650"/>
      <c r="BK26" s="279" t="s">
        <v>1229</v>
      </c>
      <c r="BL26" s="210">
        <f>6.5*2</f>
        <v>13</v>
      </c>
      <c r="BM26" s="650"/>
      <c r="BN26" s="650"/>
      <c r="BQ26" s="279" t="s">
        <v>1229</v>
      </c>
      <c r="BR26" s="210">
        <v>13</v>
      </c>
      <c r="BS26" s="650"/>
      <c r="BT26" s="650"/>
      <c r="BW26" s="279" t="s">
        <v>1229</v>
      </c>
      <c r="BX26" s="210">
        <v>13</v>
      </c>
      <c r="BY26" s="650"/>
      <c r="BZ26" s="650"/>
      <c r="CC26" s="279" t="s">
        <v>1229</v>
      </c>
      <c r="CD26" s="210">
        <v>13</v>
      </c>
      <c r="CE26" s="650"/>
      <c r="CF26" s="65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2" t="s">
        <v>1571</v>
      </c>
      <c r="DZ26" s="703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7" t="s">
        <v>1571</v>
      </c>
      <c r="ES26" s="697"/>
      <c r="ET26" s="1" t="s">
        <v>1738</v>
      </c>
      <c r="EU26" s="285">
        <v>20000</v>
      </c>
      <c r="EW26" s="69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657" t="s">
        <v>2212</v>
      </c>
      <c r="IO26" s="657"/>
      <c r="IP26" s="351" t="s">
        <v>1898</v>
      </c>
      <c r="IQ26" s="61"/>
      <c r="IR26" s="636" t="s">
        <v>2566</v>
      </c>
      <c r="IS26" s="635">
        <v>4</v>
      </c>
      <c r="IT26" s="108">
        <v>44910</v>
      </c>
    </row>
    <row r="27" spans="1:255" x14ac:dyDescent="0.2">
      <c r="A27" s="650"/>
      <c r="B27" s="650"/>
      <c r="F27" s="199"/>
      <c r="G27" s="650"/>
      <c r="H27" s="650"/>
      <c r="K27"/>
      <c r="M27" s="707" t="s">
        <v>514</v>
      </c>
      <c r="N27" s="707"/>
      <c r="Q27" s="250" t="s">
        <v>1031</v>
      </c>
      <c r="R27" s="145">
        <v>0</v>
      </c>
      <c r="S27" s="707" t="s">
        <v>514</v>
      </c>
      <c r="T27" s="707"/>
      <c r="W27" s="146" t="s">
        <v>1072</v>
      </c>
      <c r="X27" s="145">
        <v>60.75</v>
      </c>
      <c r="Y27" s="650"/>
      <c r="Z27" s="650"/>
      <c r="AC27" s="224" t="s">
        <v>1113</v>
      </c>
      <c r="AD27" s="224"/>
      <c r="AE27" s="707" t="s">
        <v>514</v>
      </c>
      <c r="AF27" s="70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7" t="s">
        <v>1571</v>
      </c>
      <c r="EY27" s="69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7" t="s">
        <v>2212</v>
      </c>
      <c r="HQ27" s="657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1033.9166666666667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65" t="s">
        <v>1994</v>
      </c>
      <c r="IO27" s="299">
        <f>SUM(IQ6:IQ7)</f>
        <v>0</v>
      </c>
      <c r="IP27" s="351" t="s">
        <v>1898</v>
      </c>
      <c r="IQ27" s="61"/>
      <c r="IR27" s="261" t="s">
        <v>2317</v>
      </c>
      <c r="IS27" s="291"/>
    </row>
    <row r="28" spans="1:255" x14ac:dyDescent="0.2">
      <c r="A28" s="650"/>
      <c r="B28" s="650"/>
      <c r="E28" s="198" t="s">
        <v>366</v>
      </c>
      <c r="F28" s="199"/>
      <c r="G28" s="650"/>
      <c r="H28" s="650"/>
      <c r="K28" s="146" t="s">
        <v>1029</v>
      </c>
      <c r="L28" s="145">
        <f>60</f>
        <v>60</v>
      </c>
      <c r="M28" s="707" t="s">
        <v>1004</v>
      </c>
      <c r="N28" s="707"/>
      <c r="Q28" s="250" t="s">
        <v>1094</v>
      </c>
      <c r="R28" s="210">
        <v>200</v>
      </c>
      <c r="S28" s="707" t="s">
        <v>1004</v>
      </c>
      <c r="T28" s="707"/>
      <c r="W28" s="146" t="s">
        <v>1028</v>
      </c>
      <c r="X28" s="145">
        <v>61.35</v>
      </c>
      <c r="Y28" s="707" t="s">
        <v>514</v>
      </c>
      <c r="Z28" s="707"/>
      <c r="AC28" s="224" t="s">
        <v>1109</v>
      </c>
      <c r="AD28" s="224">
        <f>53+207+63</f>
        <v>323</v>
      </c>
      <c r="AE28" s="707" t="s">
        <v>1004</v>
      </c>
      <c r="AF28" s="70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7" t="s">
        <v>1782</v>
      </c>
      <c r="FE28" s="69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1046.8376666666666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2507</v>
      </c>
      <c r="IS28">
        <v>41</v>
      </c>
    </row>
    <row r="29" spans="1:255" x14ac:dyDescent="0.2">
      <c r="A29" s="707" t="s">
        <v>514</v>
      </c>
      <c r="B29" s="707"/>
      <c r="E29" s="198" t="s">
        <v>282</v>
      </c>
      <c r="F29" s="199"/>
      <c r="G29" s="707" t="s">
        <v>514</v>
      </c>
      <c r="H29" s="707"/>
      <c r="K29" s="146" t="s">
        <v>1028</v>
      </c>
      <c r="L29" s="145">
        <v>0</v>
      </c>
      <c r="M29" s="709" t="s">
        <v>93</v>
      </c>
      <c r="N29" s="709"/>
      <c r="Q29" s="250" t="s">
        <v>1071</v>
      </c>
      <c r="R29" s="145">
        <v>0</v>
      </c>
      <c r="S29" s="709" t="s">
        <v>93</v>
      </c>
      <c r="T29" s="709"/>
      <c r="W29" s="146" t="s">
        <v>1027</v>
      </c>
      <c r="X29" s="145">
        <v>64</v>
      </c>
      <c r="Y29" s="707" t="s">
        <v>1004</v>
      </c>
      <c r="Z29" s="707"/>
      <c r="AC29" s="224" t="s">
        <v>1110</v>
      </c>
      <c r="AD29" s="224">
        <f>63+46</f>
        <v>109</v>
      </c>
      <c r="AE29" s="709" t="s">
        <v>93</v>
      </c>
      <c r="AF29" s="70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7" t="s">
        <v>1571</v>
      </c>
      <c r="EM29" s="69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2361.4333333333334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261" t="s">
        <v>2527</v>
      </c>
    </row>
    <row r="30" spans="1:255" x14ac:dyDescent="0.2">
      <c r="A30" s="707" t="s">
        <v>1004</v>
      </c>
      <c r="B30" s="707"/>
      <c r="E30" s="198" t="s">
        <v>378</v>
      </c>
      <c r="F30" s="199"/>
      <c r="G30" s="707" t="s">
        <v>1004</v>
      </c>
      <c r="H30" s="707"/>
      <c r="K30" s="146" t="s">
        <v>1027</v>
      </c>
      <c r="L30" s="145">
        <v>64</v>
      </c>
      <c r="M30" s="650" t="s">
        <v>391</v>
      </c>
      <c r="N30" s="650"/>
      <c r="Q30"/>
      <c r="S30" s="650" t="s">
        <v>391</v>
      </c>
      <c r="T30" s="650"/>
      <c r="W30" s="146" t="s">
        <v>1026</v>
      </c>
      <c r="X30" s="145">
        <v>100.01</v>
      </c>
      <c r="Y30" s="709" t="s">
        <v>93</v>
      </c>
      <c r="Z30" s="709"/>
      <c r="AC30" s="145" t="s">
        <v>1108</v>
      </c>
      <c r="AD30" s="145">
        <v>65</v>
      </c>
      <c r="AE30" s="650" t="s">
        <v>391</v>
      </c>
      <c r="AF30" s="65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7" t="s">
        <v>1782</v>
      </c>
      <c r="FK30" s="69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1421.2533333333333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2571</v>
      </c>
      <c r="IM30">
        <v>1.49</v>
      </c>
      <c r="IN30" s="360" t="s">
        <v>2207</v>
      </c>
      <c r="IO30">
        <f>SUM(IQ9:IQ11)</f>
        <v>210.89</v>
      </c>
      <c r="IP30" t="s">
        <v>2248</v>
      </c>
      <c r="IQ30" s="78">
        <v>2</v>
      </c>
      <c r="IR30" s="641" t="s">
        <v>2573</v>
      </c>
      <c r="IS30" s="640" t="s">
        <v>2575</v>
      </c>
    </row>
    <row r="31" spans="1:255" ht="12.75" customHeight="1" x14ac:dyDescent="0.2">
      <c r="A31" s="709" t="s">
        <v>93</v>
      </c>
      <c r="B31" s="709"/>
      <c r="E31" s="198" t="s">
        <v>1019</v>
      </c>
      <c r="F31" s="173"/>
      <c r="G31" s="709" t="s">
        <v>93</v>
      </c>
      <c r="H31" s="709"/>
      <c r="K31" s="146" t="s">
        <v>1026</v>
      </c>
      <c r="L31" s="145">
        <v>50.01</v>
      </c>
      <c r="M31" s="710" t="s">
        <v>1013</v>
      </c>
      <c r="N31" s="710"/>
      <c r="Q31" s="146" t="s">
        <v>1073</v>
      </c>
      <c r="R31" s="145">
        <v>26</v>
      </c>
      <c r="S31" s="710" t="s">
        <v>1013</v>
      </c>
      <c r="T31" s="710"/>
      <c r="W31"/>
      <c r="Y31" s="650" t="s">
        <v>391</v>
      </c>
      <c r="Z31" s="650"/>
      <c r="AC31" s="145" t="s">
        <v>1111</v>
      </c>
      <c r="AD31" s="145">
        <v>10</v>
      </c>
      <c r="AE31" s="710" t="s">
        <v>1013</v>
      </c>
      <c r="AF31" s="710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N31" s="359" t="s">
        <v>2208</v>
      </c>
      <c r="IO31" s="444">
        <f>SUM(IQ14:IQ22)</f>
        <v>106.64</v>
      </c>
      <c r="IP31" s="9" t="s">
        <v>2247</v>
      </c>
      <c r="IQ31" s="646">
        <v>102</v>
      </c>
      <c r="IR31" s="648" t="s">
        <v>2576</v>
      </c>
      <c r="IS31" s="647">
        <v>2000</v>
      </c>
    </row>
    <row r="32" spans="1:255" x14ac:dyDescent="0.2">
      <c r="A32" s="650" t="s">
        <v>391</v>
      </c>
      <c r="B32" s="650"/>
      <c r="E32" s="173"/>
      <c r="F32" s="173"/>
      <c r="G32" s="650" t="s">
        <v>391</v>
      </c>
      <c r="H32" s="650"/>
      <c r="K32"/>
      <c r="M32" s="706" t="s">
        <v>243</v>
      </c>
      <c r="N32" s="706"/>
      <c r="Q32" s="146" t="s">
        <v>1072</v>
      </c>
      <c r="R32" s="145">
        <v>55</v>
      </c>
      <c r="S32" s="706" t="s">
        <v>243</v>
      </c>
      <c r="T32" s="706"/>
      <c r="W32" s="249" t="s">
        <v>1093</v>
      </c>
      <c r="X32" s="249">
        <v>0</v>
      </c>
      <c r="Y32" s="710" t="s">
        <v>1013</v>
      </c>
      <c r="Z32" s="710"/>
      <c r="AE32" s="706" t="s">
        <v>243</v>
      </c>
      <c r="AF32" s="70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4" t="s">
        <v>1473</v>
      </c>
      <c r="DP32" s="694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1323.1366666666668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1" t="s">
        <v>2206</v>
      </c>
      <c r="IO32">
        <f>SUM(IQ23:IQ29)</f>
        <v>129.01</v>
      </c>
      <c r="IP32" s="445">
        <v>23.11</v>
      </c>
      <c r="IQ32" s="9"/>
      <c r="IR32" s="639" t="s">
        <v>2571</v>
      </c>
      <c r="IS32" s="637">
        <v>1.49</v>
      </c>
      <c r="IT32" s="108"/>
    </row>
    <row r="33" spans="1:252" x14ac:dyDescent="0.2">
      <c r="A33" s="710" t="s">
        <v>1013</v>
      </c>
      <c r="B33" s="710"/>
      <c r="C33" s="3"/>
      <c r="D33" s="3"/>
      <c r="E33" s="254"/>
      <c r="F33" s="254"/>
      <c r="G33" s="710" t="s">
        <v>1013</v>
      </c>
      <c r="H33" s="710"/>
      <c r="K33" s="249" t="s">
        <v>1033</v>
      </c>
      <c r="L33" s="249"/>
      <c r="M33" s="708" t="s">
        <v>1050</v>
      </c>
      <c r="N33" s="708"/>
      <c r="Q33" s="146" t="s">
        <v>1028</v>
      </c>
      <c r="R33" s="145">
        <v>77.239999999999995</v>
      </c>
      <c r="S33" s="708" t="s">
        <v>1050</v>
      </c>
      <c r="T33" s="708"/>
      <c r="Y33" s="706" t="s">
        <v>243</v>
      </c>
      <c r="Z33" s="706"/>
      <c r="AC33" s="202" t="s">
        <v>1024</v>
      </c>
      <c r="AD33" s="145">
        <v>350</v>
      </c>
      <c r="AE33" s="708" t="s">
        <v>1050</v>
      </c>
      <c r="AF33" s="70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4" t="s">
        <v>1446</v>
      </c>
      <c r="DB33" s="705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06" t="s">
        <v>1446</v>
      </c>
      <c r="IQ33" s="441">
        <f>IM23+IO34-IS23</f>
        <v>0</v>
      </c>
    </row>
    <row r="34" spans="1:252" x14ac:dyDescent="0.2">
      <c r="A34" s="706" t="s">
        <v>243</v>
      </c>
      <c r="B34" s="706"/>
      <c r="E34" s="173"/>
      <c r="F34" s="173"/>
      <c r="G34" s="706" t="s">
        <v>243</v>
      </c>
      <c r="H34" s="70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8" t="s">
        <v>1050</v>
      </c>
      <c r="Z34" s="70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N34" s="354" t="s">
        <v>2537</v>
      </c>
      <c r="IO34" s="367">
        <v>0</v>
      </c>
      <c r="IP34" s="442"/>
      <c r="IQ34" s="354"/>
      <c r="IR34" t="s">
        <v>514</v>
      </c>
    </row>
    <row r="35" spans="1:252" ht="14.25" customHeight="1" x14ac:dyDescent="0.25">
      <c r="A35" s="712" t="s">
        <v>348</v>
      </c>
      <c r="B35" s="712"/>
      <c r="E35" s="190" t="s">
        <v>374</v>
      </c>
      <c r="F35" s="173"/>
      <c r="G35" s="712" t="s">
        <v>348</v>
      </c>
      <c r="H35" s="71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P35" s="442"/>
      <c r="IQ35" s="354"/>
      <c r="IR35" t="s">
        <v>93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P36" s="442"/>
      <c r="IQ36" s="354"/>
      <c r="IR36" t="s">
        <v>2484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9" t="s">
        <v>1571</v>
      </c>
      <c r="DT37" s="700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2"/>
      <c r="IP37" s="442"/>
      <c r="IQ37" s="354"/>
      <c r="IR37" t="s">
        <v>1709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O38" s="582"/>
      <c r="IP38" s="442"/>
      <c r="IQ38" s="354"/>
      <c r="IR38" t="s">
        <v>1050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O39" s="583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4" t="s">
        <v>1473</v>
      </c>
      <c r="DJ40" s="694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7" t="s">
        <v>2212</v>
      </c>
      <c r="II40" s="657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608" t="s">
        <v>2570</v>
      </c>
      <c r="IQ41" s="619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92" t="s">
        <v>2365</v>
      </c>
      <c r="HY42" s="692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1933.7466666666667</v>
      </c>
      <c r="IJ42" s="442">
        <v>40</v>
      </c>
      <c r="IK42" s="354" t="s">
        <v>2485</v>
      </c>
      <c r="IP42" s="608" t="s">
        <v>2569</v>
      </c>
      <c r="IQ42" s="619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2579</v>
      </c>
      <c r="IQ43" s="619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1252.2433333333333</v>
      </c>
      <c r="IJ45" s="442">
        <v>5</v>
      </c>
      <c r="IK45" s="354" t="s">
        <v>2512</v>
      </c>
      <c r="IP45" s="608"/>
      <c r="IQ45" s="630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93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567"/>
      <c r="IQ47" s="567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93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93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93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567"/>
      <c r="IQ52" s="567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  <c r="IQ57" s="581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13" t="s">
        <v>1932</v>
      </c>
      <c r="D3" s="71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2121</v>
      </c>
      <c r="C2" s="716"/>
      <c r="D2" s="717" t="s">
        <v>1910</v>
      </c>
      <c r="E2" s="717"/>
      <c r="F2" s="536"/>
      <c r="G2" s="536"/>
      <c r="H2" s="395"/>
      <c r="I2" s="720" t="s">
        <v>2328</v>
      </c>
      <c r="J2" s="721"/>
      <c r="K2" s="721"/>
      <c r="L2" s="721"/>
      <c r="M2" s="721"/>
      <c r="N2" s="721"/>
      <c r="O2" s="722"/>
      <c r="P2" s="489"/>
      <c r="Q2" s="723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8" t="s">
        <v>2371</v>
      </c>
      <c r="G3" s="729"/>
      <c r="H3" s="395"/>
      <c r="I3" s="472"/>
      <c r="J3" s="537"/>
      <c r="K3" s="725" t="s">
        <v>2529</v>
      </c>
      <c r="L3" s="726"/>
      <c r="M3" s="727"/>
      <c r="N3" s="542"/>
      <c r="O3" s="469"/>
      <c r="P3" s="534"/>
      <c r="Q3" s="724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8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8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9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9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14" t="s">
        <v>1577</v>
      </c>
      <c r="E27" s="715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1"/>
      <c r="H3" s="652"/>
      <c r="I3" s="312"/>
      <c r="J3" s="653">
        <v>43891</v>
      </c>
      <c r="K3" s="654"/>
      <c r="L3" s="313"/>
      <c r="M3" s="651">
        <v>43739</v>
      </c>
      <c r="N3" s="65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0" t="s">
        <v>1219</v>
      </c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</row>
    <row r="38" spans="2:14" x14ac:dyDescent="0.2">
      <c r="B38" s="650" t="s">
        <v>1217</v>
      </c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</row>
    <row r="39" spans="2:14" x14ac:dyDescent="0.2"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</row>
    <row r="40" spans="2:14" x14ac:dyDescent="0.2">
      <c r="B40" s="649" t="s">
        <v>1220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</row>
    <row r="41" spans="2:14" x14ac:dyDescent="0.2"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</row>
    <row r="42" spans="2:14" x14ac:dyDescent="0.2"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6" t="s">
        <v>124</v>
      </c>
      <c r="C1" s="666"/>
      <c r="D1" s="669" t="s">
        <v>292</v>
      </c>
      <c r="E1" s="669"/>
      <c r="F1" s="669" t="s">
        <v>345</v>
      </c>
      <c r="G1" s="669"/>
      <c r="H1" s="667" t="s">
        <v>127</v>
      </c>
      <c r="I1" s="667"/>
      <c r="J1" s="663" t="s">
        <v>292</v>
      </c>
      <c r="K1" s="663"/>
      <c r="L1" s="668" t="s">
        <v>528</v>
      </c>
      <c r="M1" s="668"/>
      <c r="N1" s="667" t="s">
        <v>146</v>
      </c>
      <c r="O1" s="667"/>
      <c r="P1" s="663" t="s">
        <v>293</v>
      </c>
      <c r="Q1" s="663"/>
      <c r="R1" s="668" t="s">
        <v>530</v>
      </c>
      <c r="S1" s="668"/>
      <c r="T1" s="657" t="s">
        <v>193</v>
      </c>
      <c r="U1" s="657"/>
      <c r="V1" s="663" t="s">
        <v>292</v>
      </c>
      <c r="W1" s="663"/>
      <c r="X1" s="662" t="s">
        <v>532</v>
      </c>
      <c r="Y1" s="662"/>
      <c r="Z1" s="657" t="s">
        <v>241</v>
      </c>
      <c r="AA1" s="657"/>
      <c r="AB1" s="664" t="s">
        <v>292</v>
      </c>
      <c r="AC1" s="664"/>
      <c r="AD1" s="665" t="s">
        <v>532</v>
      </c>
      <c r="AE1" s="665"/>
      <c r="AF1" s="657" t="s">
        <v>373</v>
      </c>
      <c r="AG1" s="657"/>
      <c r="AH1" s="664" t="s">
        <v>292</v>
      </c>
      <c r="AI1" s="664"/>
      <c r="AJ1" s="662" t="s">
        <v>538</v>
      </c>
      <c r="AK1" s="662"/>
      <c r="AL1" s="657" t="s">
        <v>395</v>
      </c>
      <c r="AM1" s="657"/>
      <c r="AN1" s="674" t="s">
        <v>292</v>
      </c>
      <c r="AO1" s="674"/>
      <c r="AP1" s="672" t="s">
        <v>539</v>
      </c>
      <c r="AQ1" s="672"/>
      <c r="AR1" s="657" t="s">
        <v>422</v>
      </c>
      <c r="AS1" s="657"/>
      <c r="AV1" s="672" t="s">
        <v>285</v>
      </c>
      <c r="AW1" s="672"/>
      <c r="AX1" s="675" t="s">
        <v>1010</v>
      </c>
      <c r="AY1" s="675"/>
      <c r="AZ1" s="675"/>
      <c r="BA1" s="213"/>
      <c r="BB1" s="670">
        <v>42942</v>
      </c>
      <c r="BC1" s="671"/>
      <c r="BD1" s="67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6" t="s">
        <v>261</v>
      </c>
      <c r="U4" s="656"/>
      <c r="X4" s="122" t="s">
        <v>233</v>
      </c>
      <c r="Y4" s="126">
        <f>Y3-Y6</f>
        <v>4.9669099999591708</v>
      </c>
      <c r="Z4" s="656" t="s">
        <v>262</v>
      </c>
      <c r="AA4" s="656"/>
      <c r="AD4" s="157" t="s">
        <v>233</v>
      </c>
      <c r="AE4" s="157">
        <f>AE3-AE5</f>
        <v>-52.526899999851594</v>
      </c>
      <c r="AF4" s="656" t="s">
        <v>262</v>
      </c>
      <c r="AG4" s="656"/>
      <c r="AH4" s="146"/>
      <c r="AI4" s="146"/>
      <c r="AJ4" s="157" t="s">
        <v>233</v>
      </c>
      <c r="AK4" s="157">
        <f>AK3-AK5</f>
        <v>94.988909999992757</v>
      </c>
      <c r="AL4" s="656" t="s">
        <v>262</v>
      </c>
      <c r="AM4" s="656"/>
      <c r="AP4" s="173" t="s">
        <v>233</v>
      </c>
      <c r="AQ4" s="177">
        <f>AQ3-AQ5</f>
        <v>33.841989999942598</v>
      </c>
      <c r="AR4" s="656" t="s">
        <v>262</v>
      </c>
      <c r="AS4" s="656"/>
      <c r="AX4" s="656" t="s">
        <v>572</v>
      </c>
      <c r="AY4" s="656"/>
      <c r="BB4" s="656" t="s">
        <v>575</v>
      </c>
      <c r="BC4" s="6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6"/>
      <c r="U5" s="656"/>
      <c r="V5" s="3" t="s">
        <v>258</v>
      </c>
      <c r="W5">
        <v>2050</v>
      </c>
      <c r="X5" s="82"/>
      <c r="Z5" s="656"/>
      <c r="AA5" s="65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6"/>
      <c r="AG5" s="656"/>
      <c r="AH5" s="146"/>
      <c r="AI5" s="146"/>
      <c r="AJ5" s="157" t="s">
        <v>358</v>
      </c>
      <c r="AK5" s="165">
        <f>SUM(AK11:AK59)</f>
        <v>30858.011000000002</v>
      </c>
      <c r="AL5" s="656"/>
      <c r="AM5" s="65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6"/>
      <c r="AS5" s="656"/>
      <c r="AX5" s="656"/>
      <c r="AY5" s="656"/>
      <c r="BB5" s="656"/>
      <c r="BC5" s="656"/>
      <c r="BD5" s="673" t="s">
        <v>1011</v>
      </c>
      <c r="BE5" s="673"/>
      <c r="BF5" s="673"/>
      <c r="BG5" s="673"/>
      <c r="BH5" s="673"/>
      <c r="BI5" s="673"/>
      <c r="BJ5" s="673"/>
      <c r="BK5" s="67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8" t="s">
        <v>264</v>
      </c>
      <c r="W23" s="65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0"/>
      <c r="W24" s="66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6" t="s">
        <v>1001</v>
      </c>
      <c r="C24" s="676"/>
      <c r="D24" s="676"/>
      <c r="E24" s="676"/>
      <c r="F24" s="676"/>
      <c r="G24" s="676"/>
      <c r="H24" s="676"/>
      <c r="I24" s="67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6" t="s">
        <v>917</v>
      </c>
      <c r="C1" s="666"/>
      <c r="D1" s="665" t="s">
        <v>523</v>
      </c>
      <c r="E1" s="665"/>
      <c r="F1" s="666" t="s">
        <v>521</v>
      </c>
      <c r="G1" s="666"/>
      <c r="H1" s="680" t="s">
        <v>557</v>
      </c>
      <c r="I1" s="680"/>
      <c r="J1" s="665" t="s">
        <v>523</v>
      </c>
      <c r="K1" s="665"/>
      <c r="L1" s="666" t="s">
        <v>916</v>
      </c>
      <c r="M1" s="666"/>
      <c r="N1" s="680" t="s">
        <v>557</v>
      </c>
      <c r="O1" s="680"/>
      <c r="P1" s="665" t="s">
        <v>523</v>
      </c>
      <c r="Q1" s="665"/>
      <c r="R1" s="666" t="s">
        <v>560</v>
      </c>
      <c r="S1" s="666"/>
      <c r="T1" s="680" t="s">
        <v>557</v>
      </c>
      <c r="U1" s="680"/>
      <c r="V1" s="665" t="s">
        <v>523</v>
      </c>
      <c r="W1" s="665"/>
      <c r="X1" s="666" t="s">
        <v>915</v>
      </c>
      <c r="Y1" s="666"/>
      <c r="Z1" s="680" t="s">
        <v>557</v>
      </c>
      <c r="AA1" s="680"/>
      <c r="AB1" s="665" t="s">
        <v>523</v>
      </c>
      <c r="AC1" s="665"/>
      <c r="AD1" s="666" t="s">
        <v>599</v>
      </c>
      <c r="AE1" s="666"/>
      <c r="AF1" s="680" t="s">
        <v>557</v>
      </c>
      <c r="AG1" s="680"/>
      <c r="AH1" s="665" t="s">
        <v>523</v>
      </c>
      <c r="AI1" s="665"/>
      <c r="AJ1" s="666" t="s">
        <v>914</v>
      </c>
      <c r="AK1" s="666"/>
      <c r="AL1" s="680" t="s">
        <v>634</v>
      </c>
      <c r="AM1" s="680"/>
      <c r="AN1" s="665" t="s">
        <v>635</v>
      </c>
      <c r="AO1" s="665"/>
      <c r="AP1" s="666" t="s">
        <v>629</v>
      </c>
      <c r="AQ1" s="666"/>
      <c r="AR1" s="680" t="s">
        <v>557</v>
      </c>
      <c r="AS1" s="680"/>
      <c r="AT1" s="665" t="s">
        <v>523</v>
      </c>
      <c r="AU1" s="665"/>
      <c r="AV1" s="666" t="s">
        <v>913</v>
      </c>
      <c r="AW1" s="666"/>
      <c r="AX1" s="680" t="s">
        <v>557</v>
      </c>
      <c r="AY1" s="680"/>
      <c r="AZ1" s="665" t="s">
        <v>523</v>
      </c>
      <c r="BA1" s="665"/>
      <c r="BB1" s="666" t="s">
        <v>661</v>
      </c>
      <c r="BC1" s="666"/>
      <c r="BD1" s="680" t="s">
        <v>557</v>
      </c>
      <c r="BE1" s="680"/>
      <c r="BF1" s="665" t="s">
        <v>523</v>
      </c>
      <c r="BG1" s="665"/>
      <c r="BH1" s="666" t="s">
        <v>912</v>
      </c>
      <c r="BI1" s="666"/>
      <c r="BJ1" s="680" t="s">
        <v>557</v>
      </c>
      <c r="BK1" s="680"/>
      <c r="BL1" s="665" t="s">
        <v>523</v>
      </c>
      <c r="BM1" s="665"/>
      <c r="BN1" s="666" t="s">
        <v>931</v>
      </c>
      <c r="BO1" s="666"/>
      <c r="BP1" s="680" t="s">
        <v>557</v>
      </c>
      <c r="BQ1" s="680"/>
      <c r="BR1" s="665" t="s">
        <v>523</v>
      </c>
      <c r="BS1" s="665"/>
      <c r="BT1" s="666" t="s">
        <v>911</v>
      </c>
      <c r="BU1" s="666"/>
      <c r="BV1" s="680" t="s">
        <v>712</v>
      </c>
      <c r="BW1" s="680"/>
      <c r="BX1" s="665" t="s">
        <v>713</v>
      </c>
      <c r="BY1" s="665"/>
      <c r="BZ1" s="666" t="s">
        <v>711</v>
      </c>
      <c r="CA1" s="666"/>
      <c r="CB1" s="680" t="s">
        <v>738</v>
      </c>
      <c r="CC1" s="680"/>
      <c r="CD1" s="665" t="s">
        <v>739</v>
      </c>
      <c r="CE1" s="665"/>
      <c r="CF1" s="666" t="s">
        <v>910</v>
      </c>
      <c r="CG1" s="666"/>
      <c r="CH1" s="680" t="s">
        <v>738</v>
      </c>
      <c r="CI1" s="680"/>
      <c r="CJ1" s="665" t="s">
        <v>739</v>
      </c>
      <c r="CK1" s="665"/>
      <c r="CL1" s="666" t="s">
        <v>756</v>
      </c>
      <c r="CM1" s="666"/>
      <c r="CN1" s="680" t="s">
        <v>738</v>
      </c>
      <c r="CO1" s="680"/>
      <c r="CP1" s="665" t="s">
        <v>739</v>
      </c>
      <c r="CQ1" s="665"/>
      <c r="CR1" s="666" t="s">
        <v>909</v>
      </c>
      <c r="CS1" s="666"/>
      <c r="CT1" s="680" t="s">
        <v>738</v>
      </c>
      <c r="CU1" s="680"/>
      <c r="CV1" s="678" t="s">
        <v>739</v>
      </c>
      <c r="CW1" s="678"/>
      <c r="CX1" s="666" t="s">
        <v>777</v>
      </c>
      <c r="CY1" s="666"/>
      <c r="CZ1" s="680" t="s">
        <v>738</v>
      </c>
      <c r="DA1" s="680"/>
      <c r="DB1" s="678" t="s">
        <v>739</v>
      </c>
      <c r="DC1" s="678"/>
      <c r="DD1" s="666" t="s">
        <v>908</v>
      </c>
      <c r="DE1" s="666"/>
      <c r="DF1" s="680" t="s">
        <v>824</v>
      </c>
      <c r="DG1" s="680"/>
      <c r="DH1" s="678" t="s">
        <v>825</v>
      </c>
      <c r="DI1" s="678"/>
      <c r="DJ1" s="666" t="s">
        <v>817</v>
      </c>
      <c r="DK1" s="666"/>
      <c r="DL1" s="680" t="s">
        <v>824</v>
      </c>
      <c r="DM1" s="680"/>
      <c r="DN1" s="678" t="s">
        <v>739</v>
      </c>
      <c r="DO1" s="678"/>
      <c r="DP1" s="666" t="s">
        <v>907</v>
      </c>
      <c r="DQ1" s="666"/>
      <c r="DR1" s="680" t="s">
        <v>824</v>
      </c>
      <c r="DS1" s="680"/>
      <c r="DT1" s="678" t="s">
        <v>739</v>
      </c>
      <c r="DU1" s="678"/>
      <c r="DV1" s="666" t="s">
        <v>906</v>
      </c>
      <c r="DW1" s="666"/>
      <c r="DX1" s="680" t="s">
        <v>824</v>
      </c>
      <c r="DY1" s="680"/>
      <c r="DZ1" s="678" t="s">
        <v>739</v>
      </c>
      <c r="EA1" s="678"/>
      <c r="EB1" s="666" t="s">
        <v>905</v>
      </c>
      <c r="EC1" s="666"/>
      <c r="ED1" s="680" t="s">
        <v>824</v>
      </c>
      <c r="EE1" s="680"/>
      <c r="EF1" s="678" t="s">
        <v>739</v>
      </c>
      <c r="EG1" s="678"/>
      <c r="EH1" s="666" t="s">
        <v>891</v>
      </c>
      <c r="EI1" s="666"/>
      <c r="EJ1" s="680" t="s">
        <v>824</v>
      </c>
      <c r="EK1" s="680"/>
      <c r="EL1" s="678" t="s">
        <v>946</v>
      </c>
      <c r="EM1" s="678"/>
      <c r="EN1" s="666" t="s">
        <v>932</v>
      </c>
      <c r="EO1" s="666"/>
      <c r="EP1" s="680" t="s">
        <v>824</v>
      </c>
      <c r="EQ1" s="680"/>
      <c r="ER1" s="678" t="s">
        <v>960</v>
      </c>
      <c r="ES1" s="678"/>
      <c r="ET1" s="666" t="s">
        <v>947</v>
      </c>
      <c r="EU1" s="666"/>
      <c r="EV1" s="680" t="s">
        <v>824</v>
      </c>
      <c r="EW1" s="680"/>
      <c r="EX1" s="678" t="s">
        <v>538</v>
      </c>
      <c r="EY1" s="678"/>
      <c r="EZ1" s="666" t="s">
        <v>964</v>
      </c>
      <c r="FA1" s="66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9" t="s">
        <v>787</v>
      </c>
      <c r="CU7" s="66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9" t="s">
        <v>786</v>
      </c>
      <c r="DA8" s="66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9" t="s">
        <v>786</v>
      </c>
      <c r="DG8" s="66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9" t="s">
        <v>786</v>
      </c>
      <c r="DM8" s="66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9" t="s">
        <v>786</v>
      </c>
      <c r="DS8" s="666"/>
      <c r="DT8" s="145" t="s">
        <v>791</v>
      </c>
      <c r="DU8" s="145">
        <f>SUM(DU13:DU17)</f>
        <v>32</v>
      </c>
      <c r="DV8" s="63"/>
      <c r="DW8" s="63"/>
      <c r="DX8" s="679" t="s">
        <v>786</v>
      </c>
      <c r="DY8" s="66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9" t="s">
        <v>938</v>
      </c>
      <c r="EK8" s="66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9" t="s">
        <v>938</v>
      </c>
      <c r="EQ9" s="66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9" t="s">
        <v>938</v>
      </c>
      <c r="EW9" s="66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9" t="s">
        <v>938</v>
      </c>
      <c r="EE11" s="66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9" t="s">
        <v>786</v>
      </c>
      <c r="CU12" s="66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7" t="s">
        <v>790</v>
      </c>
      <c r="CU19" s="65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0" t="s">
        <v>866</v>
      </c>
      <c r="FA21" s="650"/>
      <c r="FC21" s="244">
        <f>FC20-FC22</f>
        <v>113457.16899999997</v>
      </c>
      <c r="FD21" s="236"/>
      <c r="FE21" s="677" t="s">
        <v>1581</v>
      </c>
      <c r="FF21" s="677"/>
      <c r="FG21" s="67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0" t="s">
        <v>879</v>
      </c>
      <c r="FA22" s="65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0" t="s">
        <v>1012</v>
      </c>
      <c r="FA23" s="65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0" t="s">
        <v>1097</v>
      </c>
      <c r="FA24" s="65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8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8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2022-12-22T12:16:34Z</dcterms:modified>
</cp:coreProperties>
</file>