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4" i="41" l="1"/>
  <c r="IW21" i="32" l="1"/>
  <c r="IQ13" i="32" l="1"/>
  <c r="IQ12" i="32" s="1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<sst xmlns="http://schemas.openxmlformats.org/spreadsheetml/2006/main" count="6736" uniqueCount="2656">
  <si>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</si>
  <si>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</si>
  <si>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</si>
  <si>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</si>
  <si>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</si>
  <si>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</si>
  <si>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</si>
  <si>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</si>
  <si>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</si>
  <si>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</si>
  <si>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</si>
  <si>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</si>
  <si>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</si>
  <si>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</si>
  <si>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</si>
  <si>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</si>
  <si>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</si>
  <si>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</si>
  <si>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</si>
  <si>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</si>
  <si>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</si>
  <si>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</si>
  <si>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</si>
  <si>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</si>
  <si>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</si>
  <si>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</si>
  <si>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</si>
  <si>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</si>
  <si>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</si>
  <si>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</si>
  <si>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</si>
  <si>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</si>
  <si>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</si>
  <si>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</si>
  <si>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</si>
  <si>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</si>
  <si>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</si>
  <si>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</si>
  <si>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</si>
  <si>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</si>
  <si>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</si>
  <si>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</si>
  <si>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</si>
  <si>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</si>
  <si>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</si>
  <si>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</si>
  <si>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</si>
  <si>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</si>
  <si>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</si>
  <si>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</si>
  <si>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</si>
  <si>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</si>
  <si>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</si>
  <si>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</si>
  <si>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</si>
  <si>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</si>
  <si>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</si>
  <si>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</si>
  <si>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</si>
  <si>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</si>
  <si>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</si>
  <si>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</si>
  <si>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</si>
  <si>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</si>
  <si>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</si>
  <si>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</si>
  <si>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</si>
  <si>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</si>
  <si>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</si>
  <si>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</si>
  <si>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</si>
  <si>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</si>
  <si>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</si>
  <si>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</si>
  <si>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</si>
  <si>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</si>
  <si>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</si>
  <si>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</si>
  <si>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</si>
  <si>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</si>
  <si>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</si>
  <si>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</si>
  <si>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</si>
  <si>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</si>
  <si>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</si>
  <si>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</si>
  <si>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</si>
  <si>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</si>
  <si>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</si>
  <si>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</si>
  <si>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</si>
  <si>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</si>
  <si>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</si>
  <si>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</si>
  <si>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</si>
  <si>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</si>
  <si>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</si>
  <si>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</si>
  <si>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</si>
  <si>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</si>
  <si>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</si>
  <si>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</si>
  <si>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</si>
  <si>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</si>
  <si>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</si>
  <si>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</si>
  <si>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</si>
  <si>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</si>
  <si>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</si>
  <si>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</si>
  <si>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</si>
  <si>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</si>
  <si>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</si>
  <si>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</si>
  <si>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</si>
  <si>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</si>
  <si>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</si>
  <si>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</si>
  <si>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</si>
  <si>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</si>
  <si>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</si>
  <si>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</si>
  <si>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</si>
  <si>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</si>
  <si>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</si>
  <si>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</si>
  <si>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</si>
  <si>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</si>
  <si>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</si>
  <si>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</si>
  <si>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</si>
  <si>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</si>
  <si>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</si>
  <si>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</si>
  <si>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</si>
  <si>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</si>
  <si>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</si>
  <si>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</si>
  <si>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</si>
  <si>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</si>
  <si>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</si>
  <si>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</si>
  <si>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</si>
  <si>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</si>
  <si>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</si>
  <si>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</si>
  <si>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</si>
  <si>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</si>
  <si>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</si>
  <si>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</si>
  <si>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</si>
  <si>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</si>
  <si>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</si>
  <si>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</si>
  <si>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</si>
  <si>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</si>
  <si>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</si>
  <si>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</si>
  <si>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</si>
  <si>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</si>
  <si>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</si>
  <si>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</si>
  <si>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</si>
  <si>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</si>
  <si>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</si>
  <si>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</si>
  <si>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</si>
  <si>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</si>
  <si>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</si>
  <si>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</si>
  <si>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</si>
  <si>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</si>
  <si>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</si>
  <si>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</si>
  <si>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</si>
  <si>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</si>
  <si>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</si>
  <si>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</si>
  <si>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</si>
  <si>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</si>
  <si>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</si>
  <si>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</si>
  <si>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</si>
  <si>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</si>
  <si>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</si>
  <si>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</si>
  <si>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</si>
  <si>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</si>
  <si>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</si>
  <si>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</si>
  <si>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</si>
  <si>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</si>
  <si>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</si>
  <si>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</si>
  <si>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</si>
  <si>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</si>
  <si>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</si>
  <si>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</si>
  <si>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</si>
  <si>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</si>
  <si>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</si>
  <si>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</si>
  <si>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</si>
  <si>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</si>
  <si>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</si>
  <si>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</si>
  <si>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</si>
  <si>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</si>
  <si>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</si>
  <si>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</si>
  <si>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</si>
  <si>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</si>
  <si>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</si>
  <si>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</si>
  <si>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</si>
  <si>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</si>
  <si>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</si>
  <si>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</si>
  <si>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</si>
  <si>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</si>
  <si>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</si>
  <si>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</si>
  <si>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</si>
  <si>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</si>
  <si>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</si>
  <si>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</si>
  <si>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</si>
  <si>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</si>
  <si>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</si>
  <si>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</si>
  <si>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</si>
  <si>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</si>
  <si>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</si>
  <si>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</si>
  <si>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</si>
  <si>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</si>
  <si>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</si>
  <si>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</si>
  <si>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</si>
  <si>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</si>
  <si>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</si>
  <si>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</si>
  <si>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</si>
  <si>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</si>
  <si>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</si>
  <si>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</si>
  <si>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</si>
  <si>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</si>
  <si>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</si>
  <si>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</si>
  <si>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</si>
  <si>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</si>
  <si>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</si>
  <si>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</si>
  <si>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</si>
  <si>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</si>
  <si>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</si>
  <si>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</si>
  <si>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</si>
  <si>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</si>
  <si>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</si>
  <si>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</si>
  <si>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</si>
  <si>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</si>
  <si>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</si>
  <si>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</si>
  <si>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</si>
  <si>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</si>
  <si>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</si>
  <si>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</si>
  <si>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</si>
  <si>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</si>
  <si>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</si>
  <si>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</si>
  <si>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</si>
  <si>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</si>
  <si>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</si>
  <si>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</si>
  <si>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</si>
  <si>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</si>
  <si>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</si>
  <si>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</si>
  <si>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</si>
  <si>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</si>
  <si>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</si>
  <si>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</si>
  <si>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</si>
  <si>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</si>
  <si>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</si>
  <si>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</si>
  <si>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</si>
  <si>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</si>
  <si>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</si>
  <si>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</si>
  <si>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</si>
  <si>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</si>
  <si>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</si>
  <si>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</si>
  <si>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</si>
  <si>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</si>
  <si>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</si>
  <si>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</si>
  <si>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</si>
  <si>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</si>
  <si>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</si>
  <si>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</si>
  <si>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</si>
  <si>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</si>
  <si>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</si>
  <si>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</si>
  <si>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</si>
  <si>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</si>
  <si>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</si>
  <si>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</si>
  <si>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</si>
  <si>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</si>
  <si>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</si>
  <si>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</si>
  <si>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</si>
  <si>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</si>
  <si>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</si>
  <si>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</si>
  <si>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</si>
  <si>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</si>
  <si>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</si>
  <si>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</si>
  <si>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</si>
  <si>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</si>
  <si>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</si>
  <si>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</si>
  <si>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</si>
  <si>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</si>
  <si>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</si>
  <si>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</si>
  <si>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</si>
  <si>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</si>
  <si>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</si>
  <si>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</si>
  <si>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</si>
  <si>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</si>
  <si>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</si>
  <si>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</si>
  <si>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</si>
  <si>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</si>
  <si>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</si>
  <si>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</si>
  <si>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</si>
  <si>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</si>
  <si>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</si>
  <si>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</si>
  <si>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</si>
  <si>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</si>
  <si>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</si>
  <si>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</si>
  <si>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</si>
  <si>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</si>
  <si>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</si>
  <si>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</si>
  <si>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</si>
  <si>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</si>
  <si>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</si>
  <si>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</si>
  <si>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</si>
  <si>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</si>
  <si>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</si>
  <si>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</si>
  <si>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</si>
  <si>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</si>
  <si>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</si>
  <si>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</si>
  <si>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</si>
  <si>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</si>
  <si>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</si>
  <si>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</si>
  <si>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</si>
  <si>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</si>
  <si>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</si>
  <si>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</si>
  <si>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</si>
  <si>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</si>
  <si>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</si>
  <si>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</si>
  <si>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</si>
  <si>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</si>
  <si>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</si>
  <si>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</si>
  <si>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</si>
  <si>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</si>
  <si>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</si>
  <si>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</si>
  <si>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</si>
  <si>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</si>
  <si>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</si>
  <si>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</si>
  <si>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</si>
  <si>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</si>
  <si>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</si>
  <si>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</si>
  <si>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</si>
  <si>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</si>
  <si>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</si>
  <si>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</si>
  <si>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</si>
  <si>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</si>
  <si>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</si>
  <si>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</si>
  <si>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</si>
  <si>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</si>
  <si>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</si>
  <si>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</si>
  <si>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</si>
  <si>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</si>
  <si>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</si>
  <si>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</si>
  <si>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</si>
  <si>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</si>
  <si>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</si>
  <si>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</si>
  <si>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</si>
  <si>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</si>
  <si>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</si>
  <si>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</si>
  <si>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</si>
  <si>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</si>
  <si>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</si>
  <si>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</si>
  <si>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</si>
  <si>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</si>
  <si>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</si>
  <si>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</si>
  <si>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</si>
  <si>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</si>
  <si>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</si>
  <si>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</si>
  <si>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</si>
  <si>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</si>
  <si>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</si>
  <si>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</si>
  <si>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</si>
  <si>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</si>
  <si>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</si>
  <si>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</si>
  <si>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</si>
  <si>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</si>
  <si>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</si>
  <si>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</si>
  <si>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</si>
  <si>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</si>
  <si>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</si>
  <si>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</si>
  <si>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</si>
  <si>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</si>
  <si>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</si>
  <si>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</si>
  <si>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</si>
  <si>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</si>
  <si>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</si>
  <si>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</si>
  <si>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</si>
  <si>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</si>
  <si>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</si>
  <si>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</si>
  <si>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</si>
  <si>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</si>
  <si>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</si>
  <si>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</si>
  <si>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</si>
  <si>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</si>
  <si>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</si>
  <si>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</si>
  <si>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</si>
  <si>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</si>
  <si>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</si>
  <si>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</si>
  <si>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</si>
  <si>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</si>
  <si>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</si>
  <si>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</si>
  <si>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</si>
  <si>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</si>
  <si>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</si>
  <si>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</si>
  <si>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</si>
  <si>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</si>
  <si>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</si>
  <si>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</si>
  <si>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</si>
  <si>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</si>
  <si>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</si>
  <si>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</si>
  <si>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</si>
  <si>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</si>
  <si>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</si>
  <si>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</si>
  <si>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</si>
  <si>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</si>
  <si>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</si>
  <si>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</si>
  <si>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</si>
  <si>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</si>
  <si>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</si>
  <si>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</si>
  <si>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</si>
  <si>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</si>
  <si>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</si>
  <si>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</si>
  <si>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</si>
  <si>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</si>
  <si>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</si>
  <si>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</si>
  <si>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</si>
  <si>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</si>
  <si>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</si>
  <si>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</si>
  <si>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</si>
  <si>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</si>
  <si>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</si>
  <si>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</si>
  <si>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</si>
  <si>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</si>
  <si>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</si>
  <si>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</si>
  <si>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</si>
  <si>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</si>
  <si>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</si>
  <si>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</si>
  <si>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</si>
  <si>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</si>
  <si>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</si>
  <si>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</si>
  <si>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</si>
  <si>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</si>
  <si>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</si>
  <si>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</si>
  <si>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</si>
  <si>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</si>
  <si>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</si>
  <si>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</si>
  <si>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</si>
  <si>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</si>
  <si>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</si>
  <si>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</si>
  <si>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</si>
  <si>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</si>
  <si>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</si>
  <si>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</si>
  <si>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</si>
  <si>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</si>
  <si>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</si>
  <si>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</si>
  <si>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</si>
  <si>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</si>
  <si>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</si>
  <si>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</si>
  <si>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</si>
  <si>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</si>
  <si>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</si>
  <si>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</si>
  <si>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</si>
  <si>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</si>
  <si>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</si>
  <si>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</si>
  <si>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</si>
  <si>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</si>
  <si>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</si>
  <si>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</si>
  <si>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</si>
  <si>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</si>
  <si>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</si>
  <si>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</si>
  <si>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</si>
  <si>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</si>
  <si>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</si>
  <si>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</si>
  <si>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</si>
  <si>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</si>
  <si>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</si>
  <si>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</si>
  <si>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</si>
  <si>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</si>
  <si>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</si>
  <si>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</si>
  <si>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</si>
  <si>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</si>
  <si>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</si>
  <si>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</si>
  <si>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</si>
  <si>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</si>
  <si>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</si>
  <si>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</si>
  <si>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</si>
  <si>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</si>
  <si>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</si>
  <si>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</si>
  <si>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</si>
  <si>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</si>
  <si>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</si>
  <si>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</si>
  <si>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</si>
  <si>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</si>
  <si>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</si>
  <si>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</si>
  <si>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</si>
  <si>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</si>
  <si>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</si>
  <si>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</si>
  <si>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</si>
  <si>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</si>
  <si>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</si>
  <si>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</si>
  <si>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</si>
  <si>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</si>
  <si>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</si>
  <si>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</si>
  <si>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</si>
  <si>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</si>
  <si>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</si>
  <si>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</si>
  <si>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</si>
  <si>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</si>
  <si>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</si>
  <si>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</si>
  <si>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</si>
  <si>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</si>
  <si>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</si>
  <si>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</si>
  <si>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</si>
  <si>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</si>
  <si>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</si>
  <si>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</si>
  <si>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</si>
  <si>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</si>
  <si>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</si>
  <si>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</si>
  <si>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</si>
  <si>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</si>
  <si>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</si>
  <si>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</si>
  <si>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</si>
  <si>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</si>
  <si>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</si>
  <si>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</si>
  <si>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</si>
  <si>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</si>
  <si>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</si>
  <si>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</si>
  <si>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</si>
  <si>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</si>
  <si>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</si>
  <si>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</si>
  <si>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</si>
  <si>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</si>
  <si>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</si>
  <si>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</si>
  <si>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</si>
  <si>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</si>
  <si>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</si>
  <si>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</si>
  <si>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</si>
  <si>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</si>
  <si>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</si>
  <si>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</si>
  <si>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</si>
  <si>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</si>
  <si>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</si>
  <si>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</si>
  <si>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</si>
  <si>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</si>
  <si>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</si>
  <si>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</si>
  <si>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</si>
  <si>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</si>
  <si>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</si>
  <si>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</si>
  <si>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</si>
  <si>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</si>
  <si>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</si>
  <si>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</si>
  <si>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</si>
  <si>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</si>
  <si>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</si>
  <si>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</si>
  <si>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</si>
  <si>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</si>
  <si>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</si>
  <si>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</si>
  <si>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</si>
  <si>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</si>
  <si>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</si>
  <si>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</si>
  <si>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</si>
  <si>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</si>
  <si>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</si>
  <si>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</si>
  <si>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</si>
  <si>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</si>
  <si>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</si>
  <si>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</si>
  <si>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</si>
  <si>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</si>
  <si>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</si>
  <si>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</si>
  <si>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</si>
  <si>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</si>
  <si>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</si>
  <si>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</si>
  <si>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</si>
  <si>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</si>
  <si>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</si>
  <si>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</si>
  <si>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</si>
  <si>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</si>
  <si>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</si>
  <si>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</si>
  <si>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</si>
  <si>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</si>
  <si>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</si>
  <si>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</si>
  <si>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</si>
  <si>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</si>
  <si>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</si>
  <si>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</si>
  <si>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</si>
  <si>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</si>
  <si>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</si>
  <si>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</si>
  <si>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</si>
  <si>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</si>
  <si>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</si>
  <si>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</si>
  <si>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</si>
  <si>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</si>
  <si>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</si>
  <si>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</si>
  <si>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</si>
  <si>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</si>
  <si>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</si>
  <si>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</si>
  <si>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</si>
  <si>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</si>
  <si>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</si>
  <si>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</si>
  <si>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</si>
  <si>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</si>
  <si>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</si>
  <si>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</si>
  <si>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</si>
  <si>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</si>
  <si>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</si>
  <si>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</si>
  <si>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</si>
  <si>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</si>
  <si>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</si>
  <si>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</si>
  <si>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</si>
  <si>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</si>
  <si>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</si>
  <si>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</si>
  <si>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</si>
  <si>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</si>
  <si>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</si>
  <si>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</si>
  <si>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</si>
  <si>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</si>
  <si>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</si>
  <si>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</si>
  <si>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</si>
  <si>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</si>
  <si>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</si>
  <si>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</si>
  <si>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</si>
  <si>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</si>
  <si>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</si>
  <si>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</si>
  <si>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</si>
  <si>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</si>
  <si>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</si>
  <si>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</si>
  <si>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</si>
  <si>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</si>
  <si>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</si>
  <si>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</si>
  <si>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</si>
  <si>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</si>
  <si>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</si>
  <si>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</si>
  <si>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</si>
  <si>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</si>
  <si>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</si>
  <si>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</si>
  <si>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</si>
  <si>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</si>
  <si>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</si>
  <si>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</si>
  <si>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</si>
  <si>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</si>
  <si>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</si>
  <si>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</si>
  <si>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</si>
  <si>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</si>
  <si>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</si>
  <si>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</si>
  <si>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</si>
  <si>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</si>
  <si>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</si>
  <si>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</si>
  <si>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</si>
  <si>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</si>
  <si>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</si>
  <si>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</si>
  <si>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</si>
  <si>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</si>
  <si>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</si>
  <si>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</si>
  <si>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</si>
  <si>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</si>
  <si>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</si>
  <si>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</si>
  <si>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</si>
  <si>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</si>
  <si>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</si>
  <si>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</si>
  <si>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</si>
  <si>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</si>
  <si>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</si>
  <si>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</si>
  <si>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</si>
  <si>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</si>
  <si>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</si>
  <si>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</si>
  <si>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</si>
  <si>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</si>
  <si>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</si>
  <si>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</si>
  <si>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</si>
  <si>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</si>
  <si>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</si>
  <si>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</si>
  <si>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</si>
  <si>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</si>
  <si>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</si>
  <si>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</si>
  <si>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</si>
  <si>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</si>
  <si>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</si>
  <si>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</si>
  <si>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</si>
  <si>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</si>
  <si>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</si>
  <si>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</si>
  <si>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</si>
  <si>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</si>
  <si>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</si>
  <si>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</si>
  <si>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</si>
  <si>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</si>
  <si>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</si>
  <si>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</si>
  <si>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</si>
  <si>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</si>
  <si>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</si>
  <si>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</si>
  <si>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</si>
  <si>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</si>
  <si>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</si>
  <si>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</si>
  <si>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</si>
  <si>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</si>
  <si>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</si>
  <si>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</si>
  <si>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</si>
  <si>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</si>
  <si>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</si>
  <si>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</si>
  <si>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</si>
  <si>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</si>
  <si>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</si>
  <si>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</si>
  <si>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</si>
  <si>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</si>
  <si>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</si>
  <si>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</si>
  <si>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</si>
  <si>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</si>
  <si>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</si>
  <si>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</si>
  <si>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</si>
  <si>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</si>
  <si>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</si>
  <si>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</si>
  <si>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</si>
  <si>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</si>
  <si>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</si>
  <si>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</si>
  <si>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</si>
  <si>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</si>
  <si>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</si>
  <si>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</si>
  <si>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</si>
  <si>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</si>
  <si>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</si>
  <si>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</si>
  <si>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</si>
  <si>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</si>
  <si>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</si>
  <si>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</si>
  <si>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</si>
  <si>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</si>
  <si>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</si>
  <si>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</si>
  <si>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</si>
  <si>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</si>
  <si>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</si>
  <si>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</si>
  <si>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</si>
  <si>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</si>
  <si>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</si>
  <si>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</si>
  <si>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</si>
  <si>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</si>
  <si>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</si>
  <si>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</si>
  <si>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</si>
  <si>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</si>
  <si>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</si>
  <si>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</si>
  <si>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</si>
  <si>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</si>
  <si>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</si>
  <si>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</si>
  <si>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</si>
  <si>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</si>
  <si>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</si>
  <si>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</si>
  <si>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</si>
  <si>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</si>
  <si>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</si>
  <si>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</si>
  <si>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</si>
  <si>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</si>
  <si>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</si>
  <si>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</si>
  <si>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</si>
  <si>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</si>
  <si>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</si>
  <si>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</si>
  <si>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</si>
  <si>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</si>
  <si>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</si>
  <si>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</si>
  <si>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</si>
  <si>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</si>
  <si>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</si>
  <si>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</si>
  <si>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</si>
  <si>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</si>
  <si>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</si>
  <si>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</si>
  <si>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</si>
  <si>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</si>
  <si>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</si>
  <si>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</si>
  <si>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</si>
  <si>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</si>
  <si>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</si>
  <si>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</si>
  <si>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</si>
  <si>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</si>
  <si>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</si>
  <si>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</si>
  <si>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</si>
  <si>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</si>
  <si>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</si>
  <si>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</si>
  <si>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</si>
  <si>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</si>
  <si>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</si>
  <si>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</si>
  <si>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</si>
  <si>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</si>
  <si>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</si>
  <si>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</si>
  <si>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</si>
  <si>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</si>
  <si>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</si>
  <si>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</si>
  <si>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</si>
  <si>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</si>
  <si>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</si>
  <si>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</si>
  <si>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</si>
  <si>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</si>
  <si>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</si>
  <si>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</si>
  <si>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</si>
  <si>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</si>
  <si>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</si>
  <si>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</si>
  <si>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</si>
  <si>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</si>
  <si>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</si>
  <si>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</si>
  <si>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</si>
  <si>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</si>
  <si>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</si>
  <si>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</si>
  <si>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</si>
  <si>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</si>
  <si>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</si>
  <si>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</si>
  <si>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</si>
  <si>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</si>
  <si>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</si>
  <si>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</si>
  <si>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</si>
  <si>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</si>
  <si>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</si>
  <si>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</si>
  <si>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</si>
  <si>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</si>
  <si>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</si>
  <si>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</si>
  <si>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</si>
  <si>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</si>
  <si>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</si>
  <si>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</si>
  <si>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</si>
  <si>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</si>
  <si>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</si>
  <si>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</si>
  <si>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</si>
  <si>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</si>
  <si>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</si>
  <si>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</si>
  <si>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</si>
  <si>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</si>
  <si>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</si>
  <si>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</si>
  <si>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</si>
  <si>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</si>
  <si>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</si>
  <si>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</si>
  <si>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</si>
  <si>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</si>
  <si>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</si>
  <si>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</si>
  <si>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</si>
  <si>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</si>
  <si>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</si>
  <si>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</si>
  <si>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</si>
  <si>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</si>
  <si>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</si>
  <si>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</si>
  <si>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</si>
  <si>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</si>
  <si>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</si>
  <si>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</si>
  <si>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</si>
  <si>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</si>
  <si>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</si>
  <si>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</si>
  <si>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</si>
  <si>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</si>
  <si>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</si>
  <si>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</si>
  <si>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</si>
  <si>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</si>
  <si>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</si>
  <si>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</si>
  <si>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</si>
  <si>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</si>
  <si>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</si>
  <si>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</si>
  <si>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</si>
  <si>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</si>
  <si>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</si>
  <si>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</si>
  <si>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</si>
  <si>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</si>
  <si>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</si>
  <si>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</si>
  <si>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</si>
  <si>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</si>
  <si>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</si>
  <si>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</si>
  <si>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</si>
  <si>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</si>
  <si>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</si>
  <si>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</si>
  <si>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</si>
  <si>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</si>
  <si>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</si>
  <si>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</si>
  <si>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</si>
  <si>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</si>
  <si>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</si>
  <si>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</si>
  <si>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</si>
  <si>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</si>
  <si>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</si>
  <si>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</si>
  <si>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</si>
  <si>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</si>
  <si>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</si>
  <si>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</si>
  <si>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</si>
  <si>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</si>
  <si>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</si>
  <si>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</si>
  <si>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</si>
  <si>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</si>
  <si>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</si>
  <si>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</si>
  <si>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</si>
  <si>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</si>
  <si>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</si>
  <si>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</si>
  <si>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</si>
  <si>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</si>
  <si>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</si>
  <si>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</si>
  <si>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</si>
  <si>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</si>
  <si>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</si>
  <si>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</si>
  <si>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</si>
  <si>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</si>
  <si>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</si>
  <si>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</si>
  <si>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</si>
  <si>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</si>
  <si>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</si>
  <si>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</si>
  <si>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</si>
  <si>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</si>
  <si>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</si>
  <si>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</si>
  <si>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</si>
  <si>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</si>
  <si>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</si>
  <si>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</si>
  <si>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</si>
  <si>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</si>
  <si>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</si>
  <si>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</si>
  <si>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</si>
  <si>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</si>
  <si>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</si>
  <si>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</si>
  <si>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</si>
  <si>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</si>
  <si>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</si>
  <si>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</si>
  <si>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</si>
  <si>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</si>
  <si>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</si>
  <si>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</si>
  <si>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</si>
  <si>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</si>
  <si>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</si>
  <si>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</si>
  <si>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</si>
  <si>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</si>
  <si>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</si>
  <si>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</si>
  <si>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</si>
  <si>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</si>
  <si>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</si>
  <si>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</si>
  <si>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</si>
  <si>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</si>
  <si>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</si>
  <si>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</si>
  <si>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</si>
  <si>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</si>
  <si>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</si>
  <si>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</si>
  <si>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</si>
  <si>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</si>
  <si>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</si>
  <si>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</si>
  <si>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</si>
  <si>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</si>
  <si>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</si>
  <si>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</si>
  <si>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</si>
  <si>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</si>
  <si>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</si>
  <si>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</si>
  <si>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</si>
  <si>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</si>
  <si>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</si>
  <si>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</si>
  <si>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</si>
  <si>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</si>
  <si>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</si>
  <si>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</si>
  <si>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</si>
  <si>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</si>
  <si>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</si>
  <si>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</si>
  <si>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</si>
  <si>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</si>
  <si>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</si>
  <si>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</si>
  <si>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</si>
  <si>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</si>
  <si>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</si>
  <si>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</si>
  <si>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</si>
  <si>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</si>
  <si>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</si>
  <si>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</si>
  <si>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</si>
  <si>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</si>
  <si>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</si>
  <si>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</si>
  <si>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</si>
  <si>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</si>
  <si>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</si>
  <si>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</si>
  <si>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</si>
  <si>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</si>
  <si>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</si>
  <si>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</si>
  <si>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</si>
  <si>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</si>
  <si>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</si>
  <si>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</si>
  <si>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</si>
  <si>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</si>
  <si>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</si>
  <si>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</si>
  <si>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</si>
  <si>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</si>
  <si>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</si>
  <si>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</si>
  <si>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</si>
  <si>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</si>
  <si>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</si>
  <si>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</si>
  <si>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</si>
  <si>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</si>
  <si>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</si>
  <si>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</si>
  <si>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</si>
  <si>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</si>
  <si>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</si>
  <si>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</si>
  <si>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</si>
  <si>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</si>
  <si>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</si>
  <si>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</si>
  <si>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</si>
  <si>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</si>
  <si>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</si>
  <si>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</si>
  <si>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</si>
  <si>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</si>
  <si>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</si>
  <si>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</si>
  <si>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</si>
  <si>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</si>
  <si>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</si>
  <si>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</si>
  <si>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</si>
  <si>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</si>
  <si>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</si>
  <si>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</si>
  <si>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</si>
  <si>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</si>
  <si>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</si>
  <si>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</si>
  <si>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</si>
  <si>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</si>
  <si>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</si>
  <si>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</si>
  <si>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</si>
  <si>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</si>
  <si>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</si>
  <si>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</si>
  <si>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</si>
  <si>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</si>
  <si>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</si>
  <si>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</si>
  <si>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</si>
  <si>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</si>
  <si>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</si>
  <si>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</si>
  <si>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</si>
  <si>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</si>
  <si>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</si>
  <si>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</si>
  <si>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</si>
  <si>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</si>
  <si>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</si>
  <si>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</si>
  <si>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</si>
  <si>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</si>
  <si>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</si>
  <si>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</si>
  <si>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</si>
  <si>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</si>
  <si>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</si>
  <si>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</si>
  <si>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</si>
  <si>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</si>
  <si>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</si>
  <si>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</si>
  <si>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</si>
  <si>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</si>
  <si>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</si>
  <si>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</si>
  <si>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</si>
  <si>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</si>
  <si>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</si>
  <si>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</si>
  <si>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</si>
  <si>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</si>
  <si>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</si>
  <si>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</si>
  <si>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</si>
  <si>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</si>
  <si>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</si>
  <si>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</si>
  <si>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</si>
  <si>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</si>
  <si>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</si>
  <si>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</si>
  <si>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</si>
  <si>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</si>
  <si>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</si>
  <si>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</si>
  <si>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</si>
  <si>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</si>
  <si>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</si>
  <si>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</si>
  <si>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</si>
  <si>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</si>
  <si>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</si>
  <si>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</si>
  <si>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</si>
  <si>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</si>
  <si>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</si>
  <si>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</si>
  <si>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</si>
  <si>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</si>
  <si>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</si>
  <si>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</si>
  <si>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</si>
  <si>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</si>
  <si>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</si>
  <si>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</si>
  <si>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</si>
  <si>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</si>
  <si>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</si>
  <si>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</si>
  <si>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</si>
  <si>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</si>
  <si>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</si>
  <si>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</si>
  <si>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</si>
  <si>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</si>
  <si>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</si>
  <si>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</si>
  <si>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</si>
  <si>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</si>
  <si>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</si>
  <si>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</si>
  <si>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</si>
  <si>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</si>
  <si>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</si>
  <si>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</si>
  <si>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</si>
  <si>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</si>
  <si>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</si>
  <si>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</si>
  <si>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</si>
  <si>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</si>
  <si>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</si>
  <si>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</si>
  <si>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</si>
  <si>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</si>
  <si>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</si>
  <si>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</si>
  <si>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</si>
  <si>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</si>
  <si>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</si>
  <si>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</si>
  <si>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</si>
  <si>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</si>
  <si>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</si>
  <si>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</si>
  <si>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</si>
  <si>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</si>
  <si>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</si>
  <si>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</si>
  <si>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</si>
  <si>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</si>
  <si>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</si>
  <si>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</si>
  <si>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</si>
  <si>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</si>
  <si>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</si>
  <si>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</si>
  <si>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</si>
  <si>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</si>
  <si>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</si>
  <si>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</si>
  <si>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</si>
  <si>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</si>
  <si>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</si>
  <si>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</si>
  <si>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</si>
  <si>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</si>
  <si>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</si>
  <si>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</si>
  <si>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</si>
  <si>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</si>
  <si>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</si>
  <si>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</si>
  <si>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</si>
  <si>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</si>
  <si>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</si>
  <si>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</si>
  <si>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</si>
  <si>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</si>
  <si>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</si>
  <si>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</si>
  <si>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</si>
  <si>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</si>
  <si>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</si>
  <si>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</si>
  <si>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</si>
  <si>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</si>
  <si>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</si>
  <si>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</si>
  <si>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</si>
  <si>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</si>
  <si>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</si>
  <si>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</si>
  <si>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</si>
  <si>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</si>
  <si>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</si>
  <si>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</si>
  <si>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</si>
  <si>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</si>
  <si>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</si>
  <si>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</si>
  <si>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</si>
  <si>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</si>
  <si>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</si>
  <si>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</si>
  <si>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</si>
  <si>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</si>
  <si>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</si>
  <si>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</si>
  <si>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</si>
  <si>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</si>
  <si>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</si>
  <si>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</si>
  <si>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</si>
  <si>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</si>
  <si>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</si>
  <si>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</si>
  <si>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</si>
  <si>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</si>
  <si>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</si>
  <si>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</si>
  <si>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</si>
  <si>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</si>
  <si>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</si>
  <si>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</si>
  <si>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</si>
  <si>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</si>
  <si>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</si>
  <si>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</si>
  <si>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</si>
  <si>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</si>
  <si>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</si>
  <si>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</si>
  <si>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</si>
  <si>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</si>
  <si>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</si>
  <si>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</si>
  <si>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</si>
  <si>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</si>
  <si>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</si>
  <si>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</si>
  <si>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</si>
  <si>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</si>
  <si>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</si>
  <si>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</si>
  <si>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</si>
  <si>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</si>
  <si>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</si>
  <si>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</si>
  <si>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</si>
  <si>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</si>
  <si>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</si>
  <si>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</si>
  <si>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</si>
  <si>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</si>
  <si>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</si>
  <si>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</si>
  <si>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</si>
  <si>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</si>
  <si>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</si>
  <si>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</si>
  <si>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</si>
  <si>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</si>
  <si>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</si>
  <si>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</si>
  <si>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</si>
  <si>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</si>
  <si>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</si>
  <si>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</si>
  <si>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</si>
  <si>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</si>
  <si>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</si>
  <si>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</si>
  <si>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</si>
  <si>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</si>
  <si>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</si>
  <si>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</si>
  <si>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</si>
  <si>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</si>
  <si>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</si>
  <si>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</si>
  <si>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</si>
  <si>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</si>
  <si>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</si>
  <si>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</si>
  <si>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</si>
  <si>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</si>
  <si>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</si>
  <si>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</si>
  <si>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</si>
  <si>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</si>
  <si>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</si>
  <si>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</si>
  <si>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</si>
  <si>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</si>
  <si>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</si>
  <si>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</si>
  <si>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</si>
  <si>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</si>
  <si>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</si>
  <si>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</si>
  <si>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</si>
  <si>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</si>
  <si>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</si>
  <si>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</si>
  <si>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</si>
  <si>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</si>
  <si>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</si>
  <si>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</si>
  <si>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</si>
  <si>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</si>
  <si>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</si>
  <si>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</si>
  <si>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</si>
  <si>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</si>
  <si>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</si>
  <si>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</si>
  <si>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</si>
  <si>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</si>
  <si>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</si>
  <si>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</si>
  <si>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</si>
  <si>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</si>
  <si>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</si>
  <si>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</si>
  <si>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</si>
  <si>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</si>
  <si>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</si>
  <si>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</si>
  <si>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</si>
  <si>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</si>
  <si>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</si>
  <si>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</si>
  <si>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</si>
  <si>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</si>
  <si>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</si>
  <si>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</si>
  <si>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</si>
  <si>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</si>
  <si>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</si>
  <si>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</si>
  <si>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</si>
  <si>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</si>
  <si>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</si>
  <si>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</si>
  <si>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</si>
  <si>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</si>
  <si>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</si>
  <si>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</si>
  <si>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</si>
  <si>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</si>
  <si>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</si>
  <si>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</si>
  <si>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</si>
  <si>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</si>
  <si>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</si>
  <si>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</si>
  <si>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</si>
  <si>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</si>
  <si>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</si>
  <si>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</si>
  <si>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</si>
  <si>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</si>
  <si>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</si>
  <si>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</si>
  <si>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</si>
  <si>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</si>
  <si>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</si>
  <si>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</si>
  <si>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</si>
  <si>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</si>
  <si>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</si>
  <si>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</si>
  <si>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</si>
  <si>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</si>
  <si>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</si>
  <si>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</si>
  <si>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</si>
  <si>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</si>
  <si>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</si>
  <si>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</si>
  <si>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</si>
  <si>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</si>
  <si>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</si>
  <si>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</si>
  <si>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</si>
  <si>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</si>
  <si>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</si>
  <si>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</si>
  <si>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</si>
  <si>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</si>
  <si>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</si>
  <si>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</si>
  <si>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</si>
  <si>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</si>
  <si>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</si>
  <si>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</si>
  <si>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</si>
  <si>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</si>
  <si>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</si>
  <si>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</si>
  <si>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</si>
  <si>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</si>
  <si>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</si>
  <si>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</si>
  <si>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</si>
  <si>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</si>
  <si>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</si>
  <si>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</si>
  <si>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</si>
  <si>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</si>
  <si>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</si>
  <si>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</si>
  <si>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</si>
  <si>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</si>
  <si>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</si>
  <si>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</si>
  <si>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</si>
  <si>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</si>
  <si>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</si>
  <si>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</si>
  <si>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</si>
  <si>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</si>
  <si>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</si>
  <si>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</si>
  <si>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</si>
  <si>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</si>
  <si>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</si>
  <si>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</si>
  <si>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</si>
  <si>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</si>
  <si>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</si>
  <si>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</si>
  <si>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</si>
  <si>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</si>
  <si>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</si>
  <si>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</si>
  <si>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</si>
  <si>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</si>
  <si>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</si>
  <si>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</si>
  <si>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</si>
  <si>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</si>
  <si>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</si>
  <si>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</si>
  <si>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</si>
  <si>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</si>
  <si>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</si>
  <si>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</si>
  <si>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</si>
  <si>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</si>
  <si>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</si>
  <si>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</si>
  <si>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</si>
  <si>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</si>
  <si>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</si>
  <si>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</si>
  <si>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</si>
  <si>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</si>
  <si>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</si>
  <si>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</si>
  <si>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</si>
  <si>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</si>
  <si>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</si>
  <si>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</si>
  <si>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</si>
  <si>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</si>
  <si>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</si>
  <si>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</si>
  <si>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</si>
  <si>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</si>
  <si>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</si>
  <si>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</si>
  <si>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</si>
  <si>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</si>
  <si>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</si>
  <si>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</si>
  <si>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</si>
  <si>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</si>
  <si>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</si>
  <si>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</si>
  <si>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</si>
  <si>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</si>
  <si>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</si>
  <si>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</si>
  <si>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</si>
  <si>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</si>
  <si>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</si>
  <si>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</si>
  <si>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</si>
  <si>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</si>
  <si>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</si>
  <si>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</si>
  <si>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</si>
  <si>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</si>
  <si>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</si>
  <si>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</si>
  <si>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</si>
  <si>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</si>
  <si>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</si>
  <si>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</si>
  <si>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</si>
  <si>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</si>
  <si>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</si>
  <si>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</si>
  <si>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</si>
  <si>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</si>
  <si>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</si>
  <si>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</si>
  <si>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</si>
  <si>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</si>
  <si>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</si>
  <si>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</si>
  <si>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</si>
  <si>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</si>
  <si>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</si>
  <si>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</si>
  <si>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</si>
  <si>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</si>
  <si>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</si>
  <si>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</si>
  <si>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</si>
  <si>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</si>
  <si>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</si>
  <si>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</si>
  <si>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</si>
  <si>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</si>
  <si>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</si>
  <si>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</si>
  <si>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</si>
  <si>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</si>
  <si>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</si>
  <si>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</si>
  <si>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</si>
  <si>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</si>
  <si>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</si>
  <si>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</si>
  <si>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</si>
  <si>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</si>
  <si>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</si>
  <si>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</si>
  <si>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</si>
  <si>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</si>
  <si>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</si>
  <si>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</si>
  <si>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</si>
  <si>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</si>
  <si>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</si>
  <si>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</si>
  <si>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</si>
  <si>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</si>
  <si>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</si>
  <si>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</si>
  <si>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</si>
  <si>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</si>
  <si>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</si>
  <si>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</si>
  <si>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</si>
  <si>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</si>
  <si>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</si>
  <si>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</si>
  <si>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</si>
  <si>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</si>
  <si>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</si>
  <si>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</si>
  <si>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</si>
  <si>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</si>
  <si>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</si>
  <si>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</si>
  <si>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</si>
  <si>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</si>
  <si>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</si>
  <si>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</si>
  <si>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</si>
  <si>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</si>
  <si>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</si>
  <si>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</si>
  <si>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</si>
  <si>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</si>
  <si>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</si>
  <si>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</si>
  <si>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</si>
  <si>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</si>
  <si>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</si>
  <si>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</si>
  <si>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</si>
  <si>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</si>
  <si>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</si>
  <si>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</si>
  <si>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</si>
  <si>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</si>
  <si>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</si>
  <si>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</si>
  <si>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</si>
  <si>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</si>
  <si>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</si>
  <si>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</si>
  <si>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</si>
  <si>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</si>
  <si>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</si>
  <si>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</si>
  <si>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</si>
  <si>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</si>
  <si>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</si>
  <si>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</si>
  <si>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</si>
  <si>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</si>
  <si>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</si>
  <si>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</si>
  <si>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</si>
  <si>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</si>
  <si>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</si>
  <si>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</si>
  <si>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</si>
  <si>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</si>
  <si>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</si>
  <si>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</si>
  <si>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</si>
  <si>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</si>
  <si>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</si>
  <si>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</si>
  <si>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</si>
  <si>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</si>
  <si>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</si>
  <si>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</si>
  <si>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</si>
  <si>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</si>
  <si>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</si>
  <si>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</si>
  <si>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</si>
  <si>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</si>
  <si>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</si>
  <si>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</si>
  <si>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</si>
  <si>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</si>
  <si>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</si>
  <si>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</si>
  <si>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</si>
  <si>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</si>
  <si>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</si>
  <si>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</si>
  <si>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</si>
  <si>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</si>
  <si>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</si>
  <si>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</si>
  <si>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</si>
  <si>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</si>
  <si>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</si>
  <si>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</si>
  <si>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</si>
  <si>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</si>
  <si>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</si>
  <si>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</si>
  <si>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</si>
  <si>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</si>
  <si>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</si>
  <si>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</si>
  <si>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</si>
  <si>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</si>
  <si>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</si>
  <si>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</si>
  <si>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</si>
  <si>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</si>
  <si>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</si>
  <si>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</si>
  <si>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</si>
  <si>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</si>
  <si>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</si>
  <si>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</si>
  <si>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</si>
  <si>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</si>
  <si>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</si>
  <si>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</si>
  <si>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</si>
  <si>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</si>
  <si>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</si>
  <si>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</si>
  <si>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</si>
  <si>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</si>
  <si>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</si>
  <si>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</si>
  <si>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</si>
  <si>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</si>
  <si>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</si>
  <si>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</si>
  <si>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</si>
  <si>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</si>
  <si>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</si>
  <si>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</si>
  <si>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</si>
  <si>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</si>
  <si>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</si>
  <si>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</si>
  <si>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</si>
  <si>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</si>
  <si>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</si>
  <si>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</si>
  <si>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</si>
  <si>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</si>
  <si>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</si>
  <si>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</si>
  <si>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</si>
  <si>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</si>
  <si>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</si>
  <si>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</si>
  <si>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</si>
  <si>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</si>
  <si>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</si>
  <si>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</si>
  <si>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</si>
  <si>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</si>
  <si>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</si>
  <si>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</si>
  <si>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</si>
  <si>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</si>
  <si>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</si>
  <si>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</si>
  <si>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</si>
  <si>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</si>
  <si>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</si>
  <si>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</si>
  <si>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</si>
  <si>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</si>
  <si>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</si>
  <si>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</si>
  <si>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</si>
  <si>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</si>
  <si>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</si>
  <si>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</si>
  <si>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</si>
  <si>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</si>
  <si>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</si>
  <si>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</si>
  <si>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</si>
  <si>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</si>
  <si>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</si>
  <si>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</si>
  <si>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</si>
  <si>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</si>
  <si>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</si>
  <si>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</si>
  <si>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</si>
  <si>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</si>
  <si>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</si>
  <si>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</si>
  <si>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</si>
  <si>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</si>
  <si>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</si>
  <si>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</si>
  <si>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</si>
  <si>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</si>
  <si>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</si>
  <si>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</si>
  <si>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</si>
  <si>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</si>
  <si>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</si>
  <si>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</si>
  <si>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</si>
  <si>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</si>
  <si>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</si>
  <si>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</si>
  <si>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</si>
  <si>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</si>
  <si>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</si>
  <si>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</si>
  <si>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</si>
  <si>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</si>
  <si>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</si>
  <si>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</si>
  <si>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</si>
  <si>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</si>
  <si>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</si>
  <si>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</si>
  <si>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</si>
  <si>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</si>
  <si>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</si>
  <si>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</si>
  <si>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</si>
  <si>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</si>
  <si>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</si>
  <si>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</si>
  <si>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</si>
  <si>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</si>
  <si>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</si>
  <si>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</si>
  <si>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</si>
  <si>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</si>
  <si>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</si>
  <si>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</si>
  <si>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</si>
  <si>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</si>
  <si>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</si>
  <si>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</si>
  <si>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</si>
  <si>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</si>
  <si>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</si>
  <si>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</si>
  <si>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</si>
  <si>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</si>
  <si>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</si>
  <si>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</si>
  <si>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</si>
  <si>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</si>
  <si>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</si>
  <si>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</si>
  <si>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</si>
  <si>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</si>
  <si>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</si>
  <si>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</si>
  <si>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</si>
  <si>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</si>
  <si>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</si>
  <si>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</si>
  <si>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</si>
  <si>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</si>
  <si>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</si>
  <si>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</si>
  <si>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</si>
  <si>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</si>
  <si>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</si>
  <si>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</si>
  <si>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</si>
  <si>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</si>
  <si>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</si>
  <si>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</si>
  <si>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</si>
  <si>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</si>
  <si>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</si>
  <si>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</si>
  <si>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</si>
  <si>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</si>
  <si>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</si>
  <si>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</si>
  <si>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</si>
  <si>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</si>
  <si>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</si>
  <si>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</si>
  <si>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</si>
  <si>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</si>
  <si>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</si>
  <si>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</si>
  <si>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</si>
  <si>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</si>
  <si>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</si>
  <si>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</si>
  <si>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</si>
  <si>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</si>
  <si>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</si>
  <si>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</si>
  <si>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</si>
  <si>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</si>
  <si>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</si>
  <si>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</si>
  <si>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</si>
  <si>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</si>
  <si>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</si>
  <si>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</si>
  <si>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</si>
  <si>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</si>
  <si>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</si>
  <si>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</si>
  <si>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</si>
  <si>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</si>
  <si>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</si>
  <si>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</si>
  <si>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</si>
  <si>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</si>
  <si>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</si>
  <si>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</si>
  <si>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</si>
  <si>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</si>
  <si>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</si>
  <si>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</si>
  <si>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</si>
  <si>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</si>
  <si>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</si>
  <si>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</si>
  <si>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</si>
  <si>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</si>
  <si>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</si>
  <si>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</si>
  <si>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</si>
  <si>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</si>
  <si>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</si>
  <si>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</si>
  <si>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</si>
  <si>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</si>
  <si>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</si>
  <si>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</si>
  <si>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</si>
  <si>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</si>
  <si>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</si>
  <si>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</si>
  <si>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</si>
  <si>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</si>
  <si>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</si>
  <si>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</si>
  <si>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</si>
  <si>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</si>
  <si>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</si>
  <si>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</si>
  <si>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</si>
  <si>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</si>
  <si>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</si>
  <si>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</si>
  <si>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</si>
  <si>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</si>
  <si>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</si>
  <si>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</si>
  <si>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</si>
  <si>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</si>
  <si>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</si>
  <si>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</si>
  <si>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</si>
  <si>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</si>
  <si>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</si>
  <si>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</si>
  <si>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</si>
  <si>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</si>
  <si>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</si>
  <si>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</si>
  <si>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</si>
  <si>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</si>
  <si>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</si>
  <si>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</si>
  <si>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</si>
  <si>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</si>
  <si>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</si>
  <si>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</si>
  <si>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</si>
  <si>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</si>
  <si>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</si>
  <si>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</si>
  <si>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</si>
  <si>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</si>
  <si>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</si>
  <si>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</si>
  <si>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</si>
  <si>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</si>
  <si>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</si>
  <si>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</si>
  <si>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</si>
  <si>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</si>
  <si>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</si>
  <si>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</si>
  <si>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</si>
  <si>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</si>
  <si>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</si>
  <si>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</si>
  <si>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</si>
  <si>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</si>
  <si>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</si>
  <si>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</si>
  <si>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</si>
  <si>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</si>
  <si>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</si>
  <si>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</si>
  <si>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</si>
  <si>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</si>
  <si>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</si>
  <si>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</si>
  <si>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</si>
  <si>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</si>
  <si>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</si>
  <si>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</si>
  <si>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</si>
  <si>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</si>
  <si>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</si>
  <si>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</si>
  <si>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</si>
  <si>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</si>
  <si>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</si>
  <si>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</si>
  <si>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</si>
  <si>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</si>
  <si>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</si>
  <si>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</si>
  <si>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</si>
  <si>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</si>
  <si>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</si>
  <si>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</si>
  <si>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</si>
  <si>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</si>
  <si>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</si>
  <si>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</si>
  <si>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</si>
  <si>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</si>
  <si>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</si>
  <si>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</si>
  <si>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</si>
  <si>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</si>
  <si>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</si>
  <si>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</si>
  <si>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</si>
  <si>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</si>
  <si>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</si>
  <si>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</si>
  <si>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</si>
  <si>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</si>
  <si>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</si>
  <si>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</si>
  <si>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</si>
  <si>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</si>
  <si>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</si>
  <si>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</si>
  <si>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</si>
  <si>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</si>
  <si>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</si>
  <si>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</si>
  <si>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</si>
  <si>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</si>
  <si>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</si>
  <si>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</si>
  <si>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</si>
  <si>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</si>
  <si>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</si>
  <si>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</si>
  <si>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</si>
  <si>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</si>
  <si>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</si>
  <si>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</si>
  <si>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</si>
  <si>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</si>
  <si>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</si>
  <si>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</si>
  <si>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</si>
  <si>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</si>
  <si>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</si>
  <si>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</si>
  <si>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</si>
  <si>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</si>
  <si>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</si>
  <si>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</si>
  <si>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</si>
  <si>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</si>
  <si>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</si>
  <si>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</si>
  <si>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</si>
  <si>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</si>
  <si>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</si>
  <si>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</si>
  <si>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</si>
  <si>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</si>
  <si>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</si>
  <si>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</si>
  <si>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</si>
  <si>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</si>
  <si>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</si>
  <si>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</si>
  <si>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</si>
  <si>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</si>
  <si>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</si>
  <si>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</si>
  <si>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</si>
  <si>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</si>
  <si>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</si>
  <si>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</si>
  <si>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</si>
  <si>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</si>
  <si>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</si>
  <si>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</si>
  <si>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</si>
  <si>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</si>
  <si>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</si>
  <si>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</si>
  <si>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</si>
  <si>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</si>
  <si>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</si>
  <si>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</si>
  <si>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</si>
  <si>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</si>
  <si>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</si>
  <si>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</si>
  <si>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</si>
  <si>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</si>
  <si>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</si>
  <si>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</si>
  <si>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</si>
  <si>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</si>
  <si>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</si>
  <si>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</si>
  <si>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</si>
  <si>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</si>
  <si>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</si>
  <si>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</si>
  <si>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</si>
  <si>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</si>
  <si>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</si>
  <si>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</si>
  <si>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</si>
  <si>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</si>
  <si>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</si>
  <si>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</si>
  <si>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</si>
  <si>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</si>
  <si>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</si>
  <si>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</si>
  <si>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</si>
  <si>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</si>
  <si>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</si>
  <si>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</si>
  <si>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</si>
  <si>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</si>
  <si>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</si>
  <si>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</si>
  <si>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</si>
  <si>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</si>
  <si>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</si>
  <si>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</si>
  <si>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</si>
  <si>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</si>
  <si>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</si>
  <si>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</si>
  <si>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</si>
  <si>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</si>
  <si>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</si>
  <si>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</si>
  <si>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</si>
  <si>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</si>
  <si>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</si>
  <si>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</si>
  <si>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</si>
  <si>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</si>
  <si>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</si>
  <si>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</si>
  <si>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</si>
  <si>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</si>
  <si>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</si>
  <si>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</si>
  <si>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</si>
  <si>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</si>
  <si>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</si>
  <si>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</si>
  <si>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</si>
  <si>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</si>
  <si>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</si>
  <si>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</si>
  <si>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</si>
  <si>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</si>
  <si>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</si>
  <si>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</si>
  <si>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</si>
  <si>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</si>
  <si>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</si>
  <si>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</si>
  <si>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</si>
  <si>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</si>
  <si>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</si>
  <si>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</si>
  <si>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</si>
  <si>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</si>
  <si>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</si>
  <si>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</si>
  <si>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</si>
  <si>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</si>
  <si>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</si>
  <si>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</si>
  <si>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</si>
  <si>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</si>
  <si>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</si>
  <si>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</si>
  <si>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</si>
  <si>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</si>
  <si>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</si>
  <si>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</si>
  <si>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</si>
  <si>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</si>
  <si>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</si>
  <si>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</si>
  <si>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</si>
  <si>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</si>
  <si>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</si>
  <si>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</si>
  <si>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</si>
  <si>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</si>
  <si>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</si>
  <si>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</si>
  <si>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</si>
  <si>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</si>
  <si>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</si>
  <si>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</si>
  <si>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</si>
  <si>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</si>
  <si>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</si>
  <si>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</si>
  <si>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</si>
  <si>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</si>
  <si>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</si>
  <si>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</si>
  <si>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</si>
  <si>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</si>
  <si>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</si>
  <si>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</si>
  <si>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</si>
  <si>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</si>
  <si>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</si>
  <si>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</si>
  <si>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</si>
  <si>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</si>
  <si>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</si>
  <si>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</si>
  <si>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</si>
  <si>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</si>
  <si>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</si>
  <si>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</si>
  <si>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</si>
  <si>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</si>
  <si>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</si>
  <si>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</si>
  <si>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</si>
  <si>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</si>
  <si>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</si>
  <si>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</si>
  <si>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</si>
  <si>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</si>
  <si>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</si>
  <si>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</si>
  <si>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</si>
  <si>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</si>
  <si>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</si>
  <si>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</si>
  <si>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</si>
  <si>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</si>
  <si>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</si>
  <si>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</si>
  <si>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</si>
  <si>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</si>
  <si>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</si>
  <si>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</si>
  <si>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</si>
  <si>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</si>
  <si>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</si>
  <si>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</si>
  <si>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</si>
  <si>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</si>
  <si>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</si>
  <si>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</si>
  <si>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</si>
  <si>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</si>
  <si>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</si>
  <si>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</si>
  <si>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</si>
  <si>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</si>
  <si>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</si>
  <si>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</si>
  <si>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</si>
  <si>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</si>
  <si>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</si>
  <si>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</si>
  <si>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</si>
  <si>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</si>
  <si>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</si>
  <si>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</si>
  <si>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</si>
  <si>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</si>
  <si>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</si>
  <si>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</si>
  <si>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</si>
  <si>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</si>
  <si>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</si>
  <si>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</si>
  <si>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</si>
  <si>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</si>
  <si>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</si>
  <si>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</si>
  <si>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</si>
  <si>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</si>
  <si>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</si>
  <si>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</si>
  <si>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</si>
  <si>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</si>
  <si>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</si>
  <si>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</si>
  <si>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</si>
  <si>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</si>
  <si>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</si>
  <si>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</si>
  <si>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</si>
  <si>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</si>
  <si>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</si>
  <si>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</si>
  <si>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</si>
  <si>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</si>
  <si>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</si>
  <si>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</si>
  <si>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</si>
  <si>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</si>
  <si>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</si>
  <si>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</si>
  <si>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</si>
  <si>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</si>
  <si>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</si>
  <si>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</si>
  <si>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</si>
  <si>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</si>
  <si>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</si>
  <si>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</si>
  <si>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</si>
  <si>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</si>
  <si>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</si>
  <si>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</si>
  <si>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</si>
  <si>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</si>
  <si>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</si>
  <si>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</si>
  <si>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</si>
  <si>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</si>
  <si>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</si>
  <si>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</si>
  <si>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</si>
  <si>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</si>
  <si>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</si>
  <si>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</si>
  <si>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</si>
  <si>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</si>
  <si>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</si>
  <si>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</si>
  <si>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</si>
  <si>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</si>
  <si>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</si>
  <si>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</si>
  <si>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</si>
  <si>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</si>
  <si>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</si>
  <si>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</si>
  <si>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</si>
  <si>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</si>
  <si>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</si>
  <si>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</si>
  <si>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</si>
  <si>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</si>
  <si>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</si>
  <si>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</si>
  <si>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</si>
  <si>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</si>
  <si>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</si>
  <si>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</si>
  <si>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</si>
  <si>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</si>
  <si>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</si>
  <si>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</si>
  <si>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</si>
  <si>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</si>
  <si>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</si>
  <si>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</si>
  <si>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</si>
  <si>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</si>
  <si>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</si>
  <si>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</si>
  <si>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</si>
  <si>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</si>
  <si>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</si>
  <si>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</si>
  <si>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</si>
  <si>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</si>
  <si>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</si>
  <si>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</si>
  <si>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</si>
  <si>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</si>
  <si>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</si>
  <si>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</si>
  <si>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</si>
  <si>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</si>
  <si>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</si>
  <si>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</si>
  <si>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</si>
  <si>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</si>
  <si>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</si>
  <si>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</si>
  <si>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</si>
  <si>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</si>
  <si>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</si>
  <si>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</si>
  <si>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</si>
  <si>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</si>
  <si>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</si>
  <si>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</si>
  <si>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</si>
  <si>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</si>
  <si>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</si>
  <si>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</si>
  <si>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</si>
  <si>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</si>
  <si>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</si>
  <si>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</si>
  <si>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</si>
  <si>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</si>
  <si>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</si>
  <si>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</si>
  <si>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</si>
  <si>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</si>
  <si>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</si>
  <si>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</si>
  <si>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</si>
  <si>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</si>
  <si>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</si>
  <si>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</si>
  <si>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</si>
  <si>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</si>
  <si>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</si>
  <si>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</si>
  <si>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mid 19Jan</t>
  </si>
  <si>
    <t>IMH 19Jan</t>
  </si>
  <si>
    <t>OC #526 #$500</t>
  </si>
  <si>
    <t>cTown</t>
  </si>
  <si>
    <t>ikea 14Jan</t>
  </si>
  <si>
    <t>gift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</si>
</sst>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8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9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1"/>
      <c r="D8" s="701"/>
      <c r="F8" s="701"/>
      <c r="G8" s="701"/>
    </row>
    <row r="9" spans="2:8" x14ac:dyDescent="0.2">
      <c r="C9" s="248"/>
      <c r="D9" s="248"/>
      <c r="F9" s="248"/>
    </row>
    <row r="10" spans="2:8" x14ac:dyDescent="0.2">
      <c r="B10" s="700"/>
      <c r="C10" s="700"/>
      <c r="D10" s="700"/>
      <c r="E10" s="700"/>
      <c r="F10" s="700"/>
      <c r="G10" s="700"/>
      <c r="H10" s="700"/>
    </row>
    <row r="11" spans="2:8" x14ac:dyDescent="0.2">
      <c r="B11" s="700"/>
      <c r="C11" s="700"/>
      <c r="D11" s="700"/>
      <c r="E11" s="700"/>
      <c r="F11" s="700"/>
      <c r="G11" s="700"/>
      <c r="H11" s="700"/>
    </row>
    <row r="12" spans="2:8" x14ac:dyDescent="0.2">
      <c r="B12" s="700"/>
      <c r="C12" s="700"/>
      <c r="D12" s="700"/>
      <c r="E12" s="700"/>
      <c r="F12" s="700"/>
      <c r="G12" s="700"/>
      <c r="H12" s="700"/>
    </row>
    <row r="13" spans="2:8" x14ac:dyDescent="0.2">
      <c r="B13" s="700"/>
      <c r="C13" s="700"/>
      <c r="D13" s="700"/>
      <c r="E13" s="700"/>
      <c r="F13" s="700"/>
      <c r="G13" s="700"/>
      <c r="H13" s="700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="115" zoomScaleNormal="115" workbookViewId="0">
      <selection activeCell="IY29" sqref="IY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7" t="s">
        <v>1243</v>
      </c>
      <c r="B1" s="707"/>
      <c r="C1" s="679" t="s">
        <v>292</v>
      </c>
      <c r="D1" s="679"/>
      <c r="E1" s="677" t="s">
        <v>1022</v>
      </c>
      <c r="F1" s="677"/>
      <c r="G1" s="707" t="s">
        <v>1244</v>
      </c>
      <c r="H1" s="707"/>
      <c r="I1" s="679" t="s">
        <v>292</v>
      </c>
      <c r="J1" s="679"/>
      <c r="K1" s="677" t="s">
        <v>1023</v>
      </c>
      <c r="L1" s="677"/>
      <c r="M1" s="707" t="s">
        <v>1245</v>
      </c>
      <c r="N1" s="707"/>
      <c r="O1" s="679" t="s">
        <v>292</v>
      </c>
      <c r="P1" s="679"/>
      <c r="Q1" s="677" t="s">
        <v>1078</v>
      </c>
      <c r="R1" s="677"/>
      <c r="S1" s="707" t="s">
        <v>1246</v>
      </c>
      <c r="T1" s="707"/>
      <c r="U1" s="679" t="s">
        <v>292</v>
      </c>
      <c r="V1" s="679"/>
      <c r="W1" s="677" t="s">
        <v>635</v>
      </c>
      <c r="X1" s="677"/>
      <c r="Y1" s="707" t="s">
        <v>1247</v>
      </c>
      <c r="Z1" s="707"/>
      <c r="AA1" s="679" t="s">
        <v>292</v>
      </c>
      <c r="AB1" s="679"/>
      <c r="AC1" s="677" t="s">
        <v>1105</v>
      </c>
      <c r="AD1" s="677"/>
      <c r="AE1" s="707" t="s">
        <v>1248</v>
      </c>
      <c r="AF1" s="707"/>
      <c r="AG1" s="679" t="s">
        <v>292</v>
      </c>
      <c r="AH1" s="679"/>
      <c r="AI1" s="677" t="s">
        <v>1155</v>
      </c>
      <c r="AJ1" s="677"/>
      <c r="AK1" s="707" t="s">
        <v>1251</v>
      </c>
      <c r="AL1" s="707"/>
      <c r="AM1" s="679" t="s">
        <v>1153</v>
      </c>
      <c r="AN1" s="679"/>
      <c r="AO1" s="677" t="s">
        <v>1154</v>
      </c>
      <c r="AP1" s="677"/>
      <c r="AQ1" s="707" t="s">
        <v>1252</v>
      </c>
      <c r="AR1" s="707"/>
      <c r="AS1" s="679" t="s">
        <v>1153</v>
      </c>
      <c r="AT1" s="679"/>
      <c r="AU1" s="677" t="s">
        <v>1199</v>
      </c>
      <c r="AV1" s="677"/>
      <c r="AW1" s="707" t="s">
        <v>1249</v>
      </c>
      <c r="AX1" s="707"/>
      <c r="AY1" s="677" t="s">
        <v>1275</v>
      </c>
      <c r="AZ1" s="677"/>
      <c r="BA1" s="707" t="s">
        <v>1249</v>
      </c>
      <c r="BB1" s="707"/>
      <c r="BC1" s="679" t="s">
        <v>824</v>
      </c>
      <c r="BD1" s="679"/>
      <c r="BE1" s="677" t="s">
        <v>1242</v>
      </c>
      <c r="BF1" s="677"/>
      <c r="BG1" s="707" t="s">
        <v>1250</v>
      </c>
      <c r="BH1" s="707"/>
      <c r="BI1" s="679" t="s">
        <v>824</v>
      </c>
      <c r="BJ1" s="679"/>
      <c r="BK1" s="677" t="s">
        <v>1242</v>
      </c>
      <c r="BL1" s="677"/>
      <c r="BM1" s="707" t="s">
        <v>1260</v>
      </c>
      <c r="BN1" s="707"/>
      <c r="BO1" s="679" t="s">
        <v>824</v>
      </c>
      <c r="BP1" s="679"/>
      <c r="BQ1" s="677" t="s">
        <v>1278</v>
      </c>
      <c r="BR1" s="677"/>
      <c r="BS1" s="707" t="s">
        <v>1277</v>
      </c>
      <c r="BT1" s="707"/>
      <c r="BU1" s="679" t="s">
        <v>824</v>
      </c>
      <c r="BV1" s="679"/>
      <c r="BW1" s="677" t="s">
        <v>1282</v>
      </c>
      <c r="BX1" s="677"/>
      <c r="BY1" s="707" t="s">
        <v>1304</v>
      </c>
      <c r="BZ1" s="707"/>
      <c r="CA1" s="679" t="s">
        <v>824</v>
      </c>
      <c r="CB1" s="679"/>
      <c r="CC1" s="677" t="s">
        <v>1278</v>
      </c>
      <c r="CD1" s="677"/>
      <c r="CE1" s="707" t="s">
        <v>1325</v>
      </c>
      <c r="CF1" s="707"/>
      <c r="CG1" s="679" t="s">
        <v>824</v>
      </c>
      <c r="CH1" s="679"/>
      <c r="CI1" s="677" t="s">
        <v>1282</v>
      </c>
      <c r="CJ1" s="677"/>
      <c r="CK1" s="707" t="s">
        <v>1341</v>
      </c>
      <c r="CL1" s="707"/>
      <c r="CM1" s="679" t="s">
        <v>824</v>
      </c>
      <c r="CN1" s="679"/>
      <c r="CO1" s="677" t="s">
        <v>1278</v>
      </c>
      <c r="CP1" s="677"/>
      <c r="CQ1" s="707" t="s">
        <v>1369</v>
      </c>
      <c r="CR1" s="707"/>
      <c r="CS1" s="703" t="s">
        <v>824</v>
      </c>
      <c r="CT1" s="703"/>
      <c r="CU1" s="677" t="s">
        <v>1425</v>
      </c>
      <c r="CV1" s="677"/>
      <c r="CW1" s="707" t="s">
        <v>1408</v>
      </c>
      <c r="CX1" s="707"/>
      <c r="CY1" s="703" t="s">
        <v>824</v>
      </c>
      <c r="CZ1" s="703"/>
      <c r="DA1" s="677" t="s">
        <v>1632</v>
      </c>
      <c r="DB1" s="677"/>
      <c r="DC1" s="707" t="s">
        <v>1428</v>
      </c>
      <c r="DD1" s="707"/>
      <c r="DE1" s="703" t="s">
        <v>824</v>
      </c>
      <c r="DF1" s="703"/>
      <c r="DG1" s="677" t="s">
        <v>1526</v>
      </c>
      <c r="DH1" s="677"/>
      <c r="DI1" s="707" t="s">
        <v>1629</v>
      </c>
      <c r="DJ1" s="707"/>
      <c r="DK1" s="703" t="s">
        <v>824</v>
      </c>
      <c r="DL1" s="703"/>
      <c r="DM1" s="677" t="s">
        <v>1425</v>
      </c>
      <c r="DN1" s="677"/>
      <c r="DO1" s="707" t="s">
        <v>1630</v>
      </c>
      <c r="DP1" s="707"/>
      <c r="DQ1" s="703" t="s">
        <v>824</v>
      </c>
      <c r="DR1" s="703"/>
      <c r="DS1" s="677" t="s">
        <v>1625</v>
      </c>
      <c r="DT1" s="677"/>
      <c r="DU1" s="707" t="s">
        <v>1631</v>
      </c>
      <c r="DV1" s="707"/>
      <c r="DW1" s="703" t="s">
        <v>824</v>
      </c>
      <c r="DX1" s="703"/>
      <c r="DY1" s="677" t="s">
        <v>1651</v>
      </c>
      <c r="DZ1" s="677"/>
      <c r="EA1" s="702" t="s">
        <v>1646</v>
      </c>
      <c r="EB1" s="702"/>
      <c r="EC1" s="703" t="s">
        <v>824</v>
      </c>
      <c r="ED1" s="703"/>
      <c r="EE1" s="677" t="s">
        <v>1625</v>
      </c>
      <c r="EF1" s="677"/>
      <c r="EG1" s="375"/>
      <c r="EH1" s="702" t="s">
        <v>1676</v>
      </c>
      <c r="EI1" s="702"/>
      <c r="EJ1" s="703" t="s">
        <v>824</v>
      </c>
      <c r="EK1" s="703"/>
      <c r="EL1" s="677" t="s">
        <v>1710</v>
      </c>
      <c r="EM1" s="677"/>
      <c r="EN1" s="702" t="s">
        <v>1701</v>
      </c>
      <c r="EO1" s="702"/>
      <c r="EP1" s="703" t="s">
        <v>824</v>
      </c>
      <c r="EQ1" s="703"/>
      <c r="ER1" s="677" t="s">
        <v>1750</v>
      </c>
      <c r="ES1" s="677"/>
      <c r="ET1" s="702" t="s">
        <v>1743</v>
      </c>
      <c r="EU1" s="702"/>
      <c r="EV1" s="703" t="s">
        <v>824</v>
      </c>
      <c r="EW1" s="703"/>
      <c r="EX1" s="677" t="s">
        <v>1651</v>
      </c>
      <c r="EY1" s="677"/>
      <c r="EZ1" s="702" t="s">
        <v>1778</v>
      </c>
      <c r="FA1" s="702"/>
      <c r="FB1" s="703" t="s">
        <v>824</v>
      </c>
      <c r="FC1" s="703"/>
      <c r="FD1" s="677" t="s">
        <v>1632</v>
      </c>
      <c r="FE1" s="677"/>
      <c r="FF1" s="702" t="s">
        <v>1817</v>
      </c>
      <c r="FG1" s="702"/>
      <c r="FH1" s="703" t="s">
        <v>824</v>
      </c>
      <c r="FI1" s="703"/>
      <c r="FJ1" s="677" t="s">
        <v>1425</v>
      </c>
      <c r="FK1" s="677"/>
      <c r="FL1" s="702" t="s">
        <v>1852</v>
      </c>
      <c r="FM1" s="702"/>
      <c r="FN1" s="703" t="s">
        <v>824</v>
      </c>
      <c r="FO1" s="703"/>
      <c r="FP1" s="677" t="s">
        <v>1899</v>
      </c>
      <c r="FQ1" s="677"/>
      <c r="FR1" s="702" t="s">
        <v>1888</v>
      </c>
      <c r="FS1" s="702"/>
      <c r="FT1" s="703" t="s">
        <v>824</v>
      </c>
      <c r="FU1" s="703"/>
      <c r="FV1" s="677" t="s">
        <v>1899</v>
      </c>
      <c r="FW1" s="677"/>
      <c r="FX1" s="702" t="s">
        <v>2032</v>
      </c>
      <c r="FY1" s="702"/>
      <c r="FZ1" s="703" t="s">
        <v>824</v>
      </c>
      <c r="GA1" s="703"/>
      <c r="GB1" s="677" t="s">
        <v>1651</v>
      </c>
      <c r="GC1" s="677"/>
      <c r="GD1" s="702" t="s">
        <v>2033</v>
      </c>
      <c r="GE1" s="702"/>
      <c r="GF1" s="703" t="s">
        <v>824</v>
      </c>
      <c r="GG1" s="703"/>
      <c r="GH1" s="677" t="s">
        <v>1625</v>
      </c>
      <c r="GI1" s="677"/>
      <c r="GJ1" s="702" t="s">
        <v>2042</v>
      </c>
      <c r="GK1" s="702"/>
      <c r="GL1" s="703" t="s">
        <v>824</v>
      </c>
      <c r="GM1" s="703"/>
      <c r="GN1" s="677" t="s">
        <v>1783</v>
      </c>
      <c r="GO1" s="677"/>
      <c r="GP1" s="702" t="s">
        <v>2084</v>
      </c>
      <c r="GQ1" s="702"/>
      <c r="GR1" s="703" t="s">
        <v>824</v>
      </c>
      <c r="GS1" s="703"/>
      <c r="GT1" s="677" t="s">
        <v>1710</v>
      </c>
      <c r="GU1" s="677"/>
      <c r="GV1" s="702" t="s">
        <v>2118</v>
      </c>
      <c r="GW1" s="702"/>
      <c r="GX1" s="703" t="s">
        <v>824</v>
      </c>
      <c r="GY1" s="703"/>
      <c r="GZ1" s="677" t="s">
        <v>2157</v>
      </c>
      <c r="HA1" s="677"/>
      <c r="HB1" s="702" t="s">
        <v>2177</v>
      </c>
      <c r="HC1" s="702"/>
      <c r="HD1" s="703" t="s">
        <v>824</v>
      </c>
      <c r="HE1" s="703"/>
      <c r="HF1" s="677" t="s">
        <v>1750</v>
      </c>
      <c r="HG1" s="677"/>
      <c r="HH1" s="702" t="s">
        <v>2190</v>
      </c>
      <c r="HI1" s="702"/>
      <c r="HJ1" s="703" t="s">
        <v>824</v>
      </c>
      <c r="HK1" s="703"/>
      <c r="HL1" s="677" t="s">
        <v>1425</v>
      </c>
      <c r="HM1" s="677"/>
      <c r="HN1" s="702" t="s">
        <v>2236</v>
      </c>
      <c r="HO1" s="702"/>
      <c r="HP1" s="703" t="s">
        <v>824</v>
      </c>
      <c r="HQ1" s="703"/>
      <c r="HR1" s="677" t="s">
        <v>1425</v>
      </c>
      <c r="HS1" s="677"/>
      <c r="HT1" s="702" t="s">
        <v>2292</v>
      </c>
      <c r="HU1" s="702"/>
      <c r="HV1" s="703" t="s">
        <v>824</v>
      </c>
      <c r="HW1" s="703"/>
      <c r="HX1" s="677" t="s">
        <v>1651</v>
      </c>
      <c r="HY1" s="677"/>
      <c r="HZ1" s="702" t="s">
        <v>2362</v>
      </c>
      <c r="IA1" s="702"/>
      <c r="IB1" s="703" t="s">
        <v>824</v>
      </c>
      <c r="IC1" s="703"/>
      <c r="ID1" s="677" t="s">
        <v>1750</v>
      </c>
      <c r="IE1" s="677"/>
      <c r="IF1" s="702" t="s">
        <v>2430</v>
      </c>
      <c r="IG1" s="702"/>
      <c r="IH1" s="703" t="s">
        <v>824</v>
      </c>
      <c r="II1" s="703"/>
      <c r="IJ1" s="677" t="s">
        <v>1783</v>
      </c>
      <c r="IK1" s="677"/>
      <c r="IL1" s="702" t="s">
        <v>2507</v>
      </c>
      <c r="IM1" s="702"/>
      <c r="IN1" s="703" t="s">
        <v>824</v>
      </c>
      <c r="IO1" s="703"/>
      <c r="IP1" s="677" t="s">
        <v>1783</v>
      </c>
      <c r="IQ1" s="677"/>
      <c r="IR1" s="702" t="s">
        <v>2636</v>
      </c>
      <c r="IS1" s="702"/>
      <c r="IT1" s="703" t="s">
        <v>824</v>
      </c>
      <c r="IU1" s="703"/>
      <c r="IV1" s="677" t="s">
        <v>1783</v>
      </c>
      <c r="IW1" s="677"/>
      <c r="IX1" s="702" t="s">
        <v>2364</v>
      </c>
      <c r="IY1" s="702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27.969999999999345</v>
      </c>
      <c r="IX2" s="647" t="s">
        <v>1946</v>
      </c>
      <c r="IY2" s="377">
        <f>SUM(IY3:IY29)</f>
        <v>10965.6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IW2-IU34-IU33-IW51</f>
        <v>27.969999999999345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4" t="s">
        <v>1003</v>
      </c>
      <c r="B4" s="674"/>
      <c r="E4" s="173" t="s">
        <v>233</v>
      </c>
      <c r="F4" s="177">
        <f>F3-F5</f>
        <v>17</v>
      </c>
      <c r="G4" s="674" t="s">
        <v>1003</v>
      </c>
      <c r="H4" s="67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0.26999999999934587</v>
      </c>
      <c r="IX4" s="652" t="s">
        <v>2342</v>
      </c>
      <c r="IY4" s="285">
        <v>-75000</v>
      </c>
      <c r="IZ4" s="108"/>
    </row>
    <row r="5" spans="1:261" x14ac:dyDescent="0.2">
      <c r="A5" s="674"/>
      <c r="B5" s="674"/>
      <c r="E5" s="173" t="s">
        <v>358</v>
      </c>
      <c r="F5" s="177">
        <f>SUM(F15:F56)</f>
        <v>12750</v>
      </c>
      <c r="G5" s="674"/>
      <c r="H5" s="67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SUM(IW6:IW51)</f>
        <v>27.7</v>
      </c>
      <c r="IX5" s="651" t="s">
        <v>2465</v>
      </c>
      <c r="IY5" s="660">
        <v>-4850</v>
      </c>
      <c r="IZ5" s="108">
        <v>44944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2623</v>
      </c>
      <c r="IO7" s="545"/>
      <c r="IP7" s="365" t="s">
        <v>2563</v>
      </c>
      <c r="IQ7" s="61">
        <v>17</v>
      </c>
      <c r="IR7" s="334" t="s">
        <v>2532</v>
      </c>
      <c r="IS7" s="661">
        <v>0</v>
      </c>
      <c r="IT7" s="647" t="s">
        <v>2623</v>
      </c>
      <c r="IU7" s="545"/>
      <c r="IV7" s="365" t="s">
        <v>2563</v>
      </c>
      <c r="IW7" s="61"/>
      <c r="IX7" s="334" t="s">
        <v>2532</v>
      </c>
      <c r="IY7" s="661">
        <v>0</v>
      </c>
      <c r="IZ7" s="108">
        <v>44944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/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2624</v>
      </c>
      <c r="IO9">
        <f>9.9+76.9</f>
        <v>86.800000000000011</v>
      </c>
      <c r="IP9" s="365" t="s">
        <v>2558</v>
      </c>
      <c r="IQ9" s="61">
        <v>2000</v>
      </c>
      <c r="IR9" s="6" t="s">
        <v>2622</v>
      </c>
      <c r="IS9" s="373">
        <v>116</v>
      </c>
      <c r="IV9" s="365" t="s">
        <v>2633</v>
      </c>
      <c r="IW9" s="61"/>
      <c r="IX9" s="650" t="s">
        <v>2622</v>
      </c>
      <c r="IY9" s="373">
        <v>116</v>
      </c>
      <c r="IZ9" s="108">
        <v>44942</v>
      </c>
      <c r="JA9" s="373" t="s">
        <v>2567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2629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2630</v>
      </c>
      <c r="IO11" s="637">
        <v>10</v>
      </c>
      <c r="IP11" s="360" t="s">
        <v>2642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589</v>
      </c>
      <c r="IZ11" s="108" t="s">
        <v>2650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2560</v>
      </c>
      <c r="IS12" s="281">
        <v>803</v>
      </c>
      <c r="IV12" s="360" t="s">
        <v>1898</v>
      </c>
      <c r="IW12" s="61"/>
      <c r="IX12" s="651" t="s">
        <v>2560</v>
      </c>
      <c r="IY12" s="281">
        <v>535</v>
      </c>
      <c r="IZ12" s="108">
        <v>44944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2638</v>
      </c>
      <c r="IQ13" s="427">
        <f>2750.62/3</f>
        <v>916.87333333333333</v>
      </c>
      <c r="IR13" s="262" t="s">
        <v>2643</v>
      </c>
      <c r="IS13" s="2">
        <v>142</v>
      </c>
      <c r="IT13" s="647" t="s">
        <v>2475</v>
      </c>
      <c r="IU13" s="573"/>
      <c r="IV13" s="253" t="s">
        <v>2433</v>
      </c>
      <c r="IW13" s="61"/>
      <c r="IX13" s="651" t="s">
        <v>2652</v>
      </c>
      <c r="IY13" s="660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2" t="s">
        <v>2221</v>
      </c>
      <c r="HK14" s="682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2640</v>
      </c>
      <c r="IT14" s="647" t="s">
        <v>2199</v>
      </c>
      <c r="IU14" s="573"/>
      <c r="IV14" s="359" t="s">
        <v>2635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5" t="s">
        <v>1539</v>
      </c>
      <c r="DP15" s="71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2647</v>
      </c>
      <c r="IU15" s="545">
        <v>7.57</v>
      </c>
      <c r="IV15" s="359" t="s">
        <v>2634</v>
      </c>
      <c r="IW15" s="61" t="s">
        <v>2566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2211</v>
      </c>
      <c r="IX16" s="651" t="s">
        <v>2476</v>
      </c>
      <c r="IY16" s="647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2534</v>
      </c>
      <c r="IS17" s="248">
        <v>65005</v>
      </c>
      <c r="IU17" s="546"/>
      <c r="IV17" s="359" t="s">
        <v>2648</v>
      </c>
      <c r="IW17" s="594" t="s">
        <v>2649</v>
      </c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1229</v>
      </c>
      <c r="IW18" s="61"/>
      <c r="IX18" s="651" t="s">
        <v>2644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5" t="s">
        <v>1509</v>
      </c>
      <c r="DJ19" s="71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2645</v>
      </c>
      <c r="IO19" s="545">
        <v>5</v>
      </c>
      <c r="IP19" s="359" t="s">
        <v>2621</v>
      </c>
      <c r="IQ19" s="61">
        <f>IM29</f>
        <v>21.35</v>
      </c>
      <c r="IR19" s="1" t="s">
        <v>2519</v>
      </c>
      <c r="IS19">
        <v>170</v>
      </c>
      <c r="IU19" s="545"/>
      <c r="IV19" s="359" t="s">
        <v>2223</v>
      </c>
      <c r="IW19" s="61"/>
      <c r="IX19" s="652" t="s">
        <v>2639</v>
      </c>
      <c r="IY19" s="647">
        <v>160</v>
      </c>
      <c r="IZ19" s="108">
        <v>44944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2561</v>
      </c>
      <c r="IU20" s="545"/>
      <c r="IV20" s="359" t="s">
        <v>2528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2600</v>
      </c>
      <c r="IQ21" s="61">
        <v>30</v>
      </c>
      <c r="IR21" s="7" t="s">
        <v>2518</v>
      </c>
      <c r="IS21">
        <v>2007</v>
      </c>
      <c r="IU21" s="545"/>
      <c r="IV21" s="359" t="s">
        <v>2429</v>
      </c>
      <c r="IW21" s="61">
        <f>15.7</f>
        <v>15.7</v>
      </c>
      <c r="IX21" s="653" t="s">
        <v>2547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8" t="s">
        <v>515</v>
      </c>
      <c r="N22" s="708"/>
      <c r="Q22" s="169" t="s">
        <v>371</v>
      </c>
      <c r="S22" s="708" t="s">
        <v>515</v>
      </c>
      <c r="T22" s="70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2543</v>
      </c>
      <c r="IQ22" s="61">
        <v>10</v>
      </c>
      <c r="IR22" s="598" t="s">
        <v>2547</v>
      </c>
      <c r="IS22" s="597"/>
      <c r="IU22" s="545"/>
      <c r="IV22" s="351" t="s">
        <v>1898</v>
      </c>
      <c r="IW22" s="61"/>
      <c r="IX22" s="663" t="s">
        <v>2651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08" t="s">
        <v>515</v>
      </c>
      <c r="Z23" s="70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1" t="s">
        <v>2206</v>
      </c>
      <c r="HK23" s="67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1" t="s">
        <v>2206</v>
      </c>
      <c r="HW23" s="67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2539</v>
      </c>
      <c r="IS23" s="291"/>
      <c r="IU23" s="545"/>
      <c r="IV23" s="351" t="s">
        <v>1898</v>
      </c>
      <c r="IW23" s="61"/>
      <c r="IX23" s="653" t="s">
        <v>2539</v>
      </c>
      <c r="IY23" s="291"/>
    </row>
    <row r="24" spans="1:261" x14ac:dyDescent="0.2">
      <c r="A24" s="708" t="s">
        <v>515</v>
      </c>
      <c r="B24" s="708"/>
      <c r="E24" s="167" t="s">
        <v>237</v>
      </c>
      <c r="F24" s="169"/>
      <c r="G24" s="708" t="s">
        <v>515</v>
      </c>
      <c r="H24" s="708"/>
      <c r="K24" s="250" t="s">
        <v>1031</v>
      </c>
      <c r="L24" s="145">
        <v>0</v>
      </c>
      <c r="M24" s="665"/>
      <c r="N24" s="665"/>
      <c r="Q24" s="169" t="s">
        <v>1077</v>
      </c>
      <c r="S24" s="665"/>
      <c r="T24" s="665"/>
      <c r="W24" s="250" t="s">
        <v>1039</v>
      </c>
      <c r="X24" s="210">
        <v>0</v>
      </c>
      <c r="Y24" s="706" t="s">
        <v>1002</v>
      </c>
      <c r="Z24" s="706"/>
      <c r="AC24"/>
      <c r="AE24" s="708" t="s">
        <v>515</v>
      </c>
      <c r="AF24" s="708"/>
      <c r="AI24"/>
      <c r="AK24" s="708" t="s">
        <v>515</v>
      </c>
      <c r="AL24" s="70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4" t="s">
        <v>1571</v>
      </c>
      <c r="EF24" s="70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2540</v>
      </c>
      <c r="IQ24" s="61">
        <v>40.5</v>
      </c>
      <c r="IR24" s="599" t="s">
        <v>2549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65"/>
      <c r="N25" s="665"/>
      <c r="Q25" s="250" t="s">
        <v>1041</v>
      </c>
      <c r="R25" s="145">
        <v>0</v>
      </c>
      <c r="S25" s="665"/>
      <c r="T25" s="665"/>
      <c r="W25" s="250" t="s">
        <v>1071</v>
      </c>
      <c r="X25" s="145">
        <v>910.17</v>
      </c>
      <c r="Y25" s="665"/>
      <c r="Z25" s="665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65"/>
      <c r="CL25" s="665"/>
      <c r="CO25" s="279" t="s">
        <v>1320</v>
      </c>
      <c r="CP25" s="210">
        <v>153.41</v>
      </c>
      <c r="CQ25" s="665" t="s">
        <v>1361</v>
      </c>
      <c r="CR25" s="665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1" t="s">
        <v>2206</v>
      </c>
      <c r="IC25" s="671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2553</v>
      </c>
      <c r="IQ25" s="61">
        <v>88.51</v>
      </c>
      <c r="IR25" s="608" t="s">
        <v>2568</v>
      </c>
      <c r="IS25" s="607" t="s">
        <v>2625</v>
      </c>
      <c r="IU25" s="545"/>
      <c r="IV25" s="351" t="s">
        <v>1898</v>
      </c>
      <c r="IW25" s="61"/>
      <c r="IX25" s="653" t="s">
        <v>2551</v>
      </c>
      <c r="IY25" s="647">
        <v>1000</v>
      </c>
    </row>
    <row r="26" spans="1:261" x14ac:dyDescent="0.2">
      <c r="A26" s="665"/>
      <c r="B26" s="665"/>
      <c r="E26" s="203" t="s">
        <v>368</v>
      </c>
      <c r="F26" s="173"/>
      <c r="G26" s="665"/>
      <c r="H26" s="665"/>
      <c r="K26" s="250" t="s">
        <v>1030</v>
      </c>
      <c r="L26" s="145">
        <f>910+40</f>
        <v>950</v>
      </c>
      <c r="M26" s="665"/>
      <c r="N26" s="665"/>
      <c r="Q26" s="250" t="s">
        <v>1038</v>
      </c>
      <c r="R26" s="145">
        <v>0</v>
      </c>
      <c r="S26" s="665"/>
      <c r="T26" s="665"/>
      <c r="W26" s="146" t="s">
        <v>1106</v>
      </c>
      <c r="X26" s="145">
        <v>110.58</v>
      </c>
      <c r="Y26" s="665"/>
      <c r="Z26" s="665"/>
      <c r="AE26" s="665"/>
      <c r="AF26" s="665"/>
      <c r="AK26" s="665"/>
      <c r="AL26" s="665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5"/>
      <c r="AX26" s="665"/>
      <c r="AY26" s="146"/>
      <c r="AZ26" s="210"/>
      <c r="BA26" s="665"/>
      <c r="BB26" s="665"/>
      <c r="BE26" s="146" t="s">
        <v>1229</v>
      </c>
      <c r="BF26" s="210">
        <f>6.5*2</f>
        <v>13</v>
      </c>
      <c r="BG26" s="665"/>
      <c r="BH26" s="665"/>
      <c r="BK26" s="279" t="s">
        <v>1229</v>
      </c>
      <c r="BL26" s="210">
        <f>6.5*2</f>
        <v>13</v>
      </c>
      <c r="BM26" s="665"/>
      <c r="BN26" s="665"/>
      <c r="BQ26" s="279" t="s">
        <v>1229</v>
      </c>
      <c r="BR26" s="210">
        <v>13</v>
      </c>
      <c r="BS26" s="665"/>
      <c r="BT26" s="665"/>
      <c r="BW26" s="279" t="s">
        <v>1229</v>
      </c>
      <c r="BX26" s="210">
        <v>13</v>
      </c>
      <c r="BY26" s="665"/>
      <c r="BZ26" s="665"/>
      <c r="CC26" s="279" t="s">
        <v>1229</v>
      </c>
      <c r="CD26" s="210">
        <v>13</v>
      </c>
      <c r="CE26" s="665"/>
      <c r="CF26" s="665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1" t="s">
        <v>1571</v>
      </c>
      <c r="DZ26" s="722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4" t="s">
        <v>1571</v>
      </c>
      <c r="ES26" s="704"/>
      <c r="ET26" s="1" t="s">
        <v>1738</v>
      </c>
      <c r="EU26" s="285">
        <v>20000</v>
      </c>
      <c r="EW26" s="70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563" t="s">
        <v>2548</v>
      </c>
      <c r="IY26" s="61">
        <v>260</v>
      </c>
    </row>
    <row r="27" spans="1:261" x14ac:dyDescent="0.2">
      <c r="A27" s="665"/>
      <c r="B27" s="665"/>
      <c r="F27" s="199"/>
      <c r="G27" s="665"/>
      <c r="H27" s="665"/>
      <c r="K27"/>
      <c r="M27" s="711" t="s">
        <v>514</v>
      </c>
      <c r="N27" s="711"/>
      <c r="Q27" s="250" t="s">
        <v>1031</v>
      </c>
      <c r="R27" s="145">
        <v>0</v>
      </c>
      <c r="S27" s="711" t="s">
        <v>514</v>
      </c>
      <c r="T27" s="711"/>
      <c r="W27" s="146" t="s">
        <v>1072</v>
      </c>
      <c r="X27" s="145">
        <v>60.75</v>
      </c>
      <c r="Y27" s="665"/>
      <c r="Z27" s="665"/>
      <c r="AC27" s="224" t="s">
        <v>1113</v>
      </c>
      <c r="AD27" s="224"/>
      <c r="AE27" s="711" t="s">
        <v>514</v>
      </c>
      <c r="AF27" s="71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4" t="s">
        <v>1571</v>
      </c>
      <c r="EY27" s="70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1" t="s">
        <v>2206</v>
      </c>
      <c r="HQ27" s="67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2552</v>
      </c>
      <c r="IQ27" s="61">
        <v>23.42</v>
      </c>
      <c r="IR27" s="563" t="s">
        <v>2548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">
      <c r="A28" s="665"/>
      <c r="B28" s="665"/>
      <c r="E28" s="198" t="s">
        <v>366</v>
      </c>
      <c r="F28" s="199"/>
      <c r="G28" s="665"/>
      <c r="H28" s="665"/>
      <c r="K28" s="146" t="s">
        <v>1029</v>
      </c>
      <c r="L28" s="145">
        <f>60</f>
        <v>60</v>
      </c>
      <c r="M28" s="711" t="s">
        <v>1004</v>
      </c>
      <c r="N28" s="711"/>
      <c r="Q28" s="250" t="s">
        <v>1094</v>
      </c>
      <c r="R28" s="210">
        <v>200</v>
      </c>
      <c r="S28" s="711" t="s">
        <v>1004</v>
      </c>
      <c r="T28" s="711"/>
      <c r="W28" s="146" t="s">
        <v>1028</v>
      </c>
      <c r="X28" s="145">
        <v>61.35</v>
      </c>
      <c r="Y28" s="711" t="s">
        <v>514</v>
      </c>
      <c r="Z28" s="711"/>
      <c r="AC28" s="224" t="s">
        <v>1109</v>
      </c>
      <c r="AD28" s="224">
        <f>53+207+63</f>
        <v>323</v>
      </c>
      <c r="AE28" s="711" t="s">
        <v>1004</v>
      </c>
      <c r="AF28" s="71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4" t="s">
        <v>1782</v>
      </c>
      <c r="FE28" s="70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2557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11" t="s">
        <v>514</v>
      </c>
      <c r="B29" s="711"/>
      <c r="E29" s="198" t="s">
        <v>282</v>
      </c>
      <c r="F29" s="199"/>
      <c r="G29" s="711" t="s">
        <v>514</v>
      </c>
      <c r="H29" s="711"/>
      <c r="K29" s="146" t="s">
        <v>1028</v>
      </c>
      <c r="L29" s="145">
        <v>0</v>
      </c>
      <c r="M29" s="710" t="s">
        <v>93</v>
      </c>
      <c r="N29" s="710"/>
      <c r="Q29" s="250" t="s">
        <v>1071</v>
      </c>
      <c r="R29" s="145">
        <v>0</v>
      </c>
      <c r="S29" s="710" t="s">
        <v>93</v>
      </c>
      <c r="T29" s="710"/>
      <c r="W29" s="146" t="s">
        <v>1027</v>
      </c>
      <c r="X29" s="145">
        <v>64</v>
      </c>
      <c r="Y29" s="711" t="s">
        <v>1004</v>
      </c>
      <c r="Z29" s="711"/>
      <c r="AC29" s="224" t="s">
        <v>1110</v>
      </c>
      <c r="AD29" s="224">
        <f>63+46</f>
        <v>109</v>
      </c>
      <c r="AE29" s="710" t="s">
        <v>93</v>
      </c>
      <c r="AF29" s="71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4" t="s">
        <v>1571</v>
      </c>
      <c r="EM29" s="70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2562</v>
      </c>
      <c r="IQ29" s="61">
        <v>23.1</v>
      </c>
      <c r="IR29" s="590" t="s">
        <v>2524</v>
      </c>
      <c r="IS29" s="589" t="s">
        <v>2525</v>
      </c>
      <c r="IT29" s="421"/>
      <c r="IU29" s="569"/>
      <c r="IV29" s="647" t="s">
        <v>2545</v>
      </c>
      <c r="IW29" s="78">
        <v>2</v>
      </c>
      <c r="IX29" s="653"/>
      <c r="JA29" s="647"/>
    </row>
    <row r="30" spans="1:261" x14ac:dyDescent="0.2">
      <c r="A30" s="711" t="s">
        <v>1004</v>
      </c>
      <c r="B30" s="711"/>
      <c r="E30" s="198" t="s">
        <v>378</v>
      </c>
      <c r="F30" s="199"/>
      <c r="G30" s="711" t="s">
        <v>1004</v>
      </c>
      <c r="H30" s="711"/>
      <c r="K30" s="146" t="s">
        <v>1027</v>
      </c>
      <c r="L30" s="145">
        <v>64</v>
      </c>
      <c r="M30" s="665" t="s">
        <v>391</v>
      </c>
      <c r="N30" s="665"/>
      <c r="Q30"/>
      <c r="S30" s="665" t="s">
        <v>391</v>
      </c>
      <c r="T30" s="665"/>
      <c r="W30" s="146" t="s">
        <v>1026</v>
      </c>
      <c r="X30" s="145">
        <v>100.01</v>
      </c>
      <c r="Y30" s="710" t="s">
        <v>93</v>
      </c>
      <c r="Z30" s="710"/>
      <c r="AC30" s="145" t="s">
        <v>1108</v>
      </c>
      <c r="AD30" s="145">
        <v>65</v>
      </c>
      <c r="AE30" s="665" t="s">
        <v>391</v>
      </c>
      <c r="AF30" s="665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4" t="s">
        <v>1782</v>
      </c>
      <c r="FK30" s="70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2654</v>
      </c>
      <c r="IQ30" s="61" t="s">
        <v>2655</v>
      </c>
      <c r="IR30" s="603"/>
      <c r="IS30" s="587"/>
      <c r="IT30" s="421"/>
      <c r="IU30" s="569"/>
      <c r="IV30" s="9" t="s">
        <v>2232</v>
      </c>
      <c r="IW30" s="594"/>
      <c r="IX30" s="647" t="s">
        <v>514</v>
      </c>
      <c r="JA30" s="647"/>
    </row>
    <row r="31" spans="1:261" ht="12.75" customHeight="1" x14ac:dyDescent="0.2">
      <c r="A31" s="710" t="s">
        <v>93</v>
      </c>
      <c r="B31" s="710"/>
      <c r="E31" s="198" t="s">
        <v>1019</v>
      </c>
      <c r="F31" s="173"/>
      <c r="G31" s="710" t="s">
        <v>93</v>
      </c>
      <c r="H31" s="710"/>
      <c r="K31" s="146" t="s">
        <v>1026</v>
      </c>
      <c r="L31" s="145">
        <v>50.01</v>
      </c>
      <c r="M31" s="709" t="s">
        <v>1013</v>
      </c>
      <c r="N31" s="709"/>
      <c r="Q31" s="146" t="s">
        <v>1073</v>
      </c>
      <c r="R31" s="145">
        <v>26</v>
      </c>
      <c r="S31" s="709" t="s">
        <v>1013</v>
      </c>
      <c r="T31" s="709"/>
      <c r="W31"/>
      <c r="Y31" s="665" t="s">
        <v>391</v>
      </c>
      <c r="Z31" s="665"/>
      <c r="AC31" s="145" t="s">
        <v>1111</v>
      </c>
      <c r="AD31" s="145">
        <v>10</v>
      </c>
      <c r="AE31" s="709" t="s">
        <v>1013</v>
      </c>
      <c r="AF31" s="70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2598</v>
      </c>
      <c r="IQ31" s="61">
        <v>42.17</v>
      </c>
      <c r="IR31" s="605"/>
      <c r="IT31" s="422"/>
      <c r="IV31" s="432">
        <v>44.08</v>
      </c>
      <c r="IW31" s="594"/>
      <c r="IX31" s="647" t="s">
        <v>93</v>
      </c>
      <c r="JA31" s="647"/>
    </row>
    <row r="32" spans="1:261" x14ac:dyDescent="0.2">
      <c r="A32" s="665" t="s">
        <v>391</v>
      </c>
      <c r="B32" s="665"/>
      <c r="E32" s="173"/>
      <c r="F32" s="173"/>
      <c r="G32" s="665" t="s">
        <v>391</v>
      </c>
      <c r="H32" s="665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09" t="s">
        <v>1013</v>
      </c>
      <c r="Z32" s="709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4" t="s">
        <v>1473</v>
      </c>
      <c r="DP32" s="71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1" t="s">
        <v>2206</v>
      </c>
      <c r="IO32" s="671"/>
      <c r="IP32" s="351" t="s">
        <v>2641</v>
      </c>
      <c r="IQ32" s="61">
        <v>6.5</v>
      </c>
      <c r="IR32" t="s">
        <v>514</v>
      </c>
      <c r="IT32" s="671" t="s">
        <v>2206</v>
      </c>
      <c r="IU32" s="671"/>
      <c r="IV32" s="406" t="s">
        <v>1446</v>
      </c>
      <c r="IW32" s="428">
        <f>IS19+IU40-IY19</f>
        <v>10</v>
      </c>
      <c r="IX32" s="647" t="s">
        <v>2444</v>
      </c>
    </row>
    <row r="33" spans="1:258" x14ac:dyDescent="0.2">
      <c r="A33" s="709" t="s">
        <v>1013</v>
      </c>
      <c r="B33" s="709"/>
      <c r="C33" s="3"/>
      <c r="D33" s="3"/>
      <c r="E33" s="254"/>
      <c r="F33" s="254"/>
      <c r="G33" s="709" t="s">
        <v>1013</v>
      </c>
      <c r="H33" s="709"/>
      <c r="K33" s="249" t="s">
        <v>1033</v>
      </c>
      <c r="L33" s="249"/>
      <c r="M33" s="712" t="s">
        <v>1050</v>
      </c>
      <c r="N33" s="712"/>
      <c r="Q33" s="146" t="s">
        <v>1028</v>
      </c>
      <c r="R33" s="145">
        <v>77.239999999999995</v>
      </c>
      <c r="S33" s="712" t="s">
        <v>1050</v>
      </c>
      <c r="T33" s="712"/>
      <c r="Y33" s="706" t="s">
        <v>243</v>
      </c>
      <c r="Z33" s="706"/>
      <c r="AC33" s="202" t="s">
        <v>1024</v>
      </c>
      <c r="AD33" s="145">
        <v>350</v>
      </c>
      <c r="AE33" s="712" t="s">
        <v>1050</v>
      </c>
      <c r="AF33" s="71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7" t="s">
        <v>1446</v>
      </c>
      <c r="DB33" s="718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2545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29">
        <v>5</v>
      </c>
      <c r="IW33" s="604" t="s">
        <v>2653</v>
      </c>
      <c r="IX33" s="647" t="s">
        <v>1709</v>
      </c>
    </row>
    <row r="34" spans="1:258" x14ac:dyDescent="0.2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2" t="s">
        <v>1050</v>
      </c>
      <c r="Z34" s="71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SUM(IW13:IW13)</f>
        <v>0</v>
      </c>
      <c r="IV34" s="429"/>
      <c r="IW34" s="604"/>
      <c r="IX34" s="647" t="s">
        <v>1050</v>
      </c>
    </row>
    <row r="35" spans="1:258" ht="14.25" customHeight="1" x14ac:dyDescent="0.25">
      <c r="A35" s="713" t="s">
        <v>348</v>
      </c>
      <c r="B35" s="713"/>
      <c r="E35" s="190" t="s">
        <v>374</v>
      </c>
      <c r="F35" s="173"/>
      <c r="G35" s="713" t="s">
        <v>348</v>
      </c>
      <c r="H35" s="71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9" t="s">
        <v>1571</v>
      </c>
      <c r="DT37" s="72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2546</v>
      </c>
      <c r="IT37" s="359" t="s">
        <v>2202</v>
      </c>
      <c r="IU37" s="431">
        <f>SUM(IW14:IW21)</f>
        <v>15.7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2536</v>
      </c>
      <c r="IT38" s="351" t="s">
        <v>2200</v>
      </c>
      <c r="IU38" s="647">
        <f>SUM(IW22:IW28)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2537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4" t="s">
        <v>1473</v>
      </c>
      <c r="DJ40" s="71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1" t="s">
        <v>2206</v>
      </c>
      <c r="II40" s="671"/>
      <c r="IJ40" s="429">
        <v>20</v>
      </c>
      <c r="IK40" s="354" t="s">
        <v>2470</v>
      </c>
      <c r="IN40" s="354" t="s">
        <v>2632</v>
      </c>
      <c r="IO40" s="367">
        <f>100+400+100+100</f>
        <v>700</v>
      </c>
      <c r="IP40" s="429">
        <v>6</v>
      </c>
      <c r="IQ40" s="604" t="s">
        <v>2262</v>
      </c>
      <c r="IT40" s="649" t="s">
        <v>2599</v>
      </c>
      <c r="IU40" s="367">
        <v>0</v>
      </c>
      <c r="IV40" s="367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2541</v>
      </c>
      <c r="IV41" s="563"/>
      <c r="IW41" s="593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3" t="s">
        <v>2339</v>
      </c>
      <c r="HY42" s="72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2627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2554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418"/>
      <c r="IW44" s="61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2564</v>
      </c>
      <c r="IU45" s="548"/>
      <c r="IV45" s="420"/>
      <c r="IW45" s="593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2620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2626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2538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655"/>
      <c r="IW49" s="657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2555</v>
      </c>
      <c r="IQ51" s="593">
        <v>84.9</v>
      </c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2556</v>
      </c>
      <c r="IQ52" s="593">
        <v>105.8</v>
      </c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2559</v>
      </c>
      <c r="IQ53" s="593"/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2550</v>
      </c>
      <c r="IQ54" s="593">
        <v>47.05</v>
      </c>
      <c r="IV54" s="420"/>
      <c r="IW54" s="6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2628</v>
      </c>
      <c r="IQ55" s="657">
        <v>22.2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2631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zoomScale="101" zoomScaleNormal="100" workbookViewId="0">
      <selection activeCell="M20" sqref="M20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0" t="s">
        <v>1910</v>
      </c>
      <c r="C2" s="730"/>
      <c r="D2" s="730"/>
      <c r="E2" s="726" t="s">
        <v>2569</v>
      </c>
      <c r="F2" s="726" t="s">
        <v>2614</v>
      </c>
      <c r="G2" s="629"/>
      <c r="H2" s="728" t="s">
        <v>2479</v>
      </c>
      <c r="I2" s="731" t="s">
        <v>2584</v>
      </c>
      <c r="J2" s="731"/>
      <c r="K2" s="732" t="s">
        <v>2602</v>
      </c>
      <c r="L2" s="638"/>
      <c r="M2" s="726" t="s">
        <v>2574</v>
      </c>
      <c r="N2" s="725" t="s">
        <v>2587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7"/>
      <c r="F3" s="727"/>
      <c r="G3" s="630"/>
      <c r="H3" s="729"/>
      <c r="I3" s="614" t="s">
        <v>2609</v>
      </c>
      <c r="J3" s="615" t="s">
        <v>2247</v>
      </c>
      <c r="K3" s="733"/>
      <c r="L3" s="639"/>
      <c r="M3" s="727"/>
      <c r="N3" s="725"/>
    </row>
    <row r="4" spans="2:17" x14ac:dyDescent="0.2">
      <c r="B4" s="609">
        <v>38</v>
      </c>
      <c r="C4" s="609">
        <v>27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2590</v>
      </c>
      <c r="O4" s="625"/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2585</v>
      </c>
      <c r="O5" s="617"/>
    </row>
    <row r="6" spans="2:17" x14ac:dyDescent="0.2">
      <c r="B6" s="609" t="s">
        <v>2570</v>
      </c>
      <c r="C6" s="609" t="s">
        <v>2570</v>
      </c>
      <c r="D6" s="609">
        <f>D4</f>
        <v>130</v>
      </c>
      <c r="E6" s="609" t="s">
        <v>2619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2590</v>
      </c>
    </row>
    <row r="7" spans="2:17" x14ac:dyDescent="0.2">
      <c r="B7" s="640"/>
      <c r="G7" s="631">
        <v>44985</v>
      </c>
      <c r="H7" s="641"/>
      <c r="O7" s="618" t="s">
        <v>2611</v>
      </c>
      <c r="P7" s="622" t="s">
        <v>2612</v>
      </c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2586</v>
      </c>
      <c r="K8" s="609">
        <v>0</v>
      </c>
    </row>
    <row r="9" spans="2:17" x14ac:dyDescent="0.2">
      <c r="B9" s="641"/>
      <c r="E9" s="618" t="s">
        <v>2613</v>
      </c>
      <c r="F9" s="618" t="s">
        <v>517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2605</v>
      </c>
    </row>
    <row r="10" spans="2:17" x14ac:dyDescent="0.2">
      <c r="B10" s="642"/>
      <c r="C10" s="737" t="s">
        <v>2572</v>
      </c>
      <c r="D10" s="737"/>
      <c r="E10" s="737"/>
      <c r="F10" s="737"/>
      <c r="G10" s="737"/>
      <c r="H10" s="737"/>
      <c r="I10" s="737"/>
      <c r="J10" s="737"/>
      <c r="K10" s="737"/>
      <c r="L10" s="737"/>
      <c r="M10" s="737"/>
      <c r="N10" s="737"/>
      <c r="O10" s="737"/>
      <c r="P10" s="737"/>
      <c r="Q10" s="737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2603</v>
      </c>
      <c r="D12" s="624"/>
      <c r="E12" s="726" t="s">
        <v>2569</v>
      </c>
      <c r="F12" s="726" t="s">
        <v>2614</v>
      </c>
      <c r="G12" s="630"/>
      <c r="H12" s="728" t="s">
        <v>2584</v>
      </c>
      <c r="I12" s="735" t="s">
        <v>2595</v>
      </c>
      <c r="J12" s="738" t="s">
        <v>2607</v>
      </c>
      <c r="K12" s="738"/>
      <c r="L12" s="732" t="s">
        <v>2646</v>
      </c>
      <c r="M12" s="726" t="s">
        <v>2574</v>
      </c>
      <c r="N12" s="725" t="s">
        <v>2587</v>
      </c>
    </row>
    <row r="13" spans="2:17" x14ac:dyDescent="0.2">
      <c r="B13" s="641"/>
      <c r="C13" s="612" t="s">
        <v>1908</v>
      </c>
      <c r="D13" s="613" t="s">
        <v>2478</v>
      </c>
      <c r="E13" s="727"/>
      <c r="F13" s="727"/>
      <c r="G13" s="633"/>
      <c r="H13" s="729"/>
      <c r="I13" s="736"/>
      <c r="J13" s="634" t="s">
        <v>2608</v>
      </c>
      <c r="K13" s="635" t="s">
        <v>1909</v>
      </c>
      <c r="L13" s="733"/>
      <c r="M13" s="727"/>
      <c r="N13" s="725"/>
    </row>
    <row r="14" spans="2:17" x14ac:dyDescent="0.2">
      <c r="B14" s="641"/>
      <c r="C14" s="609" t="s">
        <v>2570</v>
      </c>
      <c r="D14" s="609">
        <f>D4</f>
        <v>130</v>
      </c>
      <c r="G14" s="628">
        <v>45017</v>
      </c>
      <c r="H14" s="622" t="s">
        <v>2570</v>
      </c>
      <c r="I14" s="734">
        <v>160</v>
      </c>
      <c r="J14" s="734"/>
      <c r="K14" s="609">
        <v>75</v>
      </c>
      <c r="O14" s="609" t="s">
        <v>2606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2596</v>
      </c>
      <c r="N15" s="622"/>
      <c r="O15" s="609" t="s">
        <v>2604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2615</v>
      </c>
    </row>
    <row r="18" spans="2:19" x14ac:dyDescent="0.2">
      <c r="B18" s="642"/>
      <c r="C18" s="737" t="s">
        <v>2573</v>
      </c>
      <c r="D18" s="737"/>
      <c r="E18" s="737"/>
      <c r="F18" s="737"/>
      <c r="G18" s="737"/>
      <c r="H18" s="737"/>
      <c r="I18" s="737"/>
      <c r="J18" s="737"/>
      <c r="K18" s="737"/>
      <c r="L18" s="737"/>
      <c r="M18" s="737"/>
      <c r="N18" s="737"/>
      <c r="O18" s="737"/>
      <c r="P18" s="737"/>
      <c r="Q18" s="737"/>
    </row>
    <row r="19" spans="2:19" x14ac:dyDescent="0.2">
      <c r="B19" s="641"/>
      <c r="E19" s="623" t="s">
        <v>2616</v>
      </c>
      <c r="F19" s="623" t="s">
        <v>2581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2597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2588</v>
      </c>
      <c r="O20" s="609" t="s">
        <v>2591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2617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2637</v>
      </c>
      <c r="S25" s="620"/>
    </row>
    <row r="26" spans="2:19" x14ac:dyDescent="0.2">
      <c r="B26" s="641"/>
      <c r="C26" s="609">
        <v>30</v>
      </c>
      <c r="D26" s="609" t="s">
        <v>2571</v>
      </c>
      <c r="E26" s="619"/>
      <c r="F26" s="619"/>
      <c r="G26" s="631">
        <v>45077</v>
      </c>
      <c r="H26" s="641"/>
      <c r="K26" s="622"/>
      <c r="L26" s="622"/>
      <c r="O26" s="609" t="s">
        <v>2583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2593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2594</v>
      </c>
      <c r="K28" s="622"/>
      <c r="L28" s="622"/>
      <c r="O28" s="609" t="s">
        <v>2610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2601</v>
      </c>
    </row>
    <row r="31" spans="2:19" x14ac:dyDescent="0.2">
      <c r="B31" s="641"/>
      <c r="C31" s="609" t="s">
        <v>2570</v>
      </c>
      <c r="D31" s="609">
        <v>113</v>
      </c>
      <c r="E31" s="620" t="s">
        <v>2618</v>
      </c>
      <c r="F31" s="620" t="s">
        <v>2578</v>
      </c>
      <c r="G31" s="628">
        <v>45079</v>
      </c>
      <c r="H31" s="622"/>
      <c r="K31" s="622"/>
      <c r="L31" s="622"/>
      <c r="M31" s="609">
        <v>114</v>
      </c>
      <c r="N31" s="609" t="s">
        <v>2589</v>
      </c>
      <c r="O31" s="609" t="s">
        <v>2592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2580</v>
      </c>
    </row>
    <row r="35" spans="2:16" x14ac:dyDescent="0.2">
      <c r="B35" s="641"/>
      <c r="C35" s="609">
        <f>113+1</f>
        <v>114</v>
      </c>
      <c r="D35" s="609" t="s">
        <v>2571</v>
      </c>
      <c r="G35" s="631">
        <v>45105</v>
      </c>
      <c r="H35" s="622"/>
      <c r="K35" s="622"/>
      <c r="L35" s="622"/>
      <c r="O35" s="609" t="s">
        <v>2582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2601</v>
      </c>
    </row>
    <row r="37" spans="2:16" x14ac:dyDescent="0.2">
      <c r="B37" s="641"/>
      <c r="D37" s="609">
        <v>0</v>
      </c>
      <c r="E37" s="620" t="s">
        <v>2577</v>
      </c>
      <c r="F37" s="620" t="s">
        <v>2578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2579</v>
      </c>
      <c r="P39" s="644">
        <v>22000</v>
      </c>
    </row>
    <row r="40" spans="2:16" x14ac:dyDescent="0.2">
      <c r="O40" s="643" t="s">
        <v>2576</v>
      </c>
      <c r="P40" s="645">
        <f>3.78%-2.5%</f>
        <v>1.2799999999999999E-2</v>
      </c>
    </row>
    <row r="41" spans="2:16" x14ac:dyDescent="0.2">
      <c r="O41" s="643" t="s">
        <v>2575</v>
      </c>
      <c r="P41" s="646">
        <f>P39*P40/12</f>
        <v>23.466666666666665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9" t="s">
        <v>1932</v>
      </c>
      <c r="D3" s="739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2" t="s">
        <v>2115</v>
      </c>
      <c r="C2" s="742"/>
      <c r="D2" s="743" t="s">
        <v>1910</v>
      </c>
      <c r="E2" s="743"/>
      <c r="F2" s="522"/>
      <c r="G2" s="522"/>
      <c r="H2" s="395"/>
      <c r="I2" s="746" t="s">
        <v>2309</v>
      </c>
      <c r="J2" s="747"/>
      <c r="K2" s="747"/>
      <c r="L2" s="747"/>
      <c r="M2" s="747"/>
      <c r="N2" s="747"/>
      <c r="O2" s="748"/>
      <c r="P2" s="476"/>
      <c r="Q2" s="749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4" t="s">
        <v>2345</v>
      </c>
      <c r="G3" s="755"/>
      <c r="H3" s="395"/>
      <c r="I3" s="459"/>
      <c r="J3" s="523"/>
      <c r="K3" s="751" t="s">
        <v>2488</v>
      </c>
      <c r="L3" s="752"/>
      <c r="M3" s="753"/>
      <c r="N3" s="528"/>
      <c r="O3" s="456"/>
      <c r="P3" s="520"/>
      <c r="Q3" s="750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4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4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5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5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0" t="s">
        <v>1577</v>
      </c>
      <c r="E27" s="741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6"/>
      <c r="H3" s="667"/>
      <c r="I3" s="312"/>
      <c r="J3" s="668">
        <v>43891</v>
      </c>
      <c r="K3" s="669"/>
      <c r="L3" s="313"/>
      <c r="M3" s="666">
        <v>43739</v>
      </c>
      <c r="N3" s="667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0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0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0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5" t="s">
        <v>1219</v>
      </c>
      <c r="C37" s="665"/>
      <c r="D37" s="665"/>
      <c r="E37" s="665"/>
      <c r="F37" s="665"/>
      <c r="G37" s="665"/>
      <c r="H37" s="665"/>
      <c r="I37" s="665"/>
      <c r="J37" s="665"/>
      <c r="K37" s="665"/>
      <c r="L37" s="665"/>
      <c r="M37" s="665"/>
      <c r="N37" s="665"/>
    </row>
    <row r="38" spans="2:14" x14ac:dyDescent="0.2">
      <c r="B38" s="665" t="s">
        <v>1217</v>
      </c>
      <c r="C38" s="665"/>
      <c r="D38" s="665"/>
      <c r="E38" s="665"/>
      <c r="F38" s="665"/>
      <c r="G38" s="665"/>
      <c r="H38" s="665"/>
      <c r="I38" s="665"/>
      <c r="J38" s="665"/>
      <c r="K38" s="665"/>
      <c r="L38" s="665"/>
      <c r="M38" s="665"/>
      <c r="N38" s="665"/>
    </row>
    <row r="39" spans="2:14" x14ac:dyDescent="0.2">
      <c r="B39" s="665"/>
      <c r="C39" s="665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</row>
    <row r="40" spans="2:14" x14ac:dyDescent="0.2">
      <c r="B40" s="664" t="s">
        <v>1220</v>
      </c>
      <c r="C40" s="664"/>
      <c r="D40" s="664"/>
      <c r="E40" s="664"/>
      <c r="F40" s="664"/>
      <c r="G40" s="664"/>
      <c r="H40" s="664"/>
      <c r="I40" s="664"/>
      <c r="J40" s="664"/>
      <c r="K40" s="664"/>
      <c r="L40" s="664"/>
      <c r="M40" s="664"/>
      <c r="N40" s="664"/>
    </row>
    <row r="41" spans="2:14" x14ac:dyDescent="0.2">
      <c r="B41" s="664"/>
      <c r="C41" s="664"/>
      <c r="D41" s="664"/>
      <c r="E41" s="664"/>
      <c r="F41" s="664"/>
      <c r="G41" s="664"/>
      <c r="H41" s="664"/>
      <c r="I41" s="664"/>
      <c r="J41" s="664"/>
      <c r="K41" s="664"/>
      <c r="L41" s="664"/>
      <c r="M41" s="664"/>
      <c r="N41" s="664"/>
    </row>
    <row r="42" spans="2:14" x14ac:dyDescent="0.2">
      <c r="B42" s="664"/>
      <c r="C42" s="664"/>
      <c r="D42" s="664"/>
      <c r="E42" s="664"/>
      <c r="F42" s="664"/>
      <c r="G42" s="664"/>
      <c r="H42" s="664"/>
      <c r="I42" s="664"/>
      <c r="J42" s="664"/>
      <c r="K42" s="664"/>
      <c r="L42" s="664"/>
      <c r="M42" s="664"/>
      <c r="N42" s="664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2" t="s">
        <v>124</v>
      </c>
      <c r="C1" s="682"/>
      <c r="D1" s="686" t="s">
        <v>292</v>
      </c>
      <c r="E1" s="686"/>
      <c r="F1" s="686" t="s">
        <v>345</v>
      </c>
      <c r="G1" s="686"/>
      <c r="H1" s="683" t="s">
        <v>127</v>
      </c>
      <c r="I1" s="683"/>
      <c r="J1" s="684" t="s">
        <v>292</v>
      </c>
      <c r="K1" s="684"/>
      <c r="L1" s="685" t="s">
        <v>528</v>
      </c>
      <c r="M1" s="685"/>
      <c r="N1" s="683" t="s">
        <v>146</v>
      </c>
      <c r="O1" s="683"/>
      <c r="P1" s="684" t="s">
        <v>293</v>
      </c>
      <c r="Q1" s="684"/>
      <c r="R1" s="685" t="s">
        <v>530</v>
      </c>
      <c r="S1" s="685"/>
      <c r="T1" s="671" t="s">
        <v>193</v>
      </c>
      <c r="U1" s="671"/>
      <c r="V1" s="684" t="s">
        <v>292</v>
      </c>
      <c r="W1" s="684"/>
      <c r="X1" s="673" t="s">
        <v>532</v>
      </c>
      <c r="Y1" s="673"/>
      <c r="Z1" s="671" t="s">
        <v>241</v>
      </c>
      <c r="AA1" s="671"/>
      <c r="AB1" s="672" t="s">
        <v>292</v>
      </c>
      <c r="AC1" s="672"/>
      <c r="AD1" s="681" t="s">
        <v>532</v>
      </c>
      <c r="AE1" s="681"/>
      <c r="AF1" s="671" t="s">
        <v>373</v>
      </c>
      <c r="AG1" s="671"/>
      <c r="AH1" s="672" t="s">
        <v>292</v>
      </c>
      <c r="AI1" s="672"/>
      <c r="AJ1" s="673" t="s">
        <v>538</v>
      </c>
      <c r="AK1" s="673"/>
      <c r="AL1" s="671" t="s">
        <v>395</v>
      </c>
      <c r="AM1" s="671"/>
      <c r="AN1" s="679" t="s">
        <v>292</v>
      </c>
      <c r="AO1" s="679"/>
      <c r="AP1" s="677" t="s">
        <v>539</v>
      </c>
      <c r="AQ1" s="677"/>
      <c r="AR1" s="671" t="s">
        <v>422</v>
      </c>
      <c r="AS1" s="671"/>
      <c r="AV1" s="677" t="s">
        <v>285</v>
      </c>
      <c r="AW1" s="677"/>
      <c r="AX1" s="680" t="s">
        <v>1010</v>
      </c>
      <c r="AY1" s="680"/>
      <c r="AZ1" s="680"/>
      <c r="BA1" s="213"/>
      <c r="BB1" s="675">
        <v>42942</v>
      </c>
      <c r="BC1" s="676"/>
      <c r="BD1" s="67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4" t="s">
        <v>261</v>
      </c>
      <c r="U4" s="674"/>
      <c r="X4" s="122" t="s">
        <v>233</v>
      </c>
      <c r="Y4" s="126">
        <f>Y3-Y6</f>
        <v>4.9669099999591708</v>
      </c>
      <c r="Z4" s="674" t="s">
        <v>262</v>
      </c>
      <c r="AA4" s="674"/>
      <c r="AD4" s="157" t="s">
        <v>233</v>
      </c>
      <c r="AE4" s="157">
        <f>AE3-AE5</f>
        <v>-52.526899999851594</v>
      </c>
      <c r="AF4" s="674" t="s">
        <v>262</v>
      </c>
      <c r="AG4" s="674"/>
      <c r="AH4" s="146"/>
      <c r="AI4" s="146"/>
      <c r="AJ4" s="157" t="s">
        <v>233</v>
      </c>
      <c r="AK4" s="157">
        <f>AK3-AK5</f>
        <v>94.988909999992757</v>
      </c>
      <c r="AL4" s="674" t="s">
        <v>262</v>
      </c>
      <c r="AM4" s="674"/>
      <c r="AP4" s="173" t="s">
        <v>233</v>
      </c>
      <c r="AQ4" s="177">
        <f>AQ3-AQ5</f>
        <v>33.841989999942598</v>
      </c>
      <c r="AR4" s="674" t="s">
        <v>262</v>
      </c>
      <c r="AS4" s="674"/>
      <c r="AX4" s="674" t="s">
        <v>572</v>
      </c>
      <c r="AY4" s="674"/>
      <c r="BB4" s="674" t="s">
        <v>575</v>
      </c>
      <c r="BC4" s="67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4"/>
      <c r="U5" s="674"/>
      <c r="V5" s="3" t="s">
        <v>258</v>
      </c>
      <c r="W5">
        <v>2050</v>
      </c>
      <c r="X5" s="82"/>
      <c r="Z5" s="674"/>
      <c r="AA5" s="67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4"/>
      <c r="AG5" s="674"/>
      <c r="AH5" s="146"/>
      <c r="AI5" s="146"/>
      <c r="AJ5" s="157" t="s">
        <v>358</v>
      </c>
      <c r="AK5" s="165">
        <f>SUM(AK11:AK59)</f>
        <v>30858.011000000002</v>
      </c>
      <c r="AL5" s="674"/>
      <c r="AM5" s="67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4"/>
      <c r="AS5" s="674"/>
      <c r="AX5" s="674"/>
      <c r="AY5" s="674"/>
      <c r="BB5" s="674"/>
      <c r="BC5" s="674"/>
      <c r="BD5" s="678" t="s">
        <v>1011</v>
      </c>
      <c r="BE5" s="678"/>
      <c r="BF5" s="678"/>
      <c r="BG5" s="678"/>
      <c r="BH5" s="678"/>
      <c r="BI5" s="678"/>
      <c r="BJ5" s="678"/>
      <c r="BK5" s="67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7" t="s">
        <v>264</v>
      </c>
      <c r="W23" s="68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9"/>
      <c r="W24" s="69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1" t="s">
        <v>1001</v>
      </c>
      <c r="C24" s="691"/>
      <c r="D24" s="691"/>
      <c r="E24" s="691"/>
      <c r="F24" s="691"/>
      <c r="G24" s="691"/>
      <c r="H24" s="691"/>
      <c r="I24" s="69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2" t="s">
        <v>917</v>
      </c>
      <c r="C1" s="682"/>
      <c r="D1" s="681" t="s">
        <v>523</v>
      </c>
      <c r="E1" s="681"/>
      <c r="F1" s="682" t="s">
        <v>521</v>
      </c>
      <c r="G1" s="682"/>
      <c r="H1" s="692" t="s">
        <v>557</v>
      </c>
      <c r="I1" s="692"/>
      <c r="J1" s="681" t="s">
        <v>523</v>
      </c>
      <c r="K1" s="681"/>
      <c r="L1" s="682" t="s">
        <v>916</v>
      </c>
      <c r="M1" s="682"/>
      <c r="N1" s="692" t="s">
        <v>557</v>
      </c>
      <c r="O1" s="692"/>
      <c r="P1" s="681" t="s">
        <v>523</v>
      </c>
      <c r="Q1" s="681"/>
      <c r="R1" s="682" t="s">
        <v>560</v>
      </c>
      <c r="S1" s="682"/>
      <c r="T1" s="692" t="s">
        <v>557</v>
      </c>
      <c r="U1" s="692"/>
      <c r="V1" s="681" t="s">
        <v>523</v>
      </c>
      <c r="W1" s="681"/>
      <c r="X1" s="682" t="s">
        <v>915</v>
      </c>
      <c r="Y1" s="682"/>
      <c r="Z1" s="692" t="s">
        <v>557</v>
      </c>
      <c r="AA1" s="692"/>
      <c r="AB1" s="681" t="s">
        <v>523</v>
      </c>
      <c r="AC1" s="681"/>
      <c r="AD1" s="682" t="s">
        <v>599</v>
      </c>
      <c r="AE1" s="682"/>
      <c r="AF1" s="692" t="s">
        <v>557</v>
      </c>
      <c r="AG1" s="692"/>
      <c r="AH1" s="681" t="s">
        <v>523</v>
      </c>
      <c r="AI1" s="681"/>
      <c r="AJ1" s="682" t="s">
        <v>914</v>
      </c>
      <c r="AK1" s="682"/>
      <c r="AL1" s="692" t="s">
        <v>634</v>
      </c>
      <c r="AM1" s="692"/>
      <c r="AN1" s="681" t="s">
        <v>635</v>
      </c>
      <c r="AO1" s="681"/>
      <c r="AP1" s="682" t="s">
        <v>629</v>
      </c>
      <c r="AQ1" s="682"/>
      <c r="AR1" s="692" t="s">
        <v>557</v>
      </c>
      <c r="AS1" s="692"/>
      <c r="AT1" s="681" t="s">
        <v>523</v>
      </c>
      <c r="AU1" s="681"/>
      <c r="AV1" s="682" t="s">
        <v>913</v>
      </c>
      <c r="AW1" s="682"/>
      <c r="AX1" s="692" t="s">
        <v>557</v>
      </c>
      <c r="AY1" s="692"/>
      <c r="AZ1" s="681" t="s">
        <v>523</v>
      </c>
      <c r="BA1" s="681"/>
      <c r="BB1" s="682" t="s">
        <v>661</v>
      </c>
      <c r="BC1" s="682"/>
      <c r="BD1" s="692" t="s">
        <v>557</v>
      </c>
      <c r="BE1" s="692"/>
      <c r="BF1" s="681" t="s">
        <v>523</v>
      </c>
      <c r="BG1" s="681"/>
      <c r="BH1" s="682" t="s">
        <v>912</v>
      </c>
      <c r="BI1" s="682"/>
      <c r="BJ1" s="692" t="s">
        <v>557</v>
      </c>
      <c r="BK1" s="692"/>
      <c r="BL1" s="681" t="s">
        <v>523</v>
      </c>
      <c r="BM1" s="681"/>
      <c r="BN1" s="682" t="s">
        <v>931</v>
      </c>
      <c r="BO1" s="682"/>
      <c r="BP1" s="692" t="s">
        <v>557</v>
      </c>
      <c r="BQ1" s="692"/>
      <c r="BR1" s="681" t="s">
        <v>523</v>
      </c>
      <c r="BS1" s="681"/>
      <c r="BT1" s="682" t="s">
        <v>911</v>
      </c>
      <c r="BU1" s="682"/>
      <c r="BV1" s="692" t="s">
        <v>712</v>
      </c>
      <c r="BW1" s="692"/>
      <c r="BX1" s="681" t="s">
        <v>713</v>
      </c>
      <c r="BY1" s="681"/>
      <c r="BZ1" s="682" t="s">
        <v>711</v>
      </c>
      <c r="CA1" s="682"/>
      <c r="CB1" s="692" t="s">
        <v>738</v>
      </c>
      <c r="CC1" s="692"/>
      <c r="CD1" s="681" t="s">
        <v>739</v>
      </c>
      <c r="CE1" s="681"/>
      <c r="CF1" s="682" t="s">
        <v>910</v>
      </c>
      <c r="CG1" s="682"/>
      <c r="CH1" s="692" t="s">
        <v>738</v>
      </c>
      <c r="CI1" s="692"/>
      <c r="CJ1" s="681" t="s">
        <v>739</v>
      </c>
      <c r="CK1" s="681"/>
      <c r="CL1" s="682" t="s">
        <v>756</v>
      </c>
      <c r="CM1" s="682"/>
      <c r="CN1" s="692" t="s">
        <v>738</v>
      </c>
      <c r="CO1" s="692"/>
      <c r="CP1" s="681" t="s">
        <v>739</v>
      </c>
      <c r="CQ1" s="681"/>
      <c r="CR1" s="682" t="s">
        <v>909</v>
      </c>
      <c r="CS1" s="682"/>
      <c r="CT1" s="692" t="s">
        <v>738</v>
      </c>
      <c r="CU1" s="692"/>
      <c r="CV1" s="696" t="s">
        <v>739</v>
      </c>
      <c r="CW1" s="696"/>
      <c r="CX1" s="682" t="s">
        <v>777</v>
      </c>
      <c r="CY1" s="682"/>
      <c r="CZ1" s="692" t="s">
        <v>738</v>
      </c>
      <c r="DA1" s="692"/>
      <c r="DB1" s="696" t="s">
        <v>739</v>
      </c>
      <c r="DC1" s="696"/>
      <c r="DD1" s="682" t="s">
        <v>908</v>
      </c>
      <c r="DE1" s="682"/>
      <c r="DF1" s="692" t="s">
        <v>824</v>
      </c>
      <c r="DG1" s="692"/>
      <c r="DH1" s="696" t="s">
        <v>825</v>
      </c>
      <c r="DI1" s="696"/>
      <c r="DJ1" s="682" t="s">
        <v>817</v>
      </c>
      <c r="DK1" s="682"/>
      <c r="DL1" s="692" t="s">
        <v>824</v>
      </c>
      <c r="DM1" s="692"/>
      <c r="DN1" s="696" t="s">
        <v>739</v>
      </c>
      <c r="DO1" s="696"/>
      <c r="DP1" s="682" t="s">
        <v>907</v>
      </c>
      <c r="DQ1" s="682"/>
      <c r="DR1" s="692" t="s">
        <v>824</v>
      </c>
      <c r="DS1" s="692"/>
      <c r="DT1" s="696" t="s">
        <v>739</v>
      </c>
      <c r="DU1" s="696"/>
      <c r="DV1" s="682" t="s">
        <v>906</v>
      </c>
      <c r="DW1" s="682"/>
      <c r="DX1" s="692" t="s">
        <v>824</v>
      </c>
      <c r="DY1" s="692"/>
      <c r="DZ1" s="696" t="s">
        <v>739</v>
      </c>
      <c r="EA1" s="696"/>
      <c r="EB1" s="682" t="s">
        <v>905</v>
      </c>
      <c r="EC1" s="682"/>
      <c r="ED1" s="692" t="s">
        <v>824</v>
      </c>
      <c r="EE1" s="692"/>
      <c r="EF1" s="696" t="s">
        <v>739</v>
      </c>
      <c r="EG1" s="696"/>
      <c r="EH1" s="682" t="s">
        <v>891</v>
      </c>
      <c r="EI1" s="682"/>
      <c r="EJ1" s="692" t="s">
        <v>824</v>
      </c>
      <c r="EK1" s="692"/>
      <c r="EL1" s="696" t="s">
        <v>946</v>
      </c>
      <c r="EM1" s="696"/>
      <c r="EN1" s="682" t="s">
        <v>932</v>
      </c>
      <c r="EO1" s="682"/>
      <c r="EP1" s="692" t="s">
        <v>824</v>
      </c>
      <c r="EQ1" s="692"/>
      <c r="ER1" s="696" t="s">
        <v>960</v>
      </c>
      <c r="ES1" s="696"/>
      <c r="ET1" s="682" t="s">
        <v>947</v>
      </c>
      <c r="EU1" s="682"/>
      <c r="EV1" s="692" t="s">
        <v>824</v>
      </c>
      <c r="EW1" s="692"/>
      <c r="EX1" s="696" t="s">
        <v>538</v>
      </c>
      <c r="EY1" s="696"/>
      <c r="EZ1" s="682" t="s">
        <v>964</v>
      </c>
      <c r="FA1" s="68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5" t="s">
        <v>787</v>
      </c>
      <c r="CU7" s="68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5" t="s">
        <v>786</v>
      </c>
      <c r="DA8" s="68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5" t="s">
        <v>786</v>
      </c>
      <c r="DG8" s="68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5" t="s">
        <v>786</v>
      </c>
      <c r="DM8" s="68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5" t="s">
        <v>786</v>
      </c>
      <c r="DS8" s="682"/>
      <c r="DT8" s="145" t="s">
        <v>791</v>
      </c>
      <c r="DU8" s="145">
        <f>SUM(DU13:DU17)</f>
        <v>32</v>
      </c>
      <c r="DV8" s="63"/>
      <c r="DW8" s="63"/>
      <c r="DX8" s="695" t="s">
        <v>786</v>
      </c>
      <c r="DY8" s="68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5" t="s">
        <v>938</v>
      </c>
      <c r="EK8" s="68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5" t="s">
        <v>938</v>
      </c>
      <c r="EQ9" s="68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5" t="s">
        <v>938</v>
      </c>
      <c r="EW9" s="68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5" t="s">
        <v>938</v>
      </c>
      <c r="EE11" s="68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5" t="s">
        <v>786</v>
      </c>
      <c r="CU12" s="68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1" t="s">
        <v>790</v>
      </c>
      <c r="CU19" s="67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5" t="s">
        <v>866</v>
      </c>
      <c r="FA21" s="665"/>
      <c r="FC21" s="244">
        <f>FC20-FC22</f>
        <v>113457.16899999997</v>
      </c>
      <c r="FD21" s="236"/>
      <c r="FE21" s="697" t="s">
        <v>1581</v>
      </c>
      <c r="FF21" s="697"/>
      <c r="FG21" s="69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5" t="s">
        <v>879</v>
      </c>
      <c r="FA22" s="66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5" t="s">
        <v>1012</v>
      </c>
      <c r="FA23" s="66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5" t="s">
        <v>1097</v>
      </c>
      <c r="FA24" s="665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3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3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4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2023-01-19T07:35:03Z</dcterms:modified>
</cp:coreProperties>
</file>