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70E7DC7-2154-49D2-8A25-E9741CDFED3C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monthly fees" sheetId="1" r:id="rId1"/>
    <sheet name="cashflow proj" sheetId="2" r:id="rId2"/>
    <sheet name="Genn projectio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C18" i="2" l="1"/>
  <c r="C19" i="2" s="1"/>
  <c r="C20" i="2" s="1"/>
  <c r="C21" i="2" s="1"/>
  <c r="C22" i="2" s="1"/>
  <c r="C17" i="2"/>
  <c r="C16" i="2"/>
  <c r="B22" i="2"/>
  <c r="C7" i="1" l="1"/>
  <c r="E14" i="2"/>
  <c r="B20" i="2" l="1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G2" i="2"/>
  <c r="B19" i="2" s="1"/>
  <c r="B2" i="2"/>
  <c r="B6" i="2"/>
  <c r="C11" i="2" l="1"/>
  <c r="C12" i="2" s="1"/>
  <c r="C13" i="2" s="1"/>
  <c r="H4" i="1"/>
  <c r="C5" i="1" l="1"/>
  <c r="C11" i="1" l="1"/>
</calcChain>
</file>

<file path=xl/sharedStrings.xml><?xml version="1.0" encoding="utf-8"?>
<sst xmlns="http://schemas.openxmlformats.org/spreadsheetml/2006/main" count="62" uniqueCount="53">
  <si>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</si>
  <si>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</si>
  <si>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</si>
  <si>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</si>
  <si>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</si>
  <si>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</si>
  <si>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</si>
  <si>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without discount</t>
  </si>
  <si>
    <t>grandpa total/000</t>
  </si>
  <si>
    <t>grandma total/000</t>
  </si>
  <si>
    <t>..grandpa TD</t>
  </si>
  <si>
    <t>..grandpa sav</t>
  </si>
  <si>
    <t xml:space="preserve">exact: </t>
  </si>
  <si>
    <t>est:</t>
  </si>
  <si>
    <t>snapshot before 7800k</t>
  </si>
  <si>
    <t>..grandma Icbc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</si>
  <si>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</si>
  <si>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</si>
  <si>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</si>
  <si>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</si>
  <si>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</si>
  <si>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</si>
  <si>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</si>
  <si>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</si>
  <si>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</si>
  <si>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</si>
  <si>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</si>
  <si>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</si>
  <si>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</si>
  <si>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</si>
  <si>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</si>
  <si>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</si>
  <si>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</si>
  <si>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</si>
  <si>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7800k part 3</t>
  </si>
  <si>
    <t>monthly salary/000=</t>
  </si>
  <si>
    <t>..grandma Psbc deposits</t>
  </si>
  <si>
    <t>DJDJ fees till EOY</t>
  </si>
  <si>
    <t>salary till EOY</t>
  </si>
  <si>
    <t>change</t>
  </si>
  <si>
    <t>int till EOY #months =</t>
  </si>
  <si>
    <t>description</t>
  </si>
  <si>
    <t>bal/000</t>
  </si>
  <si>
    <t>.. grandMa icbc snapshot 64万=</t>
  </si>
  <si>
    <t>.. grandMa psbc snapshot 95万</t>
  </si>
  <si>
    <t>food x 2</t>
  </si>
  <si>
    <t>7800k part 2 #205万 confirmed</t>
  </si>
  <si>
    <t>to CiticTrust for Y2/Y3</t>
  </si>
  <si>
    <r>
      <t xml:space="preserve">Grandma need </t>
    </r>
    <r>
      <rPr>
        <b/>
        <sz val="11"/>
        <color theme="1"/>
        <rFont val="Calibri"/>
        <family val="2"/>
        <scheme val="minor"/>
      </rPr>
      <t>interest income</t>
    </r>
    <r>
      <rPr>
        <sz val="11"/>
        <color theme="1"/>
        <rFont val="Calibri"/>
        <family val="2"/>
        <scheme val="minor"/>
      </rPr>
      <t>, so I might need to send them interest earned beyond the 1560k</t>
    </r>
  </si>
  <si>
    <t>other expenses till EOY #8k/M</t>
  </si>
  <si>
    <t>addr: 北礼士路 #98</t>
  </si>
  <si>
    <t>Tel: 18701059723</t>
  </si>
  <si>
    <t>-&gt; based on Year1 deposit. Note only basic room fee gets 10% discount for CiticiTrust account holders.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</si>
</sst>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0" xfId="0" quotePrefix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J16" sqref="J16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17</v>
      </c>
    </row>
    <row r="3" spans="2:8" x14ac:dyDescent="0.25">
      <c r="B3" s="2">
        <v>248966.88</v>
      </c>
      <c r="C3" t="s">
        <v>2</v>
      </c>
      <c r="H3" t="s">
        <v>7</v>
      </c>
    </row>
    <row r="4" spans="2:8" x14ac:dyDescent="0.25">
      <c r="B4" s="2">
        <v>12768</v>
      </c>
      <c r="C4" t="s">
        <v>3</v>
      </c>
      <c r="H4">
        <f>C5/0.95/0.8</f>
        <v>28699.000000000004</v>
      </c>
    </row>
    <row r="5" spans="2:8" x14ac:dyDescent="0.25">
      <c r="B5" s="11" t="s">
        <v>1</v>
      </c>
      <c r="C5" s="12">
        <f>SUM(B3:B4)/12</f>
        <v>21811.24</v>
      </c>
      <c r="D5" s="16" t="s">
        <v>52</v>
      </c>
    </row>
    <row r="6" spans="2:8" x14ac:dyDescent="0.25">
      <c r="B6" s="11" t="s">
        <v>6</v>
      </c>
      <c r="C6" s="11">
        <v>2500</v>
      </c>
    </row>
    <row r="7" spans="2:8" x14ac:dyDescent="0.25">
      <c r="B7" s="11" t="s">
        <v>45</v>
      </c>
      <c r="C7" s="11">
        <f>1800*2</f>
        <v>3600</v>
      </c>
    </row>
    <row r="8" spans="2:8" x14ac:dyDescent="0.25">
      <c r="B8" s="11" t="s">
        <v>5</v>
      </c>
      <c r="C8" s="11">
        <v>1000</v>
      </c>
    </row>
    <row r="9" spans="2:8" x14ac:dyDescent="0.25">
      <c r="B9" s="11" t="s">
        <v>4</v>
      </c>
      <c r="C9" s="11">
        <v>7000</v>
      </c>
    </row>
    <row r="10" spans="2:8" x14ac:dyDescent="0.25">
      <c r="B10" s="11"/>
      <c r="C10" s="11"/>
    </row>
    <row r="11" spans="2:8" x14ac:dyDescent="0.25">
      <c r="B11" s="11" t="s">
        <v>0</v>
      </c>
      <c r="C11" s="12">
        <f>SUM(C5:C9)</f>
        <v>35911.240000000005</v>
      </c>
    </row>
    <row r="14" spans="2:8" x14ac:dyDescent="0.25">
      <c r="B14" t="s">
        <v>50</v>
      </c>
    </row>
    <row r="15" spans="2:8" x14ac:dyDescent="0.25">
      <c r="B1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G25"/>
  <sheetViews>
    <sheetView tabSelected="1" workbookViewId="0">
      <selection activeCell="F28" sqref="F28"/>
    </sheetView>
  </sheetViews>
  <sheetFormatPr defaultRowHeight="15" x14ac:dyDescent="0.25"/>
  <cols>
    <col min="1" max="1" width="5" bestFit="1" customWidth="1"/>
    <col min="2" max="2" width="6.7109375" style="1" bestFit="1" customWidth="1"/>
    <col min="3" max="3" width="7.5703125" bestFit="1" customWidth="1"/>
    <col min="4" max="4" width="28.7109375" bestFit="1" customWidth="1"/>
    <col min="5" max="5" width="4" bestFit="1" customWidth="1"/>
    <col min="6" max="6" width="18.140625" bestFit="1" customWidth="1"/>
    <col min="7" max="7" width="3" bestFit="1" customWidth="1"/>
  </cols>
  <sheetData>
    <row r="2" spans="2:7" x14ac:dyDescent="0.25">
      <c r="B2" s="17">
        <f>SUM(C3:C4)</f>
        <v>460</v>
      </c>
      <c r="C2" s="18"/>
      <c r="D2" s="4" t="s">
        <v>8</v>
      </c>
      <c r="F2" t="s">
        <v>35</v>
      </c>
      <c r="G2">
        <f>9+14</f>
        <v>23</v>
      </c>
    </row>
    <row r="3" spans="2:7" x14ac:dyDescent="0.25">
      <c r="B3" s="5" t="s">
        <v>12</v>
      </c>
      <c r="C3" s="6">
        <v>380</v>
      </c>
      <c r="D3" s="7" t="s">
        <v>10</v>
      </c>
    </row>
    <row r="4" spans="2:7" x14ac:dyDescent="0.25">
      <c r="B4" s="8"/>
      <c r="C4" s="9">
        <v>80</v>
      </c>
      <c r="D4" s="10" t="s">
        <v>11</v>
      </c>
    </row>
    <row r="5" spans="2:7" ht="4.5" customHeight="1" x14ac:dyDescent="0.25"/>
    <row r="6" spans="2:7" x14ac:dyDescent="0.25">
      <c r="B6" s="17">
        <f>SUM(C7:C8)</f>
        <v>1290</v>
      </c>
      <c r="C6" s="18"/>
      <c r="D6" s="4" t="s">
        <v>9</v>
      </c>
    </row>
    <row r="7" spans="2:7" x14ac:dyDescent="0.25">
      <c r="B7" s="5" t="s">
        <v>13</v>
      </c>
      <c r="C7" s="6">
        <v>950</v>
      </c>
      <c r="D7" s="7" t="s">
        <v>36</v>
      </c>
    </row>
    <row r="8" spans="2:7" x14ac:dyDescent="0.25">
      <c r="B8" s="8" t="s">
        <v>13</v>
      </c>
      <c r="C8" s="9">
        <v>340</v>
      </c>
      <c r="D8" s="10" t="s">
        <v>15</v>
      </c>
    </row>
    <row r="10" spans="2:7" x14ac:dyDescent="0.25">
      <c r="B10" s="11" t="s">
        <v>39</v>
      </c>
      <c r="C10" s="12" t="s">
        <v>42</v>
      </c>
      <c r="D10" s="11" t="s">
        <v>41</v>
      </c>
      <c r="E10" s="11"/>
    </row>
    <row r="11" spans="2:7" x14ac:dyDescent="0.25">
      <c r="B11" s="13"/>
      <c r="C11" s="12">
        <f>B2+B6</f>
        <v>1750</v>
      </c>
      <c r="D11" s="11" t="s">
        <v>14</v>
      </c>
      <c r="E11" s="11"/>
    </row>
    <row r="12" spans="2:7" x14ac:dyDescent="0.25">
      <c r="B12" s="14">
        <v>100</v>
      </c>
      <c r="C12" s="12">
        <f>C11+B12</f>
        <v>1850</v>
      </c>
      <c r="D12" s="11" t="s">
        <v>33</v>
      </c>
      <c r="E12" s="11"/>
    </row>
    <row r="13" spans="2:7" x14ac:dyDescent="0.25">
      <c r="B13" s="13">
        <v>200</v>
      </c>
      <c r="C13" s="12">
        <f>C12+B13</f>
        <v>2050</v>
      </c>
      <c r="D13" s="11" t="s">
        <v>46</v>
      </c>
      <c r="E13" s="11"/>
    </row>
    <row r="14" spans="2:7" x14ac:dyDescent="0.25">
      <c r="B14" s="13"/>
      <c r="C14" s="12"/>
      <c r="D14" s="11" t="s">
        <v>43</v>
      </c>
      <c r="E14" s="15">
        <f>320+320</f>
        <v>640</v>
      </c>
    </row>
    <row r="15" spans="2:7" x14ac:dyDescent="0.25">
      <c r="B15" s="13"/>
      <c r="C15" s="12"/>
      <c r="D15" s="11" t="s">
        <v>44</v>
      </c>
      <c r="E15" s="15"/>
    </row>
    <row r="16" spans="2:7" x14ac:dyDescent="0.25">
      <c r="B16" s="13">
        <v>100</v>
      </c>
      <c r="C16" s="12">
        <f>C13+B16</f>
        <v>2150</v>
      </c>
      <c r="D16" s="11" t="s">
        <v>18</v>
      </c>
      <c r="E16" s="11"/>
    </row>
    <row r="17" spans="2:5" x14ac:dyDescent="0.25">
      <c r="B17" s="13">
        <v>7500</v>
      </c>
      <c r="C17" s="12">
        <f>C16+B17</f>
        <v>9650</v>
      </c>
      <c r="D17" s="11" t="s">
        <v>34</v>
      </c>
      <c r="E17" s="11"/>
    </row>
    <row r="18" spans="2:5" x14ac:dyDescent="0.25">
      <c r="B18" s="13">
        <v>-600</v>
      </c>
      <c r="C18" s="12">
        <f t="shared" ref="C18:C22" si="0">C17+B18</f>
        <v>9050</v>
      </c>
      <c r="D18" s="11" t="s">
        <v>47</v>
      </c>
      <c r="E18" s="11"/>
    </row>
    <row r="19" spans="2:5" x14ac:dyDescent="0.25">
      <c r="B19" s="13">
        <f>G2*7</f>
        <v>161</v>
      </c>
      <c r="C19" s="12">
        <f t="shared" si="0"/>
        <v>9211</v>
      </c>
      <c r="D19" s="11" t="s">
        <v>38</v>
      </c>
      <c r="E19" s="11"/>
    </row>
    <row r="20" spans="2:5" x14ac:dyDescent="0.25">
      <c r="B20" s="13">
        <f>8000*1.6%*E20/12</f>
        <v>64</v>
      </c>
      <c r="C20" s="12">
        <f t="shared" si="0"/>
        <v>9275</v>
      </c>
      <c r="D20" s="11" t="s">
        <v>40</v>
      </c>
      <c r="E20" s="15">
        <v>6</v>
      </c>
    </row>
    <row r="21" spans="2:5" x14ac:dyDescent="0.25">
      <c r="B21" s="13">
        <f>-14*$E$20</f>
        <v>-84</v>
      </c>
      <c r="C21" s="12">
        <f t="shared" si="0"/>
        <v>9191</v>
      </c>
      <c r="D21" s="11" t="s">
        <v>37</v>
      </c>
      <c r="E21" s="11"/>
    </row>
    <row r="22" spans="2:5" x14ac:dyDescent="0.25">
      <c r="B22" s="13">
        <f>-8*$E$20</f>
        <v>-48</v>
      </c>
      <c r="C22" s="12">
        <f t="shared" si="0"/>
        <v>9143</v>
      </c>
      <c r="D22" s="11" t="s">
        <v>49</v>
      </c>
      <c r="E22" s="11"/>
    </row>
    <row r="23" spans="2:5" x14ac:dyDescent="0.25">
      <c r="B23" s="13"/>
      <c r="C23" s="11"/>
      <c r="D23" s="11"/>
      <c r="E23" s="11"/>
    </row>
    <row r="24" spans="2:5" x14ac:dyDescent="0.25">
      <c r="B24" s="13"/>
      <c r="C24" s="11"/>
      <c r="D24" s="11"/>
      <c r="E24" s="11"/>
    </row>
    <row r="25" spans="2:5" x14ac:dyDescent="0.25">
      <c r="D25" t="s">
        <v>48</v>
      </c>
    </row>
  </sheetData>
  <mergeCells count="2">
    <mergeCell ref="B2:C2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I12" sqref="I1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19</v>
      </c>
      <c r="E1" t="s">
        <v>20</v>
      </c>
      <c r="F1" t="s">
        <v>25</v>
      </c>
      <c r="G1" t="s">
        <v>29</v>
      </c>
    </row>
    <row r="2" spans="1:7" x14ac:dyDescent="0.25">
      <c r="A2" s="3">
        <v>45413</v>
      </c>
      <c r="B2" t="s">
        <v>21</v>
      </c>
      <c r="C2" t="s">
        <v>23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22</v>
      </c>
      <c r="C3" t="s">
        <v>23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21</v>
      </c>
      <c r="C4" t="s">
        <v>24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22</v>
      </c>
      <c r="C5" t="s">
        <v>23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26</v>
      </c>
      <c r="C6" t="s">
        <v>24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27</v>
      </c>
      <c r="C7" t="s">
        <v>24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16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30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28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18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30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31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32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2024-05-21T11:06:23Z</dcterms:modified>
</cp:coreProperties>
</file>