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8B0A1C3-2FD2-420B-9865-FCC02174D24B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D34" i="42" l="1"/>
  <c r="J32" i="42" s="1"/>
  <c r="B19" i="42"/>
  <c r="B20" i="42"/>
  <c r="B21" i="42"/>
  <c r="B34" i="42" s="1"/>
  <c r="I30" i="42" s="1"/>
  <c r="I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H32" i="42" s="1"/>
  <c r="G30" i="42"/>
  <c r="G32" i="42" s="1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<sst xmlns="http://schemas.openxmlformats.org/spreadsheetml/2006/main" count="7039" uniqueCount="2840">
  <si>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</si>
  <si>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</si>
  <si>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</si>
  <si>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</si>
  <si>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</si>
  <si>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</si>
  <si>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</si>
  <si>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</si>
  <si>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</si>
  <si>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</si>
  <si>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</si>
  <si>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</si>
  <si>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</si>
  <si>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</si>
  <si>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</si>
  <si>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</si>
  <si>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</si>
  <si>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</si>
  <si>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</si>
  <si>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</si>
  <si>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</si>
  <si>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</si>
  <si>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</si>
  <si>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</si>
  <si>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</si>
  <si>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</si>
  <si>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</si>
  <si>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</si>
  <si>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</si>
  <si>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</si>
  <si>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</si>
  <si>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</si>
  <si>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</si>
  <si>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</si>
  <si>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</si>
  <si>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</si>
  <si>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</si>
  <si>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</si>
  <si>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</si>
  <si>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</si>
  <si>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</si>
  <si>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</si>
  <si>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</si>
  <si>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</si>
  <si>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</si>
  <si>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</si>
  <si>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</si>
  <si>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</si>
  <si>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</si>
  <si>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</si>
  <si>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</si>
  <si>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</si>
  <si>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</si>
  <si>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</si>
  <si>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</si>
  <si>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</si>
  <si>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</si>
  <si>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</si>
  <si>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</si>
  <si>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</si>
  <si>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</si>
  <si>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</si>
  <si>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</si>
  <si>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</si>
  <si>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</si>
  <si>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</si>
  <si>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</si>
  <si>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</si>
  <si>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</si>
  <si>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</si>
  <si>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</si>
  <si>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</si>
  <si>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</si>
  <si>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</si>
  <si>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</si>
  <si>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</si>
  <si>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</si>
  <si>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</si>
  <si>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</si>
  <si>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</si>
  <si>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</si>
  <si>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</si>
  <si>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</si>
  <si>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</si>
  <si>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</si>
  <si>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</si>
  <si>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</si>
  <si>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</si>
  <si>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</si>
  <si>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</si>
  <si>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</si>
  <si>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</si>
  <si>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</si>
  <si>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</si>
  <si>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</si>
  <si>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</si>
  <si>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</si>
  <si>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</si>
  <si>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</si>
  <si>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</si>
  <si>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</si>
  <si>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</si>
  <si>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</si>
  <si>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</si>
  <si>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</si>
  <si>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</si>
  <si>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</si>
  <si>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</si>
  <si>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</si>
  <si>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</si>
  <si>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</si>
  <si>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</si>
  <si>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</si>
  <si>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</si>
  <si>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</si>
  <si>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</si>
  <si>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</si>
  <si>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</si>
  <si>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</si>
  <si>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</si>
  <si>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</si>
  <si>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</si>
  <si>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</si>
  <si>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</si>
  <si>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</si>
  <si>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</si>
  <si>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</si>
  <si>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</si>
  <si>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</si>
  <si>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</si>
  <si>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</si>
  <si>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</si>
  <si>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</si>
  <si>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</si>
  <si>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</si>
  <si>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</si>
  <si>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</si>
  <si>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</si>
  <si>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</si>
  <si>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</si>
  <si>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</si>
  <si>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</si>
  <si>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</si>
  <si>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</si>
  <si>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</si>
  <si>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</si>
  <si>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</si>
  <si>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</si>
  <si>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</si>
  <si>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</si>
  <si>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</si>
  <si>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</si>
  <si>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</si>
  <si>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</si>
  <si>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</si>
  <si>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</si>
  <si>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</si>
  <si>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</si>
  <si>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</si>
  <si>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</si>
  <si>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</si>
  <si>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</si>
  <si>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</si>
  <si>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</si>
  <si>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</si>
  <si>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</si>
  <si>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</si>
  <si>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</si>
  <si>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</si>
  <si>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</si>
  <si>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</si>
  <si>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</si>
  <si>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</si>
  <si>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</si>
  <si>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</si>
  <si>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</si>
  <si>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</si>
  <si>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</si>
  <si>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</si>
  <si>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</si>
  <si>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</si>
  <si>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</si>
  <si>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</si>
  <si>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</si>
  <si>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</si>
  <si>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</si>
  <si>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</si>
  <si>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</si>
  <si>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</si>
  <si>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</si>
  <si>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</si>
  <si>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</si>
  <si>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</si>
  <si>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</si>
  <si>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</si>
  <si>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</si>
  <si>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</si>
  <si>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</si>
  <si>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</si>
  <si>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</si>
  <si>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</si>
  <si>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</si>
  <si>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</si>
  <si>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</si>
  <si>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</si>
  <si>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</si>
  <si>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</si>
  <si>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</si>
  <si>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</si>
  <si>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</si>
  <si>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</si>
  <si>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</si>
  <si>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</si>
  <si>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</si>
  <si>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</si>
  <si>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</si>
  <si>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</si>
  <si>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</si>
  <si>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</si>
  <si>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</si>
  <si>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</si>
  <si>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</si>
  <si>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</si>
  <si>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</si>
  <si>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</si>
  <si>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</si>
  <si>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</si>
  <si>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</si>
  <si>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</si>
  <si>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</si>
  <si>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</si>
  <si>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</si>
  <si>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</si>
  <si>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</si>
  <si>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</si>
  <si>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</si>
  <si>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</si>
  <si>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</si>
  <si>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</si>
  <si>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</si>
  <si>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</si>
  <si>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</si>
  <si>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</si>
  <si>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</si>
  <si>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</si>
  <si>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</si>
  <si>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</si>
  <si>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</si>
  <si>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</si>
  <si>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</si>
  <si>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</si>
  <si>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</si>
  <si>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</si>
  <si>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</si>
  <si>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</si>
  <si>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</si>
  <si>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</si>
  <si>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</si>
  <si>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</si>
  <si>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</si>
  <si>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</si>
  <si>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</si>
  <si>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</si>
  <si>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</si>
  <si>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</si>
  <si>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</si>
  <si>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</si>
  <si>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</si>
  <si>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</si>
  <si>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</si>
  <si>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</si>
  <si>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</si>
  <si>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</si>
  <si>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</si>
  <si>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</si>
  <si>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</si>
  <si>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</si>
  <si>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</si>
  <si>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</si>
  <si>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</si>
  <si>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</si>
  <si>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</si>
  <si>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</si>
  <si>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</si>
  <si>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</si>
  <si>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</si>
  <si>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</si>
  <si>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</si>
  <si>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</si>
  <si>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</si>
  <si>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</si>
  <si>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</si>
  <si>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</si>
  <si>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</si>
  <si>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</si>
  <si>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</si>
  <si>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</si>
  <si>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</si>
  <si>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</si>
  <si>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</si>
  <si>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</si>
  <si>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</si>
  <si>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</si>
  <si>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</si>
  <si>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</si>
  <si>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</si>
  <si>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</si>
  <si>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</si>
  <si>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</si>
  <si>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</si>
  <si>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</si>
  <si>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</si>
  <si>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</si>
  <si>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</si>
  <si>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</si>
  <si>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</si>
  <si>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</si>
  <si>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</si>
  <si>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</si>
  <si>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</si>
  <si>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</si>
  <si>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</si>
  <si>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</si>
  <si>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</si>
  <si>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</si>
  <si>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</si>
  <si>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</si>
  <si>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</si>
  <si>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</si>
  <si>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</si>
  <si>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</si>
  <si>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</si>
  <si>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</si>
  <si>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</si>
  <si>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</si>
  <si>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</si>
  <si>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</si>
  <si>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</si>
  <si>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</si>
  <si>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</si>
  <si>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</si>
  <si>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</si>
  <si>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</si>
  <si>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</si>
  <si>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</si>
  <si>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</si>
  <si>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</si>
  <si>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</si>
  <si>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</si>
  <si>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</si>
  <si>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</si>
  <si>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</si>
  <si>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</si>
  <si>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</si>
  <si>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</si>
  <si>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</si>
  <si>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</si>
  <si>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</si>
  <si>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</si>
  <si>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</si>
  <si>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</si>
  <si>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</si>
  <si>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</si>
  <si>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</si>
  <si>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</si>
  <si>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</si>
  <si>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</si>
  <si>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</si>
  <si>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</si>
  <si>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</si>
  <si>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</si>
  <si>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</si>
  <si>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</si>
  <si>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</si>
  <si>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</si>
  <si>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</si>
  <si>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</si>
  <si>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</si>
  <si>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</si>
  <si>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</si>
  <si>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</si>
  <si>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</si>
  <si>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</si>
  <si>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</si>
  <si>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</si>
  <si>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</si>
  <si>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</si>
  <si>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</si>
  <si>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</si>
  <si>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</si>
  <si>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</si>
  <si>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</si>
  <si>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</si>
  <si>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</si>
  <si>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</si>
  <si>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</si>
  <si>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</si>
  <si>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</si>
  <si>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</si>
  <si>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</si>
  <si>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</si>
  <si>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</si>
  <si>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</si>
  <si>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</si>
  <si>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</si>
  <si>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</si>
  <si>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</si>
  <si>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</si>
  <si>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</si>
  <si>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</si>
  <si>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</si>
  <si>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</si>
  <si>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</si>
  <si>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</si>
  <si>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</si>
  <si>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</si>
  <si>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</si>
  <si>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</si>
  <si>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</si>
  <si>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</si>
  <si>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</si>
  <si>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</si>
  <si>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</si>
  <si>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</si>
  <si>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</si>
  <si>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</si>
  <si>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</si>
  <si>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</si>
  <si>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</si>
  <si>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</si>
  <si>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</si>
  <si>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</si>
  <si>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</si>
  <si>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</si>
  <si>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</si>
  <si>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</si>
  <si>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</si>
  <si>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</si>
  <si>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</si>
  <si>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</si>
  <si>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</si>
  <si>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</si>
  <si>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</si>
  <si>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</si>
  <si>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</si>
  <si>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</si>
  <si>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</si>
  <si>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</si>
  <si>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</si>
  <si>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</si>
  <si>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</si>
  <si>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</si>
  <si>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</si>
  <si>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</si>
  <si>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</si>
  <si>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</si>
  <si>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</si>
  <si>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</si>
  <si>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</si>
  <si>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</si>
  <si>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</si>
  <si>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</si>
  <si>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</si>
  <si>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</si>
  <si>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</si>
  <si>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</si>
  <si>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</si>
  <si>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</si>
  <si>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</si>
  <si>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</si>
  <si>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</si>
  <si>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</si>
  <si>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</si>
  <si>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</si>
  <si>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</si>
  <si>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</si>
  <si>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</si>
  <si>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</si>
  <si>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</si>
  <si>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</si>
  <si>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</si>
  <si>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</si>
  <si>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</si>
  <si>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</si>
  <si>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</si>
  <si>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</si>
  <si>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</si>
  <si>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</si>
  <si>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</si>
  <si>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</si>
  <si>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</si>
  <si>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</si>
  <si>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</si>
  <si>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</si>
  <si>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</si>
  <si>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</si>
  <si>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</si>
  <si>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</si>
  <si>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</si>
  <si>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</si>
  <si>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</si>
  <si>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</si>
  <si>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</si>
  <si>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</si>
  <si>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</si>
  <si>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</si>
  <si>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</si>
  <si>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</si>
  <si>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</si>
  <si>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</si>
  <si>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</si>
  <si>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</si>
  <si>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</si>
  <si>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</si>
  <si>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</si>
  <si>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</si>
  <si>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</si>
  <si>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</si>
  <si>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</si>
  <si>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</si>
  <si>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</si>
  <si>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</si>
  <si>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</si>
  <si>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</si>
  <si>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</si>
  <si>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</si>
  <si>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</si>
  <si>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</si>
  <si>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</si>
  <si>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</si>
  <si>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</si>
  <si>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</si>
  <si>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</si>
  <si>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</si>
  <si>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</si>
  <si>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</si>
  <si>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</si>
  <si>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</si>
  <si>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</si>
  <si>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</si>
  <si>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</si>
  <si>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</si>
  <si>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</si>
  <si>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</si>
  <si>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</si>
  <si>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</si>
  <si>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</si>
  <si>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</si>
  <si>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</si>
  <si>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</si>
  <si>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</si>
  <si>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</si>
  <si>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</si>
  <si>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</si>
  <si>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</si>
  <si>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</si>
  <si>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</si>
  <si>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</si>
  <si>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</si>
  <si>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</si>
  <si>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</si>
  <si>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</si>
  <si>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</si>
  <si>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</si>
  <si>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</si>
  <si>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</si>
  <si>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</si>
  <si>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</si>
  <si>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</si>
  <si>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</si>
  <si>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</si>
  <si>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</si>
  <si>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</si>
  <si>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</si>
  <si>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</si>
  <si>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</si>
  <si>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</si>
  <si>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</si>
  <si>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</si>
  <si>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</si>
  <si>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</si>
  <si>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</si>
  <si>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</si>
  <si>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</si>
  <si>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</si>
  <si>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</si>
  <si>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</si>
  <si>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</si>
  <si>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</si>
  <si>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</si>
  <si>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</si>
  <si>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</si>
  <si>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</si>
  <si>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</si>
  <si>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</si>
  <si>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</si>
  <si>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</si>
  <si>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</si>
  <si>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</si>
  <si>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</si>
  <si>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</si>
  <si>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</si>
  <si>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</si>
  <si>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</si>
  <si>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</si>
  <si>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</si>
  <si>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</si>
  <si>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</si>
  <si>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</si>
  <si>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</si>
  <si>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</si>
  <si>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</si>
  <si>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</si>
  <si>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</si>
  <si>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</si>
  <si>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</si>
  <si>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</si>
  <si>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</si>
  <si>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</si>
  <si>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</si>
  <si>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</si>
  <si>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</si>
  <si>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</si>
  <si>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</si>
  <si>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</si>
  <si>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</si>
  <si>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</si>
  <si>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</si>
  <si>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</si>
  <si>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</si>
  <si>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</si>
  <si>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</si>
  <si>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</si>
  <si>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</si>
  <si>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</si>
  <si>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</si>
  <si>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</si>
  <si>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</si>
  <si>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</si>
  <si>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</si>
  <si>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</si>
  <si>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</si>
  <si>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</si>
  <si>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</si>
  <si>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</si>
  <si>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</si>
  <si>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</si>
  <si>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</si>
  <si>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</si>
  <si>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</si>
  <si>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</si>
  <si>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</si>
  <si>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</si>
  <si>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</si>
  <si>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</si>
  <si>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</si>
  <si>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</si>
  <si>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</si>
  <si>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</si>
  <si>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</si>
  <si>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</si>
  <si>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</si>
  <si>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</si>
  <si>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</si>
  <si>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</si>
  <si>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</si>
  <si>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</si>
  <si>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</si>
  <si>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</si>
  <si>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</si>
  <si>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</si>
  <si>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</si>
  <si>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</si>
  <si>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</si>
  <si>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</si>
  <si>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</si>
  <si>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</si>
  <si>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</si>
  <si>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</si>
  <si>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</si>
  <si>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</si>
  <si>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</si>
  <si>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</si>
  <si>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</si>
  <si>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</si>
  <si>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</si>
  <si>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</si>
  <si>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</si>
  <si>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</si>
  <si>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</si>
  <si>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</si>
  <si>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</si>
  <si>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</si>
  <si>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</si>
  <si>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</si>
  <si>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</si>
  <si>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</si>
  <si>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</si>
  <si>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</si>
  <si>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</si>
  <si>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</si>
  <si>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</si>
  <si>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</si>
  <si>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</si>
  <si>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</si>
  <si>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</si>
  <si>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</si>
  <si>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</si>
  <si>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</si>
  <si>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</si>
  <si>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</si>
  <si>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</si>
  <si>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</si>
  <si>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</si>
  <si>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</si>
  <si>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</si>
  <si>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</si>
  <si>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</si>
  <si>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</si>
  <si>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</si>
  <si>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</si>
  <si>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</si>
  <si>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</si>
  <si>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</si>
  <si>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</si>
  <si>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</si>
  <si>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</si>
  <si>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</si>
  <si>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</si>
  <si>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</si>
  <si>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</si>
  <si>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</si>
  <si>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</si>
  <si>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</si>
  <si>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</si>
  <si>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</si>
  <si>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</si>
  <si>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</si>
  <si>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</si>
  <si>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</si>
  <si>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</si>
  <si>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</si>
  <si>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</si>
  <si>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</si>
  <si>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</si>
  <si>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</si>
  <si>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</si>
  <si>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</si>
  <si>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</si>
  <si>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</si>
  <si>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</si>
  <si>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</si>
  <si>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</si>
  <si>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</si>
  <si>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</si>
  <si>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</si>
  <si>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</si>
  <si>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</si>
  <si>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</si>
  <si>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</si>
  <si>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</si>
  <si>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</si>
  <si>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</si>
  <si>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</si>
  <si>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</si>
  <si>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</si>
  <si>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</si>
  <si>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</si>
  <si>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</si>
  <si>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</si>
  <si>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</si>
  <si>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</si>
  <si>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</si>
  <si>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</si>
  <si>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</si>
  <si>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</si>
  <si>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</si>
  <si>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</si>
  <si>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</si>
  <si>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</si>
  <si>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</si>
  <si>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</si>
  <si>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</si>
  <si>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</si>
  <si>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</si>
  <si>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</si>
  <si>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</si>
  <si>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</si>
  <si>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</si>
  <si>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</si>
  <si>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</si>
  <si>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</si>
  <si>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</si>
  <si>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</si>
  <si>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</si>
  <si>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</si>
  <si>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</si>
  <si>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</si>
  <si>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</si>
  <si>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</si>
  <si>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</si>
  <si>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</si>
  <si>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</si>
  <si>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</si>
  <si>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</si>
  <si>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</si>
  <si>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</si>
  <si>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</si>
  <si>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</si>
  <si>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</si>
  <si>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</si>
  <si>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</si>
  <si>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</si>
  <si>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</si>
  <si>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</si>
  <si>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</si>
  <si>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</si>
  <si>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</si>
  <si>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</si>
  <si>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</si>
  <si>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</si>
  <si>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</si>
  <si>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</si>
  <si>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</si>
  <si>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</si>
  <si>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</si>
  <si>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</si>
  <si>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</si>
  <si>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</si>
  <si>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</si>
  <si>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</si>
  <si>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</si>
  <si>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</si>
  <si>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</si>
  <si>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</si>
  <si>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</si>
  <si>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</si>
  <si>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</si>
  <si>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</si>
  <si>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</si>
  <si>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</si>
  <si>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</si>
  <si>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</si>
  <si>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</si>
  <si>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</si>
  <si>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</si>
  <si>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</si>
  <si>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</si>
  <si>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</si>
  <si>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</si>
  <si>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</si>
  <si>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</si>
  <si>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</si>
  <si>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</si>
  <si>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</si>
  <si>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</si>
  <si>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</si>
  <si>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</si>
  <si>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</si>
  <si>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</si>
  <si>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</si>
  <si>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</si>
  <si>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</si>
  <si>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</si>
  <si>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</si>
  <si>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</si>
  <si>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</si>
  <si>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</si>
  <si>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</si>
  <si>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</si>
  <si>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</si>
  <si>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</si>
  <si>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</si>
  <si>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</si>
  <si>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</si>
  <si>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</si>
  <si>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</si>
  <si>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</si>
  <si>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</si>
  <si>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</si>
  <si>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</si>
  <si>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</si>
  <si>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</si>
  <si>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</si>
  <si>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</si>
  <si>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</si>
  <si>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</si>
  <si>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</si>
  <si>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</si>
  <si>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</si>
  <si>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</si>
  <si>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</si>
  <si>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</si>
  <si>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</si>
  <si>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</si>
  <si>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</si>
  <si>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</si>
  <si>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</si>
  <si>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</si>
  <si>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</si>
  <si>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</si>
  <si>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</si>
  <si>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</si>
  <si>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</si>
  <si>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</si>
  <si>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</si>
  <si>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</si>
  <si>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</si>
  <si>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</si>
  <si>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</si>
  <si>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</si>
  <si>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</si>
  <si>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</si>
  <si>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</si>
  <si>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</si>
  <si>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</si>
  <si>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</si>
  <si>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</si>
  <si>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</si>
  <si>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</si>
  <si>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</si>
  <si>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</si>
  <si>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</si>
  <si>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</si>
  <si>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</si>
  <si>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</si>
  <si>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</si>
  <si>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</si>
  <si>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</si>
  <si>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</si>
  <si>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</si>
  <si>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</si>
  <si>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</si>
  <si>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</si>
  <si>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</si>
  <si>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</si>
  <si>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</si>
  <si>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</si>
  <si>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</si>
  <si>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</si>
  <si>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</si>
  <si>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</si>
  <si>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</si>
  <si>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</si>
  <si>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</si>
  <si>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</si>
  <si>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</si>
  <si>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</si>
  <si>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</si>
  <si>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</si>
  <si>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</si>
  <si>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</si>
  <si>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</si>
  <si>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</si>
  <si>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</si>
  <si>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</si>
  <si>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</si>
  <si>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</si>
  <si>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</si>
  <si>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</si>
  <si>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</si>
  <si>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</si>
  <si>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</si>
  <si>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</si>
  <si>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</si>
  <si>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</si>
  <si>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</si>
  <si>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</si>
  <si>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</si>
  <si>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</si>
  <si>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</si>
  <si>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</si>
  <si>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</si>
  <si>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</si>
  <si>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</si>
  <si>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</si>
  <si>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</si>
  <si>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</si>
  <si>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</si>
  <si>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</si>
  <si>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</si>
  <si>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</si>
  <si>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</si>
  <si>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</si>
  <si>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</si>
  <si>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</si>
  <si>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</si>
  <si>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</si>
  <si>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</si>
  <si>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</si>
  <si>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</si>
  <si>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</si>
  <si>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</si>
  <si>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</si>
  <si>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</si>
  <si>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</si>
  <si>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</si>
  <si>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</si>
  <si>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</si>
  <si>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</si>
  <si>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</si>
  <si>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</si>
  <si>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</si>
  <si>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</si>
  <si>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</si>
  <si>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</si>
  <si>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</si>
  <si>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</si>
  <si>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</si>
  <si>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</si>
  <si>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</si>
  <si>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</si>
  <si>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</si>
  <si>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</si>
  <si>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</si>
  <si>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</si>
  <si>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</si>
  <si>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</si>
  <si>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</si>
  <si>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</si>
  <si>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</si>
  <si>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</si>
  <si>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</si>
  <si>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</si>
  <si>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</si>
  <si>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</si>
  <si>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</si>
  <si>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</si>
  <si>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</si>
  <si>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</si>
  <si>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</si>
  <si>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</si>
  <si>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</si>
  <si>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</si>
  <si>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</si>
  <si>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</si>
  <si>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</si>
  <si>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</si>
  <si>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</si>
  <si>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</si>
  <si>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</si>
  <si>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</si>
  <si>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</si>
  <si>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</si>
  <si>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</si>
  <si>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</si>
  <si>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</si>
  <si>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</si>
  <si>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</si>
  <si>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</si>
  <si>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</si>
  <si>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</si>
  <si>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</si>
  <si>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</si>
  <si>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</si>
  <si>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</si>
  <si>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</si>
  <si>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</si>
  <si>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</si>
  <si>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</si>
  <si>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</si>
  <si>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</si>
  <si>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</si>
  <si>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</si>
  <si>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</si>
  <si>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</si>
  <si>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</si>
  <si>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</si>
  <si>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</si>
  <si>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</si>
  <si>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</si>
  <si>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</si>
  <si>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</si>
  <si>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</si>
  <si>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</si>
  <si>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</si>
  <si>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</si>
  <si>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</si>
  <si>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</si>
  <si>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</si>
  <si>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</si>
  <si>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</si>
  <si>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</si>
  <si>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</si>
  <si>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</si>
  <si>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</si>
  <si>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</si>
  <si>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</si>
  <si>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</si>
  <si>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</si>
  <si>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</si>
  <si>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</si>
  <si>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</si>
  <si>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</si>
  <si>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</si>
  <si>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</si>
  <si>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</si>
  <si>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</si>
  <si>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</si>
  <si>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</si>
  <si>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</si>
  <si>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</si>
  <si>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</si>
  <si>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</si>
  <si>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</si>
  <si>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</si>
  <si>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</si>
  <si>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</si>
  <si>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</si>
  <si>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</si>
  <si>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</si>
  <si>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</si>
  <si>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</si>
  <si>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</si>
  <si>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</si>
  <si>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</si>
  <si>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</si>
  <si>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</si>
  <si>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</si>
  <si>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</si>
  <si>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</si>
  <si>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</si>
  <si>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</si>
  <si>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</si>
  <si>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</si>
  <si>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</si>
  <si>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</si>
  <si>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</si>
  <si>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</si>
  <si>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</si>
  <si>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</si>
  <si>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</si>
  <si>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</si>
  <si>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</si>
  <si>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</si>
  <si>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</si>
  <si>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</si>
  <si>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</si>
  <si>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</si>
  <si>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</si>
  <si>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</si>
  <si>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</si>
  <si>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</si>
  <si>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</si>
  <si>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</si>
  <si>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</si>
  <si>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</si>
  <si>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</si>
  <si>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</si>
  <si>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</si>
  <si>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</si>
  <si>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</si>
  <si>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</si>
  <si>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</si>
  <si>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</si>
  <si>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</si>
  <si>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</si>
  <si>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</si>
  <si>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</si>
  <si>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</si>
  <si>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</si>
  <si>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</si>
  <si>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</si>
  <si>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</si>
  <si>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</si>
  <si>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</si>
  <si>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</si>
  <si>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</si>
  <si>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</si>
  <si>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</si>
  <si>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</si>
  <si>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</si>
  <si>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</si>
  <si>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</si>
  <si>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</si>
  <si>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</si>
  <si>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</si>
  <si>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</si>
  <si>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</si>
  <si>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</si>
  <si>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</si>
  <si>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</si>
  <si>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</si>
  <si>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</si>
  <si>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</si>
  <si>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</si>
  <si>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</si>
  <si>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</si>
  <si>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</si>
  <si>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</si>
  <si>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</si>
  <si>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</si>
  <si>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</si>
  <si>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</si>
  <si>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</si>
  <si>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</si>
  <si>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</si>
  <si>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</si>
  <si>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</si>
  <si>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</si>
  <si>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</si>
  <si>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</si>
  <si>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</si>
  <si>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</si>
  <si>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</si>
  <si>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</si>
  <si>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</si>
  <si>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</si>
  <si>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</si>
  <si>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</si>
  <si>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</si>
  <si>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</si>
  <si>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</si>
  <si>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</si>
  <si>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</si>
  <si>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</si>
  <si>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</si>
  <si>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</si>
  <si>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</si>
  <si>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</si>
  <si>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</si>
  <si>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</si>
  <si>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</si>
  <si>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</si>
  <si>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</si>
  <si>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</si>
  <si>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</si>
  <si>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</si>
  <si>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</si>
  <si>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</si>
  <si>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</si>
  <si>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</si>
  <si>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</si>
  <si>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</si>
  <si>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</si>
  <si>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</si>
  <si>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</si>
  <si>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</si>
  <si>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</si>
  <si>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</si>
  <si>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</si>
  <si>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</si>
  <si>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</si>
  <si>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</si>
  <si>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</si>
  <si>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</si>
  <si>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</si>
  <si>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</si>
  <si>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</si>
  <si>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</si>
  <si>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</si>
  <si>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</si>
  <si>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</si>
  <si>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</si>
  <si>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</si>
  <si>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</si>
  <si>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</si>
  <si>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</si>
  <si>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</si>
  <si>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</si>
  <si>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</si>
  <si>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</si>
  <si>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</si>
  <si>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</si>
  <si>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</si>
  <si>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</si>
  <si>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</si>
  <si>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</si>
  <si>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</si>
  <si>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</si>
  <si>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</si>
  <si>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</si>
  <si>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</si>
  <si>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</si>
  <si>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</si>
  <si>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</si>
  <si>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</si>
  <si>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</si>
  <si>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</si>
  <si>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</si>
  <si>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</si>
  <si>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</si>
  <si>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</si>
  <si>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</si>
  <si>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</si>
  <si>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</si>
  <si>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</si>
  <si>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</si>
  <si>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</si>
  <si>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</si>
  <si>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</si>
  <si>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</si>
  <si>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</si>
  <si>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</si>
  <si>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</si>
  <si>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</si>
  <si>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</si>
  <si>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</si>
  <si>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</si>
  <si>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</si>
  <si>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</si>
  <si>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</si>
  <si>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</si>
  <si>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</si>
  <si>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</si>
  <si>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</si>
  <si>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</si>
  <si>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</si>
  <si>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</si>
  <si>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</si>
  <si>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</si>
  <si>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</si>
  <si>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</si>
  <si>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</si>
  <si>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</si>
  <si>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</si>
  <si>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</si>
  <si>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</si>
  <si>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</si>
  <si>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</si>
  <si>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</si>
  <si>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</si>
  <si>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</si>
  <si>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</si>
  <si>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</si>
  <si>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</si>
  <si>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</si>
  <si>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</si>
  <si>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</si>
  <si>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</si>
  <si>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</si>
  <si>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</si>
  <si>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</si>
  <si>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</si>
  <si>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</si>
  <si>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</si>
  <si>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</si>
  <si>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</si>
  <si>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</si>
  <si>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</si>
  <si>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</si>
  <si>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</si>
  <si>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</si>
  <si>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</si>
  <si>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</si>
  <si>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</si>
  <si>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</si>
  <si>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</si>
  <si>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</si>
  <si>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</si>
  <si>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</si>
  <si>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</si>
  <si>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</si>
  <si>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</si>
  <si>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</si>
  <si>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</si>
  <si>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</si>
  <si>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</si>
  <si>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</si>
  <si>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</si>
  <si>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</si>
  <si>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</si>
  <si>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</si>
  <si>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</si>
  <si>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</si>
  <si>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</si>
  <si>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</si>
  <si>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</si>
  <si>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</si>
  <si>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</si>
  <si>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</si>
  <si>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</si>
  <si>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</si>
  <si>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</si>
  <si>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</si>
  <si>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</si>
  <si>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</si>
  <si>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</si>
  <si>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</si>
  <si>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</si>
  <si>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</si>
  <si>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</si>
  <si>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</si>
  <si>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</si>
  <si>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</si>
  <si>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</si>
  <si>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</si>
  <si>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</si>
  <si>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</si>
  <si>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</si>
  <si>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</si>
  <si>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</si>
  <si>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</si>
  <si>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</si>
  <si>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</si>
  <si>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</si>
  <si>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</si>
  <si>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</si>
  <si>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</si>
  <si>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</si>
  <si>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</si>
  <si>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</si>
  <si>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</si>
  <si>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</si>
  <si>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</si>
  <si>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</si>
  <si>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</si>
  <si>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</si>
  <si>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</si>
  <si>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</si>
  <si>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</si>
  <si>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</si>
  <si>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</si>
  <si>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</si>
  <si>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</si>
  <si>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</si>
  <si>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</si>
  <si>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</si>
  <si>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</si>
  <si>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</si>
  <si>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</si>
  <si>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</si>
  <si>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</si>
  <si>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</si>
  <si>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</si>
  <si>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</si>
  <si>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</si>
  <si>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</si>
  <si>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</si>
  <si>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</si>
  <si>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</si>
  <si>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</si>
  <si>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</si>
  <si>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</si>
  <si>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</si>
  <si>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</si>
  <si>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</si>
  <si>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</si>
  <si>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</si>
  <si>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</si>
  <si>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</si>
  <si>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</si>
  <si>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</si>
  <si>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</si>
  <si>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</si>
  <si>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</si>
  <si>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</si>
  <si>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</si>
  <si>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</si>
  <si>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</si>
  <si>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</si>
  <si>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</si>
  <si>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</si>
  <si>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</si>
  <si>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</si>
  <si>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</si>
  <si>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</si>
  <si>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</si>
  <si>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</si>
  <si>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</si>
  <si>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</si>
  <si>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</si>
  <si>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</si>
  <si>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</si>
  <si>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</si>
  <si>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</si>
  <si>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</si>
  <si>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</si>
  <si>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</si>
  <si>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</si>
  <si>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</si>
  <si>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</si>
  <si>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</si>
  <si>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</si>
  <si>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</si>
  <si>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</si>
  <si>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</si>
  <si>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</si>
  <si>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</si>
  <si>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</si>
  <si>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</si>
  <si>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</si>
  <si>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</si>
  <si>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</si>
  <si>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</si>
  <si>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</si>
  <si>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</si>
  <si>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</si>
  <si>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</si>
  <si>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</si>
  <si>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</si>
  <si>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</si>
  <si>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</si>
  <si>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</si>
  <si>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</si>
  <si>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</si>
  <si>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</si>
  <si>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</si>
  <si>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</si>
  <si>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</si>
  <si>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</si>
  <si>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</si>
  <si>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</si>
  <si>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</si>
  <si>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</si>
  <si>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</si>
  <si>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</si>
  <si>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</si>
  <si>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</si>
  <si>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</si>
  <si>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</si>
  <si>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</si>
  <si>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</si>
  <si>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</si>
  <si>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</si>
  <si>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</si>
  <si>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</si>
  <si>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</si>
  <si>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</si>
  <si>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</si>
  <si>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</si>
  <si>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</si>
  <si>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</si>
  <si>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</si>
  <si>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</si>
  <si>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</si>
  <si>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</si>
  <si>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</si>
  <si>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</si>
  <si>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</si>
  <si>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</si>
  <si>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</si>
  <si>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</si>
  <si>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</si>
  <si>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</si>
  <si>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</si>
  <si>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</si>
  <si>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</si>
  <si>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</si>
  <si>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</si>
  <si>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</si>
  <si>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</si>
  <si>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</si>
  <si>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</si>
  <si>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</si>
  <si>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</si>
  <si>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</si>
  <si>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</si>
  <si>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</si>
  <si>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</si>
  <si>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</si>
  <si>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</si>
  <si>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</si>
  <si>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</si>
  <si>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</si>
  <si>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</si>
  <si>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</si>
  <si>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</si>
  <si>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</si>
  <si>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</si>
  <si>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</si>
  <si>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</si>
  <si>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</si>
  <si>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</si>
  <si>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</si>
  <si>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</si>
  <si>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</si>
  <si>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</si>
  <si>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</si>
  <si>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</si>
  <si>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</si>
  <si>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</si>
  <si>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</si>
  <si>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</si>
  <si>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</si>
  <si>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</si>
  <si>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</si>
  <si>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</si>
  <si>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</si>
  <si>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</si>
  <si>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</si>
  <si>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</si>
  <si>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</si>
  <si>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</si>
  <si>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</si>
  <si>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</si>
  <si>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</si>
  <si>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</si>
  <si>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</si>
  <si>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</si>
  <si>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</si>
  <si>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</si>
  <si>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</si>
  <si>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</si>
  <si>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</si>
  <si>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</si>
  <si>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</si>
  <si>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</si>
  <si>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</si>
  <si>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</si>
  <si>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</si>
  <si>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</si>
  <si>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</si>
  <si>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</si>
  <si>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</si>
  <si>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</si>
  <si>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</si>
  <si>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</si>
  <si>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</si>
  <si>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</si>
  <si>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</si>
  <si>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</si>
  <si>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</si>
  <si>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</si>
  <si>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</si>
  <si>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</si>
  <si>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</si>
  <si>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</si>
  <si>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</si>
  <si>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</si>
  <si>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</si>
  <si>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</si>
  <si>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</si>
  <si>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</si>
  <si>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</si>
  <si>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</si>
  <si>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</si>
  <si>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</si>
  <si>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</si>
  <si>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</si>
  <si>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</si>
  <si>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</si>
  <si>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</si>
  <si>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</si>
  <si>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</si>
  <si>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</si>
  <si>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</si>
  <si>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</si>
  <si>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</si>
  <si>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</si>
  <si>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</si>
  <si>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</si>
  <si>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</si>
  <si>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</si>
  <si>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</si>
  <si>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</si>
  <si>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</si>
  <si>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</si>
  <si>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</si>
  <si>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</si>
  <si>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</si>
  <si>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</si>
  <si>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</si>
  <si>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</si>
  <si>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</si>
  <si>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</si>
  <si>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</si>
  <si>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</si>
  <si>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</si>
  <si>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</si>
  <si>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</si>
  <si>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</si>
  <si>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</si>
  <si>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</si>
  <si>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</si>
  <si>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</si>
  <si>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</si>
  <si>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</si>
  <si>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</si>
  <si>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</si>
  <si>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</si>
  <si>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</si>
  <si>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</si>
  <si>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</si>
  <si>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</si>
  <si>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</si>
  <si>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</si>
  <si>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</si>
  <si>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</si>
  <si>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</si>
  <si>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</si>
  <si>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</si>
  <si>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</si>
  <si>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</si>
  <si>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</si>
  <si>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</si>
  <si>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</si>
  <si>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</si>
  <si>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</si>
  <si>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</si>
  <si>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</si>
  <si>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</si>
  <si>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</si>
  <si>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</si>
  <si>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</si>
  <si>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</si>
  <si>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</si>
  <si>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</si>
  <si>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</si>
  <si>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</si>
  <si>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</si>
  <si>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</si>
  <si>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</si>
  <si>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</si>
  <si>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</si>
  <si>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</si>
  <si>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</si>
  <si>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</si>
  <si>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</si>
  <si>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</si>
  <si>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</si>
  <si>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</si>
  <si>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</si>
  <si>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</si>
  <si>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</si>
  <si>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</si>
  <si>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</si>
  <si>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</si>
  <si>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</si>
  <si>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</si>
  <si>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</si>
  <si>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</si>
  <si>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</si>
  <si>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</si>
  <si>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</si>
  <si>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</si>
  <si>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</si>
  <si>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</si>
  <si>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</si>
  <si>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</si>
  <si>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</si>
  <si>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</si>
  <si>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</si>
  <si>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</si>
  <si>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</si>
  <si>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</si>
  <si>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</si>
  <si>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</si>
  <si>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</si>
  <si>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</si>
  <si>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</si>
  <si>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</si>
  <si>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</si>
  <si>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</si>
  <si>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</si>
  <si>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</si>
  <si>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</si>
  <si>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</si>
  <si>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</si>
  <si>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</si>
  <si>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</si>
  <si>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</si>
  <si>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</si>
  <si>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</si>
  <si>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</si>
  <si>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</si>
  <si>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</si>
  <si>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</si>
  <si>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</si>
  <si>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</si>
  <si>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</si>
  <si>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</si>
  <si>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</si>
  <si>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</si>
  <si>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</si>
  <si>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</si>
  <si>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</si>
  <si>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</si>
  <si>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</si>
  <si>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</si>
  <si>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</si>
  <si>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</si>
  <si>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</si>
  <si>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</si>
  <si>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</si>
  <si>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</si>
  <si>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</si>
  <si>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</si>
  <si>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</si>
  <si>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</si>
  <si>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</si>
  <si>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</si>
  <si>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</si>
  <si>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</si>
  <si>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</si>
  <si>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</si>
  <si>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</si>
  <si>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</si>
  <si>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</si>
  <si>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</si>
  <si>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</si>
  <si>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</si>
  <si>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</si>
  <si>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</si>
  <si>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</si>
  <si>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</si>
  <si>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</si>
  <si>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</si>
  <si>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</si>
  <si>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</si>
  <si>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</si>
  <si>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</si>
  <si>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</si>
  <si>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</si>
  <si>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</si>
  <si>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</si>
  <si>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</si>
  <si>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</si>
  <si>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</si>
  <si>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</si>
  <si>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</si>
  <si>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</si>
  <si>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</si>
  <si>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</si>
  <si>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</si>
  <si>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</si>
  <si>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</si>
  <si>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</si>
  <si>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</si>
  <si>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</si>
  <si>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</si>
  <si>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</si>
  <si>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</si>
  <si>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</si>
  <si>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</si>
  <si>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</si>
  <si>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</si>
  <si>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</si>
  <si>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</si>
  <si>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</si>
  <si>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</si>
  <si>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</si>
  <si>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</si>
  <si>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</si>
  <si>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</si>
  <si>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</si>
  <si>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</si>
  <si>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</si>
  <si>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</si>
  <si>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</si>
  <si>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</si>
  <si>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</si>
  <si>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</si>
  <si>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</si>
  <si>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</si>
  <si>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</si>
  <si>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</si>
  <si>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</si>
  <si>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</si>
  <si>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</si>
  <si>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</si>
  <si>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</si>
  <si>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</si>
  <si>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</si>
  <si>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</si>
  <si>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</si>
  <si>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</si>
  <si>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</si>
  <si>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</si>
  <si>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</si>
  <si>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</si>
  <si>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</si>
  <si>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</si>
  <si>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</si>
  <si>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</si>
  <si>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</si>
  <si>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</si>
  <si>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</si>
  <si>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</si>
  <si>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</si>
  <si>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</si>
  <si>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</si>
  <si>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</si>
  <si>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</si>
  <si>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</si>
  <si>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</si>
  <si>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</si>
  <si>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</si>
  <si>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</si>
  <si>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</si>
  <si>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</si>
  <si>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</si>
  <si>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</si>
  <si>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</si>
  <si>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</si>
  <si>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</si>
  <si>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</si>
  <si>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</si>
  <si>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</si>
  <si>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</si>
  <si>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</si>
  <si>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</si>
  <si>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</si>
  <si>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</si>
  <si>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</si>
  <si>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</si>
  <si>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</si>
  <si>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</si>
  <si>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</si>
  <si>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</si>
  <si>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</si>
  <si>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</si>
  <si>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</si>
  <si>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</si>
  <si>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</si>
  <si>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</si>
  <si>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</si>
  <si>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</si>
  <si>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</si>
  <si>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</si>
  <si>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</si>
  <si>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</si>
  <si>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</si>
  <si>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</si>
  <si>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</si>
  <si>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</si>
  <si>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</si>
  <si>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</si>
  <si>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</si>
  <si>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</si>
  <si>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</si>
  <si>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</si>
  <si>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</si>
  <si>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</si>
  <si>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</si>
  <si>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</si>
  <si>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</si>
  <si>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</si>
  <si>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</si>
  <si>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</si>
  <si>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</si>
  <si>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</si>
  <si>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</si>
  <si>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</si>
  <si>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</si>
  <si>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</si>
  <si>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</si>
  <si>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</si>
  <si>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</si>
  <si>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</si>
  <si>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</si>
  <si>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</si>
  <si>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</si>
  <si>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</si>
  <si>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</si>
  <si>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</si>
  <si>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</si>
  <si>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</si>
  <si>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</si>
  <si>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</si>
  <si>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</si>
  <si>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</si>
  <si>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</si>
  <si>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</si>
  <si>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</si>
  <si>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</si>
  <si>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</si>
  <si>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</si>
  <si>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</si>
  <si>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</si>
  <si>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</si>
  <si>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</si>
  <si>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</si>
  <si>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</si>
  <si>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</si>
  <si>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</si>
  <si>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</si>
  <si>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</si>
  <si>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</si>
  <si>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</si>
  <si>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</si>
  <si>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</si>
  <si>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</si>
  <si>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</si>
  <si>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</si>
  <si>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</si>
  <si>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</si>
  <si>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</si>
  <si>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</si>
  <si>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</si>
  <si>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</si>
  <si>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</si>
  <si>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</si>
  <si>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</si>
  <si>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</si>
  <si>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</si>
  <si>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</si>
  <si>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</si>
  <si>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</si>
  <si>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</si>
  <si>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</si>
  <si>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</si>
  <si>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</si>
  <si>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</si>
  <si>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</si>
  <si>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</si>
  <si>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</si>
  <si>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</si>
  <si>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</si>
  <si>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</si>
  <si>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</si>
  <si>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</si>
  <si>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</si>
  <si>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</si>
  <si>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</si>
  <si>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</si>
  <si>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</si>
  <si>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</si>
  <si>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</si>
  <si>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</si>
  <si>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</si>
  <si>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</si>
  <si>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</si>
  <si>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</si>
  <si>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</si>
  <si>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</si>
  <si>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</si>
  <si>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</si>
  <si>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</si>
  <si>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</si>
  <si>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</si>
  <si>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</si>
  <si>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</si>
  <si>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</si>
  <si>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</si>
  <si>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</si>
  <si>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</si>
  <si>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</si>
  <si>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</si>
  <si>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</si>
  <si>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</si>
  <si>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</si>
  <si>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</si>
  <si>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</si>
  <si>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</si>
  <si>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</si>
  <si>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</si>
  <si>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</si>
  <si>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</si>
  <si>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</si>
  <si>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</si>
  <si>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</si>
  <si>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</si>
  <si>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</si>
  <si>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</si>
  <si>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</si>
  <si>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</si>
  <si>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</si>
  <si>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</si>
  <si>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</si>
  <si>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</si>
  <si>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</si>
  <si>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</si>
  <si>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</si>
  <si>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</si>
  <si>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</si>
  <si>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</si>
  <si>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</si>
  <si>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</si>
  <si>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</si>
  <si>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</si>
  <si>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</si>
  <si>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</si>
  <si>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</si>
  <si>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</si>
  <si>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</si>
  <si>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</si>
  <si>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</si>
  <si>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</si>
  <si>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</si>
  <si>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</si>
  <si>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</si>
  <si>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</si>
  <si>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</si>
  <si>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</si>
  <si>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</si>
  <si>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</si>
  <si>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</si>
  <si>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</si>
  <si>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</si>
  <si>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</si>
  <si>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</si>
  <si>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</si>
  <si>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</si>
  <si>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</si>
  <si>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</si>
  <si>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</si>
  <si>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</si>
  <si>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</si>
  <si>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</si>
  <si>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</si>
  <si>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</si>
  <si>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</si>
  <si>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</si>
  <si>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</si>
  <si>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</si>
  <si>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</si>
  <si>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</si>
  <si>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</si>
  <si>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</si>
  <si>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</si>
  <si>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</si>
  <si>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</si>
  <si>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</si>
  <si>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</si>
  <si>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</si>
  <si>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</si>
  <si>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</si>
  <si>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</si>
  <si>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</si>
  <si>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</si>
  <si>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</si>
  <si>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</si>
  <si>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</si>
  <si>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</si>
  <si>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</si>
  <si>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</si>
  <si>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</si>
  <si>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</si>
  <si>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</si>
  <si>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</si>
  <si>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</si>
  <si>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</si>
  <si>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</si>
  <si>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</si>
  <si>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</si>
  <si>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</si>
  <si>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</si>
  <si>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</si>
  <si>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</si>
  <si>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</si>
  <si>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</si>
  <si>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</si>
  <si>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</si>
  <si>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</si>
  <si>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</si>
  <si>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</si>
  <si>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</si>
  <si>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</si>
  <si>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</si>
  <si>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</si>
  <si>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</si>
  <si>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</si>
  <si>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</si>
  <si>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</si>
  <si>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</si>
  <si>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</si>
  <si>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</si>
  <si>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</si>
  <si>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</si>
  <si>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</si>
  <si>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</si>
  <si>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</si>
  <si>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</si>
  <si>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</si>
  <si>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</si>
  <si>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</si>
  <si>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</si>
  <si>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</si>
  <si>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</si>
  <si>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</si>
  <si>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</si>
  <si>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</si>
  <si>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</si>
  <si>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</si>
  <si>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</si>
  <si>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</si>
  <si>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</si>
  <si>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</si>
  <si>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</si>
  <si>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</si>
  <si>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</si>
  <si>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</si>
  <si>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</si>
  <si>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</si>
  <si>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</si>
  <si>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</si>
  <si>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</si>
  <si>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</si>
  <si>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</si>
  <si>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</si>
  <si>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</si>
  <si>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</si>
  <si>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</si>
  <si>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</si>
  <si>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</si>
  <si>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</si>
  <si>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</si>
  <si>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</si>
  <si>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</si>
  <si>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</si>
  <si>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</si>
  <si>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</si>
  <si>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</si>
  <si>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</si>
  <si>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</si>
  <si>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</si>
  <si>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</si>
  <si>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</si>
  <si>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</si>
  <si>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</si>
  <si>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</si>
  <si>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</si>
  <si>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</si>
  <si>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</si>
  <si>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</si>
  <si>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</si>
  <si>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</si>
  <si>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</si>
  <si>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</si>
  <si>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</si>
  <si>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</si>
  <si>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</si>
  <si>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</si>
  <si>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</si>
  <si>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</si>
  <si>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</si>
  <si>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</si>
  <si>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</si>
  <si>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</si>
  <si>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</si>
  <si>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</si>
  <si>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</si>
  <si>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</si>
  <si>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</si>
  <si>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</si>
  <si>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</si>
  <si>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</si>
  <si>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</si>
  <si>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</si>
  <si>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</si>
  <si>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</si>
  <si>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</si>
  <si>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</si>
  <si>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</si>
  <si>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</si>
  <si>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</si>
  <si>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</si>
  <si>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</si>
  <si>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</si>
  <si>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</si>
  <si>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</si>
  <si>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</si>
  <si>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</si>
  <si>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</si>
  <si>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</si>
  <si>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</si>
  <si>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</si>
  <si>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</si>
  <si>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</si>
  <si>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</si>
  <si>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</si>
  <si>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</si>
  <si>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</si>
  <si>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</si>
  <si>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</si>
  <si>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</si>
  <si>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</si>
  <si>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</si>
  <si>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</si>
  <si>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</si>
  <si>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</si>
  <si>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</si>
  <si>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</si>
  <si>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</si>
  <si>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</si>
  <si>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</si>
  <si>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</si>
  <si>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</si>
  <si>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</si>
  <si>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</si>
  <si>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</si>
  <si>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</si>
  <si>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</si>
  <si>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</si>
  <si>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</si>
  <si>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</si>
  <si>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</si>
  <si>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</si>
  <si>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</si>
  <si>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</si>
  <si>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</si>
  <si>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</si>
  <si>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</si>
  <si>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</si>
  <si>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</si>
  <si>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</si>
  <si>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</si>
  <si>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</si>
  <si>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</si>
  <si>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</si>
  <si>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</si>
  <si>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</si>
  <si>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</si>
  <si>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</si>
  <si>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</si>
  <si>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</si>
  <si>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</si>
  <si>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</si>
  <si>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</si>
  <si>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</si>
  <si>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</si>
  <si>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</si>
  <si>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</si>
  <si>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</si>
  <si>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</si>
  <si>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</si>
  <si>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</si>
  <si>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</si>
  <si>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</si>
  <si>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</si>
  <si>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</si>
  <si>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</si>
  <si>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</si>
  <si>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</si>
  <si>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</si>
  <si>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</si>
  <si>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</si>
  <si>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</si>
  <si>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</si>
  <si>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</si>
  <si>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</si>
  <si>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</si>
  <si>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</si>
  <si>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</si>
  <si>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</si>
  <si>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</si>
  <si>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</si>
  <si>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</si>
  <si>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</si>
  <si>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</si>
  <si>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</si>
  <si>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</si>
  <si>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</si>
  <si>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</si>
  <si>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</si>
  <si>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</si>
  <si>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</si>
  <si>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</si>
  <si>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</si>
  <si>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</si>
  <si>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</si>
  <si>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</si>
  <si>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</si>
  <si>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</si>
  <si>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</si>
  <si>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</si>
  <si>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</si>
  <si>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</si>
  <si>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</si>
  <si>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</si>
  <si>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</si>
  <si>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</si>
  <si>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</si>
  <si>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</si>
  <si>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</si>
  <si>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</si>
  <si>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</si>
  <si>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</si>
  <si>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</si>
  <si>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</si>
  <si>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</si>
  <si>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</si>
  <si>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</si>
  <si>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</si>
  <si>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</si>
  <si>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</si>
  <si>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</si>
  <si>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</si>
  <si>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</si>
  <si>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</si>
  <si>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</si>
  <si>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</si>
  <si>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</si>
  <si>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</si>
  <si>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</si>
  <si>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</si>
  <si>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</si>
  <si>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</si>
  <si>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</si>
  <si>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</si>
  <si>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</si>
  <si>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</si>
  <si>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</si>
  <si>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</si>
  <si>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</si>
  <si>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</si>
  <si>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</si>
  <si>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</si>
  <si>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</si>
  <si>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</si>
  <si>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</si>
  <si>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</si>
  <si>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</si>
  <si>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</si>
  <si>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</si>
  <si>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</si>
  <si>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</si>
  <si>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</si>
  <si>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</si>
  <si>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</si>
  <si>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</si>
  <si>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</si>
  <si>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</si>
  <si>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</si>
  <si>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</si>
  <si>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</si>
  <si>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</si>
  <si>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</si>
  <si>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</si>
  <si>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</si>
  <si>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</si>
  <si>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</si>
  <si>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</si>
  <si>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</si>
  <si>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</si>
  <si>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</si>
  <si>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</si>
  <si>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</si>
  <si>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</si>
  <si>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</si>
  <si>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</si>
  <si>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</si>
  <si>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</si>
  <si>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</si>
  <si>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</si>
  <si>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</si>
  <si>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</si>
  <si>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</si>
  <si>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</si>
  <si>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</si>
  <si>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</si>
  <si>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</si>
  <si>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</si>
  <si>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</si>
  <si>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</si>
  <si>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</si>
  <si>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</si>
  <si>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</si>
  <si>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</si>
  <si>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</si>
  <si>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</si>
  <si>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</si>
  <si>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</si>
  <si>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</si>
  <si>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</si>
  <si>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</si>
  <si>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</si>
  <si>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</si>
  <si>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</si>
  <si>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</si>
  <si>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</si>
  <si>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</si>
  <si>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</si>
  <si>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</si>
  <si>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</si>
  <si>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</si>
  <si>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</si>
  <si>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</si>
  <si>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</si>
  <si>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</si>
  <si>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</si>
  <si>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</si>
  <si>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</si>
  <si>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</si>
  <si>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</si>
  <si>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</si>
  <si>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</si>
  <si>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</si>
  <si>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</si>
  <si>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</si>
  <si>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</si>
  <si>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</si>
  <si>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</si>
  <si>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</si>
  <si>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</si>
  <si>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</si>
  <si>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</si>
  <si>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</si>
  <si>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</si>
  <si>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</si>
  <si>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</si>
  <si>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</si>
  <si>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</si>
  <si>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</si>
  <si>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</si>
  <si>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</si>
  <si>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</si>
  <si>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</si>
  <si>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</si>
  <si>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</si>
  <si>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</si>
  <si>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</si>
  <si>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</si>
  <si>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</si>
  <si>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</si>
  <si>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</si>
  <si>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</si>
  <si>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</si>
  <si>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</si>
  <si>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</si>
  <si>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</si>
  <si>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</si>
  <si>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</si>
  <si>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</si>
  <si>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</si>
  <si>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</si>
  <si>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</si>
  <si>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</si>
  <si>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</si>
  <si>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</si>
  <si>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</si>
  <si>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</si>
  <si>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</si>
  <si>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</si>
  <si>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</si>
  <si>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</si>
  <si>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</si>
  <si>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</si>
  <si>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</si>
  <si>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</si>
  <si>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</si>
  <si>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</si>
  <si>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</si>
  <si>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</si>
  <si>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</si>
  <si>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</si>
  <si>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</si>
  <si>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</si>
  <si>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</si>
  <si>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</si>
  <si>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</si>
  <si>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</si>
  <si>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</si>
  <si>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</si>
  <si>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</si>
  <si>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</si>
  <si>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</si>
  <si>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</si>
  <si>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</si>
  <si>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</si>
  <si>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</si>
  <si>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</si>
  <si>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</si>
  <si>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</si>
  <si>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</si>
  <si>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</si>
  <si>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</si>
  <si>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</si>
  <si>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</si>
  <si>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</si>
  <si>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</si>
  <si>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</si>
  <si>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</si>
  <si>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</si>
  <si>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</si>
  <si>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</si>
  <si>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</si>
  <si>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</si>
  <si>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</si>
  <si>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</si>
  <si>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</si>
  <si>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</si>
  <si>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</si>
  <si>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</si>
  <si>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</si>
  <si>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</si>
  <si>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</si>
  <si>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</si>
  <si>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</si>
  <si>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</si>
  <si>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</si>
  <si>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</si>
  <si>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</si>
  <si>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</si>
  <si>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</si>
  <si>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</si>
  <si>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</si>
  <si>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</si>
  <si>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</si>
  <si>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</si>
  <si>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</si>
  <si>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</si>
  <si>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</si>
  <si>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</si>
  <si>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</si>
  <si>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</si>
  <si>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</si>
  <si>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</si>
  <si>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</si>
  <si>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</si>
  <si>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</si>
  <si>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</si>
  <si>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</si>
  <si>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</si>
  <si>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</si>
  <si>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</si>
  <si>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</si>
  <si>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</si>
  <si>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</si>
  <si>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</si>
  <si>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</si>
  <si>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</si>
  <si>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</si>
  <si>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</si>
  <si>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</si>
  <si>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</si>
  <si>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</si>
  <si>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</si>
  <si>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</si>
  <si>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</si>
  <si>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</si>
  <si>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</si>
  <si>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</si>
  <si>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</si>
  <si>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</si>
  <si>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</si>
  <si>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</si>
  <si>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</si>
  <si>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</si>
  <si>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</si>
  <si>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</si>
  <si>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</si>
  <si>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</si>
  <si>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</si>
  <si>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</si>
  <si>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</si>
  <si>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</si>
  <si>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</si>
  <si>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</si>
  <si>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</si>
  <si>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</si>
  <si>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</si>
  <si>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</si>
  <si>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</si>
  <si>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</si>
  <si>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</si>
  <si>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</si>
  <si>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</si>
  <si>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</si>
  <si>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</si>
  <si>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</si>
  <si>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</si>
  <si>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</si>
  <si>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</si>
  <si>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</si>
  <si>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</si>
  <si>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</si>
  <si>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</si>
  <si>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</si>
  <si>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</si>
  <si>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</si>
  <si>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</si>
  <si>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</si>
  <si>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</si>
  <si>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</si>
  <si>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</si>
  <si>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</si>
  <si>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</si>
  <si>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</si>
  <si>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</si>
  <si>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</si>
  <si>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</si>
  <si>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</si>
  <si>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</si>
  <si>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</si>
  <si>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</si>
  <si>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</si>
  <si>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</si>
  <si>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</si>
  <si>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</si>
  <si>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</si>
  <si>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</si>
  <si>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</si>
  <si>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</si>
  <si>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</si>
  <si>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</si>
  <si>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</si>
  <si>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</si>
  <si>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</si>
  <si>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</si>
  <si>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</si>
  <si>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</si>
  <si>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</si>
  <si>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</si>
  <si>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</si>
  <si>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</si>
  <si>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</si>
  <si>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</si>
  <si>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</si>
  <si>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</si>
  <si>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</si>
  <si>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</si>
  <si>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</si>
  <si>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</si>
  <si>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</si>
  <si>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</si>
  <si>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</si>
  <si>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</si>
  <si>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</si>
  <si>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</si>
  <si>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</si>
  <si>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</si>
  <si>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</si>
  <si>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</si>
  <si>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</si>
  <si>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</si>
  <si>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</si>
  <si>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</si>
  <si>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</si>
  <si>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</si>
  <si>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</si>
  <si>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</si>
  <si>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</si>
  <si>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</si>
  <si>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</si>
  <si>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</si>
  <si>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</si>
  <si>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</si>
  <si>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</si>
  <si>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</si>
  <si>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</si>
  <si>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</si>
  <si>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</si>
  <si>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</si>
  <si>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</si>
  <si>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</si>
  <si>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</si>
  <si>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</si>
  <si>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</si>
  <si>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</si>
  <si>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</si>
  <si>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</si>
  <si>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</si>
  <si>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</si>
  <si>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</si>
  <si>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</si>
  <si>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</si>
  <si>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</si>
  <si>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</si>
  <si>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</si>
  <si>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</si>
  <si>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</si>
  <si>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</si>
  <si>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</si>
  <si>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</si>
  <si>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</si>
  <si>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</si>
  <si>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</si>
  <si>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</si>
  <si>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</si>
  <si>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</si>
  <si>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</si>
  <si>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</si>
  <si>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</si>
  <si>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</si>
  <si>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</si>
  <si>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</si>
  <si>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</si>
  <si>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</si>
  <si>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</si>
  <si>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</si>
  <si>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</si>
  <si>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</si>
  <si>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</si>
  <si>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</si>
  <si>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</si>
  <si>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</si>
  <si>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</si>
  <si>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</si>
  <si>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</si>
  <si>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</si>
  <si>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</si>
  <si>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</si>
  <si>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</si>
  <si>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</si>
  <si>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</si>
  <si>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</si>
  <si>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</si>
  <si>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</si>
  <si>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</si>
  <si>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</si>
  <si>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</si>
  <si>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</si>
  <si>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</si>
  <si>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</si>
  <si>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</si>
  <si>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</si>
  <si>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</si>
  <si>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</si>
  <si>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</si>
  <si>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</si>
  <si>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</si>
  <si>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</si>
  <si>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</si>
  <si>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</si>
  <si>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</si>
  <si>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</si>
  <si>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</si>
  <si>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</si>
  <si>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</si>
  <si>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</si>
  <si>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</si>
  <si>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</si>
  <si>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</si>
  <si>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</si>
  <si>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</si>
  <si>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</si>
  <si>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</si>
  <si>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</si>
  <si>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</si>
  <si>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</si>
  <si>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</si>
  <si>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</si>
  <si>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</si>
  <si>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</si>
  <si>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</si>
  <si>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</si>
  <si>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</si>
  <si>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</si>
  <si>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</si>
  <si>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</si>
  <si>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</si>
  <si>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</si>
  <si>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</si>
  <si>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capped</t>
  </si>
  <si>
    <t>cardSpend</t>
  </si>
  <si>
    <t>EGA4.45ppa</t>
  </si>
  <si>
    <t>early morning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</si>
  <si>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</si>
  <si>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</si>
  <si>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</si>
  <si>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</si>
  <si>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</si>
  <si>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</si>
  <si>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</si>
  <si>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</si>
  <si>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</si>
  <si>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</si>
  <si>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some internal xfer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</si>
</sst>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7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6" t="s">
        <v>2825</v>
      </c>
      <c r="C2" s="746"/>
      <c r="D2" s="754" t="s">
        <v>2836</v>
      </c>
    </row>
    <row r="3" spans="2:5" x14ac:dyDescent="0.2">
      <c r="B3" s="357"/>
    </row>
    <row r="4" spans="2:5" x14ac:dyDescent="0.2">
      <c r="B4" s="582">
        <v>100000</v>
      </c>
      <c r="C4" s="748">
        <v>45017</v>
      </c>
      <c r="D4" s="749">
        <v>112230.08</v>
      </c>
      <c r="E4" s="750">
        <v>4.0000000000000001E-3</v>
      </c>
    </row>
    <row r="5" spans="2:5" x14ac:dyDescent="0.2">
      <c r="B5" s="582">
        <v>100000</v>
      </c>
      <c r="C5" s="748">
        <v>45018</v>
      </c>
      <c r="D5" s="749">
        <v>112230.08</v>
      </c>
      <c r="E5" s="750">
        <v>4.0000000000000001E-3</v>
      </c>
    </row>
    <row r="6" spans="2:5" x14ac:dyDescent="0.2">
      <c r="B6" s="582">
        <v>100000</v>
      </c>
      <c r="C6" s="748">
        <v>45019</v>
      </c>
      <c r="D6" s="751">
        <v>110275.28</v>
      </c>
      <c r="E6" s="750">
        <v>4.0000000000000001E-3</v>
      </c>
    </row>
    <row r="7" spans="2:5" x14ac:dyDescent="0.2">
      <c r="B7" s="582">
        <v>100000</v>
      </c>
      <c r="C7" s="748">
        <v>45020</v>
      </c>
      <c r="D7" s="751">
        <v>110275.29</v>
      </c>
      <c r="E7" s="750">
        <v>4.0000000000000001E-3</v>
      </c>
    </row>
    <row r="8" spans="2:5" x14ac:dyDescent="0.2">
      <c r="B8" s="582">
        <v>100000</v>
      </c>
      <c r="C8" s="748">
        <v>45021</v>
      </c>
      <c r="D8" s="751">
        <v>110275.3</v>
      </c>
      <c r="E8" s="750">
        <v>4.0000000000000001E-3</v>
      </c>
    </row>
    <row r="9" spans="2:5" x14ac:dyDescent="0.2">
      <c r="B9" s="582">
        <v>100000</v>
      </c>
      <c r="C9" s="748">
        <v>45022</v>
      </c>
      <c r="D9" s="751">
        <v>110275.31</v>
      </c>
      <c r="E9" s="750">
        <v>4.0000000000000001E-3</v>
      </c>
    </row>
    <row r="10" spans="2:5" x14ac:dyDescent="0.2">
      <c r="B10" s="582">
        <v>100000</v>
      </c>
      <c r="C10" s="748">
        <v>45023</v>
      </c>
      <c r="D10" s="751">
        <v>110275.32</v>
      </c>
      <c r="E10" s="750">
        <v>4.0000000000000001E-3</v>
      </c>
    </row>
    <row r="11" spans="2:5" x14ac:dyDescent="0.2">
      <c r="B11" s="582">
        <v>100000</v>
      </c>
      <c r="C11" s="748">
        <v>45024</v>
      </c>
      <c r="D11" s="751">
        <v>110275.33</v>
      </c>
      <c r="E11" s="750">
        <v>4.0000000000000001E-3</v>
      </c>
    </row>
    <row r="12" spans="2:5" x14ac:dyDescent="0.2">
      <c r="B12" s="582">
        <v>100000</v>
      </c>
      <c r="C12" s="748">
        <v>45025</v>
      </c>
      <c r="D12" s="751">
        <v>110275.34</v>
      </c>
      <c r="E12" s="750">
        <v>4.0000000000000001E-3</v>
      </c>
    </row>
    <row r="13" spans="2:5" x14ac:dyDescent="0.2">
      <c r="B13" s="582">
        <v>100000</v>
      </c>
      <c r="C13" s="748">
        <v>45026</v>
      </c>
      <c r="D13" s="751">
        <v>110000</v>
      </c>
      <c r="E13" s="750">
        <v>4.0000000000000001E-3</v>
      </c>
    </row>
    <row r="14" spans="2:5" x14ac:dyDescent="0.2">
      <c r="B14" s="582">
        <v>100000</v>
      </c>
      <c r="C14" s="748">
        <v>45027</v>
      </c>
      <c r="D14" s="752">
        <v>100000</v>
      </c>
      <c r="E14" s="750">
        <v>4.0000000000000001E-3</v>
      </c>
    </row>
    <row r="15" spans="2:5" x14ac:dyDescent="0.2">
      <c r="B15" s="582">
        <v>100000</v>
      </c>
      <c r="C15" s="748">
        <v>45028</v>
      </c>
      <c r="D15" s="752">
        <v>100000</v>
      </c>
      <c r="E15" s="750">
        <v>4.0000000000000001E-3</v>
      </c>
    </row>
    <row r="16" spans="2:5" x14ac:dyDescent="0.2">
      <c r="B16" s="582">
        <v>100000</v>
      </c>
      <c r="C16" s="748">
        <v>45029</v>
      </c>
      <c r="D16" s="752">
        <v>100000</v>
      </c>
      <c r="E16" s="750">
        <v>4.0000000000000001E-3</v>
      </c>
    </row>
    <row r="17" spans="2:10" x14ac:dyDescent="0.2">
      <c r="B17" s="582">
        <v>100000</v>
      </c>
      <c r="C17" s="748">
        <v>45030</v>
      </c>
      <c r="D17" s="752">
        <v>100000</v>
      </c>
      <c r="E17" s="750">
        <v>4.0000000000000001E-3</v>
      </c>
    </row>
    <row r="18" spans="2:10" x14ac:dyDescent="0.2">
      <c r="B18" s="753">
        <f t="shared" ref="B18:B33" si="0">D18</f>
        <v>99936</v>
      </c>
      <c r="C18" s="748">
        <v>45031</v>
      </c>
      <c r="D18" s="751">
        <v>99936</v>
      </c>
      <c r="E18" s="750">
        <v>3.0000000000000001E-3</v>
      </c>
    </row>
    <row r="19" spans="2:10" x14ac:dyDescent="0.2">
      <c r="B19" s="753">
        <f t="shared" si="0"/>
        <v>99936.01</v>
      </c>
      <c r="C19" s="748">
        <v>45032</v>
      </c>
      <c r="D19" s="751">
        <v>99936.01</v>
      </c>
      <c r="E19" s="750">
        <v>3.0000000000000001E-3</v>
      </c>
    </row>
    <row r="20" spans="2:10" x14ac:dyDescent="0.2">
      <c r="B20" s="753">
        <f t="shared" si="0"/>
        <v>99917.1</v>
      </c>
      <c r="C20" s="748">
        <v>45033</v>
      </c>
      <c r="D20" s="751">
        <v>99917.1</v>
      </c>
      <c r="E20" s="750">
        <v>3.0000000000000001E-3</v>
      </c>
    </row>
    <row r="21" spans="2:10" x14ac:dyDescent="0.2">
      <c r="B21" s="753">
        <f t="shared" si="0"/>
        <v>99913.04</v>
      </c>
      <c r="C21" s="748">
        <v>45034</v>
      </c>
      <c r="D21" s="751">
        <v>99913.04</v>
      </c>
      <c r="E21" s="750">
        <v>3.0000000000000001E-3</v>
      </c>
    </row>
    <row r="22" spans="2:10" x14ac:dyDescent="0.2">
      <c r="B22" s="753">
        <f t="shared" si="0"/>
        <v>99913.05</v>
      </c>
      <c r="C22" s="748">
        <v>45035</v>
      </c>
      <c r="D22" s="751">
        <v>99913.05</v>
      </c>
      <c r="E22" s="750">
        <v>3.0000000000000001E-3</v>
      </c>
    </row>
    <row r="23" spans="2:10" x14ac:dyDescent="0.2">
      <c r="B23" s="753">
        <f t="shared" si="0"/>
        <v>99836.1</v>
      </c>
      <c r="C23" s="748">
        <v>45036</v>
      </c>
      <c r="D23" s="751">
        <v>99836.1</v>
      </c>
      <c r="E23" s="750">
        <v>3.0000000000000001E-3</v>
      </c>
    </row>
    <row r="24" spans="2:10" x14ac:dyDescent="0.2">
      <c r="B24" s="753">
        <f t="shared" si="0"/>
        <v>99833.2</v>
      </c>
      <c r="C24" s="748">
        <v>45037</v>
      </c>
      <c r="D24" s="751">
        <v>99833.2</v>
      </c>
      <c r="E24" s="750">
        <v>3.0000000000000001E-3</v>
      </c>
    </row>
    <row r="25" spans="2:10" x14ac:dyDescent="0.2">
      <c r="B25" s="753">
        <f t="shared" si="0"/>
        <v>99833.21</v>
      </c>
      <c r="C25" s="748">
        <v>45038</v>
      </c>
      <c r="D25" s="751">
        <v>99833.21</v>
      </c>
      <c r="E25" s="750">
        <v>3.0000000000000001E-3</v>
      </c>
    </row>
    <row r="26" spans="2:10" x14ac:dyDescent="0.2">
      <c r="B26" s="753">
        <f t="shared" si="0"/>
        <v>99833.22</v>
      </c>
      <c r="C26" s="748">
        <v>45039</v>
      </c>
      <c r="D26" s="751">
        <v>99833.22</v>
      </c>
      <c r="E26" s="750">
        <v>3.0000000000000001E-3</v>
      </c>
    </row>
    <row r="27" spans="2:10" x14ac:dyDescent="0.2">
      <c r="B27" s="753">
        <f t="shared" si="0"/>
        <v>99833.23</v>
      </c>
      <c r="C27" s="748">
        <v>45040</v>
      </c>
      <c r="D27" s="751">
        <v>99833.23</v>
      </c>
      <c r="E27" s="750">
        <v>3.0000000000000001E-3</v>
      </c>
    </row>
    <row r="28" spans="2:10" x14ac:dyDescent="0.2">
      <c r="B28" s="753">
        <f t="shared" si="0"/>
        <v>99833.24</v>
      </c>
      <c r="C28" s="748">
        <v>45041</v>
      </c>
      <c r="D28" s="751">
        <v>99833.24</v>
      </c>
      <c r="E28" s="750">
        <v>3.0000000000000001E-3</v>
      </c>
      <c r="G28" s="582" t="s">
        <v>2698</v>
      </c>
      <c r="H28" s="582" t="s">
        <v>2699</v>
      </c>
      <c r="I28" s="582" t="s">
        <v>2826</v>
      </c>
      <c r="J28" s="582" t="s">
        <v>2700</v>
      </c>
    </row>
    <row r="29" spans="2:10" x14ac:dyDescent="0.2">
      <c r="B29" s="753">
        <f t="shared" si="0"/>
        <v>825.53</v>
      </c>
      <c r="C29" s="748">
        <v>45042</v>
      </c>
      <c r="D29" s="751">
        <v>825.53</v>
      </c>
      <c r="E29" s="750">
        <v>1.5E-3</v>
      </c>
      <c r="G29" s="750">
        <v>2.5000000000000001E-2</v>
      </c>
      <c r="H29" s="750">
        <v>8.9999999999999993E-3</v>
      </c>
      <c r="I29" s="750">
        <v>8.0000000000000002E-3</v>
      </c>
      <c r="J29" s="750"/>
    </row>
    <row r="30" spans="2:10" x14ac:dyDescent="0.2">
      <c r="B30" s="753">
        <f t="shared" si="0"/>
        <v>8096.84</v>
      </c>
      <c r="C30" s="748">
        <v>45043</v>
      </c>
      <c r="D30" s="751">
        <v>8096.84</v>
      </c>
      <c r="E30" s="750">
        <v>2E-3</v>
      </c>
      <c r="G30" s="753">
        <f>$B$34</f>
        <v>84372.148000000016</v>
      </c>
      <c r="H30" s="753">
        <f>$B$34</f>
        <v>84372.148000000016</v>
      </c>
      <c r="I30" s="753">
        <f>$B$34</f>
        <v>84372.148000000016</v>
      </c>
    </row>
    <row r="31" spans="2:10" x14ac:dyDescent="0.2">
      <c r="B31" s="753">
        <f t="shared" si="0"/>
        <v>7868.23</v>
      </c>
      <c r="C31" s="748">
        <v>45044</v>
      </c>
      <c r="D31" s="751">
        <v>7868.23</v>
      </c>
      <c r="E31" s="750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753">
        <f t="shared" si="0"/>
        <v>7865.66</v>
      </c>
      <c r="C32" s="748">
        <v>45045</v>
      </c>
      <c r="D32" s="751">
        <v>7865.66</v>
      </c>
      <c r="E32" s="750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753">
        <f>D34</f>
        <v>25.715295438356168</v>
      </c>
    </row>
    <row r="33" spans="2:5" x14ac:dyDescent="0.2">
      <c r="B33" s="753">
        <f t="shared" si="0"/>
        <v>7890.78</v>
      </c>
      <c r="C33" s="748">
        <v>45046</v>
      </c>
      <c r="D33" s="751">
        <v>7890.78</v>
      </c>
      <c r="E33" s="750">
        <v>2E-3</v>
      </c>
    </row>
    <row r="34" spans="2:5" x14ac:dyDescent="0.2">
      <c r="B34" s="753">
        <f>AVERAGE(B4:B33)</f>
        <v>84372.148000000016</v>
      </c>
      <c r="D34" s="839">
        <f>SUMPRODUCT(D4:D33,E4:E33)/365</f>
        <v>25.715295438356168</v>
      </c>
      <c r="E34" s="839"/>
    </row>
    <row r="35" spans="2:5" x14ac:dyDescent="0.2">
      <c r="B35" s="746" t="s">
        <v>2838</v>
      </c>
      <c r="D35" s="839" t="s">
        <v>2837</v>
      </c>
      <c r="E35" s="83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341</v>
      </c>
      <c r="G1" s="770"/>
      <c r="H1" s="767" t="s">
        <v>127</v>
      </c>
      <c r="I1" s="767"/>
      <c r="J1" s="768" t="s">
        <v>292</v>
      </c>
      <c r="K1" s="768"/>
      <c r="L1" s="769" t="s">
        <v>520</v>
      </c>
      <c r="M1" s="769"/>
      <c r="N1" s="767" t="s">
        <v>146</v>
      </c>
      <c r="O1" s="767"/>
      <c r="P1" s="768" t="s">
        <v>293</v>
      </c>
      <c r="Q1" s="768"/>
      <c r="R1" s="769" t="s">
        <v>522</v>
      </c>
      <c r="S1" s="769"/>
      <c r="T1" s="755" t="s">
        <v>193</v>
      </c>
      <c r="U1" s="755"/>
      <c r="V1" s="768" t="s">
        <v>292</v>
      </c>
      <c r="W1" s="768"/>
      <c r="X1" s="757" t="s">
        <v>524</v>
      </c>
      <c r="Y1" s="757"/>
      <c r="Z1" s="755" t="s">
        <v>241</v>
      </c>
      <c r="AA1" s="755"/>
      <c r="AB1" s="756" t="s">
        <v>292</v>
      </c>
      <c r="AC1" s="756"/>
      <c r="AD1" s="765" t="s">
        <v>524</v>
      </c>
      <c r="AE1" s="765"/>
      <c r="AF1" s="755" t="s">
        <v>367</v>
      </c>
      <c r="AG1" s="755"/>
      <c r="AH1" s="756" t="s">
        <v>292</v>
      </c>
      <c r="AI1" s="756"/>
      <c r="AJ1" s="757" t="s">
        <v>530</v>
      </c>
      <c r="AK1" s="757"/>
      <c r="AL1" s="755" t="s">
        <v>389</v>
      </c>
      <c r="AM1" s="755"/>
      <c r="AN1" s="763" t="s">
        <v>292</v>
      </c>
      <c r="AO1" s="763"/>
      <c r="AP1" s="761" t="s">
        <v>531</v>
      </c>
      <c r="AQ1" s="761"/>
      <c r="AR1" s="755" t="s">
        <v>416</v>
      </c>
      <c r="AS1" s="755"/>
      <c r="AV1" s="761" t="s">
        <v>285</v>
      </c>
      <c r="AW1" s="761"/>
      <c r="AX1" s="764" t="s">
        <v>998</v>
      </c>
      <c r="AY1" s="764"/>
      <c r="AZ1" s="764"/>
      <c r="BA1" s="208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999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1" t="s">
        <v>264</v>
      </c>
      <c r="W23" s="7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3"/>
      <c r="W24" s="7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75" t="s">
        <v>2675</v>
      </c>
      <c r="H3" s="776"/>
      <c r="I3" s="593"/>
      <c r="J3" s="775" t="s">
        <v>2676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81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83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85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2566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2565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2564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87" t="s">
        <v>2662</v>
      </c>
      <c r="F38" s="788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89" t="s">
        <v>549</v>
      </c>
      <c r="I1" s="789"/>
      <c r="J1" s="765" t="s">
        <v>515</v>
      </c>
      <c r="K1" s="765"/>
      <c r="L1" s="766" t="s">
        <v>908</v>
      </c>
      <c r="M1" s="766"/>
      <c r="N1" s="789" t="s">
        <v>549</v>
      </c>
      <c r="O1" s="789"/>
      <c r="P1" s="765" t="s">
        <v>515</v>
      </c>
      <c r="Q1" s="765"/>
      <c r="R1" s="766" t="s">
        <v>552</v>
      </c>
      <c r="S1" s="766"/>
      <c r="T1" s="789" t="s">
        <v>549</v>
      </c>
      <c r="U1" s="789"/>
      <c r="V1" s="765" t="s">
        <v>515</v>
      </c>
      <c r="W1" s="765"/>
      <c r="X1" s="766" t="s">
        <v>907</v>
      </c>
      <c r="Y1" s="766"/>
      <c r="Z1" s="789" t="s">
        <v>549</v>
      </c>
      <c r="AA1" s="789"/>
      <c r="AB1" s="765" t="s">
        <v>515</v>
      </c>
      <c r="AC1" s="765"/>
      <c r="AD1" s="766" t="s">
        <v>591</v>
      </c>
      <c r="AE1" s="766"/>
      <c r="AF1" s="789" t="s">
        <v>549</v>
      </c>
      <c r="AG1" s="789"/>
      <c r="AH1" s="765" t="s">
        <v>515</v>
      </c>
      <c r="AI1" s="765"/>
      <c r="AJ1" s="766" t="s">
        <v>906</v>
      </c>
      <c r="AK1" s="766"/>
      <c r="AL1" s="789" t="s">
        <v>626</v>
      </c>
      <c r="AM1" s="789"/>
      <c r="AN1" s="765" t="s">
        <v>627</v>
      </c>
      <c r="AO1" s="765"/>
      <c r="AP1" s="766" t="s">
        <v>621</v>
      </c>
      <c r="AQ1" s="766"/>
      <c r="AR1" s="789" t="s">
        <v>549</v>
      </c>
      <c r="AS1" s="789"/>
      <c r="AT1" s="765" t="s">
        <v>515</v>
      </c>
      <c r="AU1" s="765"/>
      <c r="AV1" s="766" t="s">
        <v>905</v>
      </c>
      <c r="AW1" s="766"/>
      <c r="AX1" s="789" t="s">
        <v>549</v>
      </c>
      <c r="AY1" s="789"/>
      <c r="AZ1" s="765" t="s">
        <v>515</v>
      </c>
      <c r="BA1" s="765"/>
      <c r="BB1" s="766" t="s">
        <v>653</v>
      </c>
      <c r="BC1" s="766"/>
      <c r="BD1" s="789" t="s">
        <v>549</v>
      </c>
      <c r="BE1" s="789"/>
      <c r="BF1" s="765" t="s">
        <v>515</v>
      </c>
      <c r="BG1" s="765"/>
      <c r="BH1" s="766" t="s">
        <v>904</v>
      </c>
      <c r="BI1" s="766"/>
      <c r="BJ1" s="789" t="s">
        <v>549</v>
      </c>
      <c r="BK1" s="789"/>
      <c r="BL1" s="765" t="s">
        <v>515</v>
      </c>
      <c r="BM1" s="765"/>
      <c r="BN1" s="766" t="s">
        <v>921</v>
      </c>
      <c r="BO1" s="766"/>
      <c r="BP1" s="789" t="s">
        <v>549</v>
      </c>
      <c r="BQ1" s="789"/>
      <c r="BR1" s="765" t="s">
        <v>515</v>
      </c>
      <c r="BS1" s="765"/>
      <c r="BT1" s="766" t="s">
        <v>903</v>
      </c>
      <c r="BU1" s="766"/>
      <c r="BV1" s="789" t="s">
        <v>704</v>
      </c>
      <c r="BW1" s="789"/>
      <c r="BX1" s="765" t="s">
        <v>705</v>
      </c>
      <c r="BY1" s="765"/>
      <c r="BZ1" s="766" t="s">
        <v>703</v>
      </c>
      <c r="CA1" s="766"/>
      <c r="CB1" s="789" t="s">
        <v>730</v>
      </c>
      <c r="CC1" s="789"/>
      <c r="CD1" s="765" t="s">
        <v>731</v>
      </c>
      <c r="CE1" s="765"/>
      <c r="CF1" s="766" t="s">
        <v>902</v>
      </c>
      <c r="CG1" s="766"/>
      <c r="CH1" s="789" t="s">
        <v>730</v>
      </c>
      <c r="CI1" s="789"/>
      <c r="CJ1" s="765" t="s">
        <v>731</v>
      </c>
      <c r="CK1" s="765"/>
      <c r="CL1" s="766" t="s">
        <v>748</v>
      </c>
      <c r="CM1" s="766"/>
      <c r="CN1" s="789" t="s">
        <v>730</v>
      </c>
      <c r="CO1" s="789"/>
      <c r="CP1" s="765" t="s">
        <v>731</v>
      </c>
      <c r="CQ1" s="765"/>
      <c r="CR1" s="766" t="s">
        <v>901</v>
      </c>
      <c r="CS1" s="766"/>
      <c r="CT1" s="789" t="s">
        <v>730</v>
      </c>
      <c r="CU1" s="789"/>
      <c r="CV1" s="793" t="s">
        <v>731</v>
      </c>
      <c r="CW1" s="793"/>
      <c r="CX1" s="766" t="s">
        <v>769</v>
      </c>
      <c r="CY1" s="766"/>
      <c r="CZ1" s="789" t="s">
        <v>730</v>
      </c>
      <c r="DA1" s="789"/>
      <c r="DB1" s="793" t="s">
        <v>731</v>
      </c>
      <c r="DC1" s="793"/>
      <c r="DD1" s="766" t="s">
        <v>900</v>
      </c>
      <c r="DE1" s="766"/>
      <c r="DF1" s="789" t="s">
        <v>816</v>
      </c>
      <c r="DG1" s="789"/>
      <c r="DH1" s="793" t="s">
        <v>817</v>
      </c>
      <c r="DI1" s="793"/>
      <c r="DJ1" s="766" t="s">
        <v>809</v>
      </c>
      <c r="DK1" s="766"/>
      <c r="DL1" s="789" t="s">
        <v>816</v>
      </c>
      <c r="DM1" s="789"/>
      <c r="DN1" s="793" t="s">
        <v>731</v>
      </c>
      <c r="DO1" s="793"/>
      <c r="DP1" s="766" t="s">
        <v>899</v>
      </c>
      <c r="DQ1" s="766"/>
      <c r="DR1" s="789" t="s">
        <v>816</v>
      </c>
      <c r="DS1" s="789"/>
      <c r="DT1" s="793" t="s">
        <v>731</v>
      </c>
      <c r="DU1" s="793"/>
      <c r="DV1" s="766" t="s">
        <v>898</v>
      </c>
      <c r="DW1" s="766"/>
      <c r="DX1" s="789" t="s">
        <v>816</v>
      </c>
      <c r="DY1" s="789"/>
      <c r="DZ1" s="793" t="s">
        <v>731</v>
      </c>
      <c r="EA1" s="793"/>
      <c r="EB1" s="766" t="s">
        <v>897</v>
      </c>
      <c r="EC1" s="766"/>
      <c r="ED1" s="789" t="s">
        <v>816</v>
      </c>
      <c r="EE1" s="789"/>
      <c r="EF1" s="793" t="s">
        <v>731</v>
      </c>
      <c r="EG1" s="793"/>
      <c r="EH1" s="766" t="s">
        <v>883</v>
      </c>
      <c r="EI1" s="766"/>
      <c r="EJ1" s="789" t="s">
        <v>816</v>
      </c>
      <c r="EK1" s="789"/>
      <c r="EL1" s="793" t="s">
        <v>936</v>
      </c>
      <c r="EM1" s="793"/>
      <c r="EN1" s="766" t="s">
        <v>922</v>
      </c>
      <c r="EO1" s="766"/>
      <c r="EP1" s="789" t="s">
        <v>816</v>
      </c>
      <c r="EQ1" s="789"/>
      <c r="ER1" s="793" t="s">
        <v>950</v>
      </c>
      <c r="ES1" s="793"/>
      <c r="ET1" s="766" t="s">
        <v>937</v>
      </c>
      <c r="EU1" s="766"/>
      <c r="EV1" s="789" t="s">
        <v>816</v>
      </c>
      <c r="EW1" s="789"/>
      <c r="EX1" s="793" t="s">
        <v>530</v>
      </c>
      <c r="EY1" s="793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94" t="s">
        <v>1546</v>
      </c>
      <c r="FF21" s="794"/>
      <c r="FG21" s="79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T25" sqref="JT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800" t="s">
        <v>1209</v>
      </c>
      <c r="B1" s="800"/>
      <c r="C1" s="763" t="s">
        <v>292</v>
      </c>
      <c r="D1" s="763"/>
      <c r="E1" s="761" t="s">
        <v>1010</v>
      </c>
      <c r="F1" s="761"/>
      <c r="G1" s="800" t="s">
        <v>1210</v>
      </c>
      <c r="H1" s="800"/>
      <c r="I1" s="763" t="s">
        <v>292</v>
      </c>
      <c r="J1" s="763"/>
      <c r="K1" s="761" t="s">
        <v>1011</v>
      </c>
      <c r="L1" s="761"/>
      <c r="M1" s="800" t="s">
        <v>1211</v>
      </c>
      <c r="N1" s="800"/>
      <c r="O1" s="763" t="s">
        <v>292</v>
      </c>
      <c r="P1" s="763"/>
      <c r="Q1" s="761" t="s">
        <v>1057</v>
      </c>
      <c r="R1" s="761"/>
      <c r="S1" s="800" t="s">
        <v>1212</v>
      </c>
      <c r="T1" s="800"/>
      <c r="U1" s="763" t="s">
        <v>292</v>
      </c>
      <c r="V1" s="763"/>
      <c r="W1" s="761" t="s">
        <v>627</v>
      </c>
      <c r="X1" s="761"/>
      <c r="Y1" s="800" t="s">
        <v>1213</v>
      </c>
      <c r="Z1" s="800"/>
      <c r="AA1" s="763" t="s">
        <v>292</v>
      </c>
      <c r="AB1" s="763"/>
      <c r="AC1" s="761" t="s">
        <v>1084</v>
      </c>
      <c r="AD1" s="761"/>
      <c r="AE1" s="800" t="s">
        <v>1214</v>
      </c>
      <c r="AF1" s="800"/>
      <c r="AG1" s="763" t="s">
        <v>292</v>
      </c>
      <c r="AH1" s="763"/>
      <c r="AI1" s="761" t="s">
        <v>1134</v>
      </c>
      <c r="AJ1" s="761"/>
      <c r="AK1" s="800" t="s">
        <v>1217</v>
      </c>
      <c r="AL1" s="800"/>
      <c r="AM1" s="763" t="s">
        <v>1132</v>
      </c>
      <c r="AN1" s="763"/>
      <c r="AO1" s="761" t="s">
        <v>1133</v>
      </c>
      <c r="AP1" s="761"/>
      <c r="AQ1" s="800" t="s">
        <v>1218</v>
      </c>
      <c r="AR1" s="800"/>
      <c r="AS1" s="763" t="s">
        <v>1132</v>
      </c>
      <c r="AT1" s="763"/>
      <c r="AU1" s="761" t="s">
        <v>1178</v>
      </c>
      <c r="AV1" s="761"/>
      <c r="AW1" s="800" t="s">
        <v>1215</v>
      </c>
      <c r="AX1" s="800"/>
      <c r="AY1" s="761" t="s">
        <v>1241</v>
      </c>
      <c r="AZ1" s="761"/>
      <c r="BA1" s="800" t="s">
        <v>1215</v>
      </c>
      <c r="BB1" s="800"/>
      <c r="BC1" s="763" t="s">
        <v>816</v>
      </c>
      <c r="BD1" s="763"/>
      <c r="BE1" s="761" t="s">
        <v>1208</v>
      </c>
      <c r="BF1" s="761"/>
      <c r="BG1" s="800" t="s">
        <v>1216</v>
      </c>
      <c r="BH1" s="800"/>
      <c r="BI1" s="763" t="s">
        <v>816</v>
      </c>
      <c r="BJ1" s="763"/>
      <c r="BK1" s="761" t="s">
        <v>1208</v>
      </c>
      <c r="BL1" s="761"/>
      <c r="BM1" s="800" t="s">
        <v>1226</v>
      </c>
      <c r="BN1" s="800"/>
      <c r="BO1" s="763" t="s">
        <v>816</v>
      </c>
      <c r="BP1" s="763"/>
      <c r="BQ1" s="761" t="s">
        <v>1244</v>
      </c>
      <c r="BR1" s="761"/>
      <c r="BS1" s="800" t="s">
        <v>1243</v>
      </c>
      <c r="BT1" s="800"/>
      <c r="BU1" s="763" t="s">
        <v>816</v>
      </c>
      <c r="BV1" s="763"/>
      <c r="BW1" s="761" t="s">
        <v>1248</v>
      </c>
      <c r="BX1" s="761"/>
      <c r="BY1" s="800" t="s">
        <v>1270</v>
      </c>
      <c r="BZ1" s="800"/>
      <c r="CA1" s="763" t="s">
        <v>816</v>
      </c>
      <c r="CB1" s="763"/>
      <c r="CC1" s="761" t="s">
        <v>1244</v>
      </c>
      <c r="CD1" s="761"/>
      <c r="CE1" s="800" t="s">
        <v>1291</v>
      </c>
      <c r="CF1" s="800"/>
      <c r="CG1" s="763" t="s">
        <v>816</v>
      </c>
      <c r="CH1" s="763"/>
      <c r="CI1" s="761" t="s">
        <v>1248</v>
      </c>
      <c r="CJ1" s="761"/>
      <c r="CK1" s="800" t="s">
        <v>1307</v>
      </c>
      <c r="CL1" s="800"/>
      <c r="CM1" s="763" t="s">
        <v>816</v>
      </c>
      <c r="CN1" s="763"/>
      <c r="CO1" s="761" t="s">
        <v>1244</v>
      </c>
      <c r="CP1" s="761"/>
      <c r="CQ1" s="800" t="s">
        <v>1335</v>
      </c>
      <c r="CR1" s="800"/>
      <c r="CS1" s="796" t="s">
        <v>816</v>
      </c>
      <c r="CT1" s="796"/>
      <c r="CU1" s="761" t="s">
        <v>1391</v>
      </c>
      <c r="CV1" s="761"/>
      <c r="CW1" s="800" t="s">
        <v>1374</v>
      </c>
      <c r="CX1" s="800"/>
      <c r="CY1" s="796" t="s">
        <v>816</v>
      </c>
      <c r="CZ1" s="796"/>
      <c r="DA1" s="761" t="s">
        <v>1597</v>
      </c>
      <c r="DB1" s="761"/>
      <c r="DC1" s="800" t="s">
        <v>1394</v>
      </c>
      <c r="DD1" s="800"/>
      <c r="DE1" s="796" t="s">
        <v>816</v>
      </c>
      <c r="DF1" s="796"/>
      <c r="DG1" s="761" t="s">
        <v>1491</v>
      </c>
      <c r="DH1" s="761"/>
      <c r="DI1" s="800" t="s">
        <v>1594</v>
      </c>
      <c r="DJ1" s="800"/>
      <c r="DK1" s="796" t="s">
        <v>816</v>
      </c>
      <c r="DL1" s="796"/>
      <c r="DM1" s="761" t="s">
        <v>1391</v>
      </c>
      <c r="DN1" s="761"/>
      <c r="DO1" s="800" t="s">
        <v>1595</v>
      </c>
      <c r="DP1" s="800"/>
      <c r="DQ1" s="796" t="s">
        <v>816</v>
      </c>
      <c r="DR1" s="796"/>
      <c r="DS1" s="761" t="s">
        <v>1590</v>
      </c>
      <c r="DT1" s="761"/>
      <c r="DU1" s="800" t="s">
        <v>1596</v>
      </c>
      <c r="DV1" s="800"/>
      <c r="DW1" s="796" t="s">
        <v>816</v>
      </c>
      <c r="DX1" s="796"/>
      <c r="DY1" s="761" t="s">
        <v>1616</v>
      </c>
      <c r="DZ1" s="761"/>
      <c r="EA1" s="795" t="s">
        <v>1611</v>
      </c>
      <c r="EB1" s="795"/>
      <c r="EC1" s="796" t="s">
        <v>816</v>
      </c>
      <c r="ED1" s="796"/>
      <c r="EE1" s="761" t="s">
        <v>1590</v>
      </c>
      <c r="EF1" s="761"/>
      <c r="EG1" s="361"/>
      <c r="EH1" s="795" t="s">
        <v>1641</v>
      </c>
      <c r="EI1" s="795"/>
      <c r="EJ1" s="796" t="s">
        <v>816</v>
      </c>
      <c r="EK1" s="796"/>
      <c r="EL1" s="761" t="s">
        <v>1675</v>
      </c>
      <c r="EM1" s="761"/>
      <c r="EN1" s="795" t="s">
        <v>1666</v>
      </c>
      <c r="EO1" s="795"/>
      <c r="EP1" s="796" t="s">
        <v>816</v>
      </c>
      <c r="EQ1" s="796"/>
      <c r="ER1" s="761" t="s">
        <v>1715</v>
      </c>
      <c r="ES1" s="761"/>
      <c r="ET1" s="795" t="s">
        <v>1708</v>
      </c>
      <c r="EU1" s="795"/>
      <c r="EV1" s="796" t="s">
        <v>816</v>
      </c>
      <c r="EW1" s="796"/>
      <c r="EX1" s="761" t="s">
        <v>1616</v>
      </c>
      <c r="EY1" s="761"/>
      <c r="EZ1" s="795" t="s">
        <v>1743</v>
      </c>
      <c r="FA1" s="795"/>
      <c r="FB1" s="796" t="s">
        <v>816</v>
      </c>
      <c r="FC1" s="796"/>
      <c r="FD1" s="761" t="s">
        <v>1597</v>
      </c>
      <c r="FE1" s="761"/>
      <c r="FF1" s="795" t="s">
        <v>1782</v>
      </c>
      <c r="FG1" s="795"/>
      <c r="FH1" s="796" t="s">
        <v>816</v>
      </c>
      <c r="FI1" s="796"/>
      <c r="FJ1" s="761" t="s">
        <v>1391</v>
      </c>
      <c r="FK1" s="761"/>
      <c r="FL1" s="795" t="s">
        <v>1817</v>
      </c>
      <c r="FM1" s="795"/>
      <c r="FN1" s="796" t="s">
        <v>816</v>
      </c>
      <c r="FO1" s="796"/>
      <c r="FP1" s="761" t="s">
        <v>1864</v>
      </c>
      <c r="FQ1" s="761"/>
      <c r="FR1" s="795" t="s">
        <v>1853</v>
      </c>
      <c r="FS1" s="795"/>
      <c r="FT1" s="796" t="s">
        <v>816</v>
      </c>
      <c r="FU1" s="796"/>
      <c r="FV1" s="761" t="s">
        <v>1864</v>
      </c>
      <c r="FW1" s="761"/>
      <c r="FX1" s="795" t="s">
        <v>1997</v>
      </c>
      <c r="FY1" s="795"/>
      <c r="FZ1" s="796" t="s">
        <v>816</v>
      </c>
      <c r="GA1" s="796"/>
      <c r="GB1" s="761" t="s">
        <v>1616</v>
      </c>
      <c r="GC1" s="761"/>
      <c r="GD1" s="795" t="s">
        <v>1998</v>
      </c>
      <c r="GE1" s="795"/>
      <c r="GF1" s="796" t="s">
        <v>816</v>
      </c>
      <c r="GG1" s="796"/>
      <c r="GH1" s="761" t="s">
        <v>1590</v>
      </c>
      <c r="GI1" s="761"/>
      <c r="GJ1" s="795" t="s">
        <v>2007</v>
      </c>
      <c r="GK1" s="795"/>
      <c r="GL1" s="796" t="s">
        <v>816</v>
      </c>
      <c r="GM1" s="796"/>
      <c r="GN1" s="761" t="s">
        <v>1590</v>
      </c>
      <c r="GO1" s="761"/>
      <c r="GP1" s="795" t="s">
        <v>2049</v>
      </c>
      <c r="GQ1" s="795"/>
      <c r="GR1" s="796" t="s">
        <v>816</v>
      </c>
      <c r="GS1" s="796"/>
      <c r="GT1" s="761" t="s">
        <v>1675</v>
      </c>
      <c r="GU1" s="761"/>
      <c r="GV1" s="795" t="s">
        <v>2083</v>
      </c>
      <c r="GW1" s="795"/>
      <c r="GX1" s="796" t="s">
        <v>816</v>
      </c>
      <c r="GY1" s="796"/>
      <c r="GZ1" s="761" t="s">
        <v>2122</v>
      </c>
      <c r="HA1" s="761"/>
      <c r="HB1" s="795" t="s">
        <v>2142</v>
      </c>
      <c r="HC1" s="795"/>
      <c r="HD1" s="796" t="s">
        <v>816</v>
      </c>
      <c r="HE1" s="796"/>
      <c r="HF1" s="761" t="s">
        <v>1715</v>
      </c>
      <c r="HG1" s="761"/>
      <c r="HH1" s="795" t="s">
        <v>2155</v>
      </c>
      <c r="HI1" s="795"/>
      <c r="HJ1" s="796" t="s">
        <v>816</v>
      </c>
      <c r="HK1" s="796"/>
      <c r="HL1" s="761" t="s">
        <v>1391</v>
      </c>
      <c r="HM1" s="761"/>
      <c r="HN1" s="795" t="s">
        <v>2201</v>
      </c>
      <c r="HO1" s="795"/>
      <c r="HP1" s="796" t="s">
        <v>816</v>
      </c>
      <c r="HQ1" s="796"/>
      <c r="HR1" s="761" t="s">
        <v>1391</v>
      </c>
      <c r="HS1" s="761"/>
      <c r="HT1" s="795" t="s">
        <v>2243</v>
      </c>
      <c r="HU1" s="795"/>
      <c r="HV1" s="796" t="s">
        <v>816</v>
      </c>
      <c r="HW1" s="796"/>
      <c r="HX1" s="761" t="s">
        <v>1616</v>
      </c>
      <c r="HY1" s="761"/>
      <c r="HZ1" s="795" t="s">
        <v>2300</v>
      </c>
      <c r="IA1" s="795"/>
      <c r="IB1" s="796" t="s">
        <v>816</v>
      </c>
      <c r="IC1" s="796"/>
      <c r="ID1" s="761" t="s">
        <v>1715</v>
      </c>
      <c r="IE1" s="761"/>
      <c r="IF1" s="795" t="s">
        <v>2367</v>
      </c>
      <c r="IG1" s="795"/>
      <c r="IH1" s="796" t="s">
        <v>816</v>
      </c>
      <c r="II1" s="796"/>
      <c r="IJ1" s="761" t="s">
        <v>1590</v>
      </c>
      <c r="IK1" s="761"/>
      <c r="IL1" s="795" t="s">
        <v>2443</v>
      </c>
      <c r="IM1" s="795"/>
      <c r="IN1" s="796" t="s">
        <v>816</v>
      </c>
      <c r="IO1" s="796"/>
      <c r="IP1" s="761" t="s">
        <v>1616</v>
      </c>
      <c r="IQ1" s="761"/>
      <c r="IR1" s="795" t="s">
        <v>2665</v>
      </c>
      <c r="IS1" s="795"/>
      <c r="IT1" s="796" t="s">
        <v>816</v>
      </c>
      <c r="IU1" s="796"/>
      <c r="IV1" s="761" t="s">
        <v>1748</v>
      </c>
      <c r="IW1" s="761"/>
      <c r="IX1" s="795" t="s">
        <v>2664</v>
      </c>
      <c r="IY1" s="795"/>
      <c r="IZ1" s="796" t="s">
        <v>816</v>
      </c>
      <c r="JA1" s="796"/>
      <c r="JB1" s="761" t="s">
        <v>1864</v>
      </c>
      <c r="JC1" s="761"/>
      <c r="JD1" s="795" t="s">
        <v>2714</v>
      </c>
      <c r="JE1" s="795"/>
      <c r="JF1" s="796" t="s">
        <v>816</v>
      </c>
      <c r="JG1" s="796"/>
      <c r="JH1" s="761" t="s">
        <v>1748</v>
      </c>
      <c r="JI1" s="761"/>
      <c r="JJ1" s="795" t="s">
        <v>2778</v>
      </c>
      <c r="JK1" s="795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118728.12100000001</v>
      </c>
      <c r="JP2" s="720" t="s">
        <v>1911</v>
      </c>
      <c r="JQ2" s="363">
        <f>SUM(JQ3:JQ33)</f>
        <v>158703.65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2049.4985000000261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5" t="s">
        <v>2829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5" t="s">
        <v>2829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0.72100000003410969</v>
      </c>
      <c r="JP4" s="720" t="s">
        <v>2829</v>
      </c>
      <c r="JQ4" s="268">
        <f>-71000-140000</f>
        <v>-211000</v>
      </c>
      <c r="JR4" s="610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118727.39999999998</v>
      </c>
      <c r="JP5" s="726" t="s">
        <v>2685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2827</v>
      </c>
      <c r="JQ8" s="268">
        <v>500000</v>
      </c>
      <c r="JR8" s="609">
        <v>45048</v>
      </c>
      <c r="JS8" s="582" t="s">
        <v>2828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583">
        <v>31</v>
      </c>
      <c r="JR9" s="609">
        <v>45049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2830</v>
      </c>
      <c r="JQ11" s="268">
        <v>2600</v>
      </c>
      <c r="JR11" s="609">
        <v>45049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5"/>
      <c r="JN12" s="245" t="s">
        <v>2784</v>
      </c>
      <c r="JO12" s="649"/>
      <c r="JP12" s="727" t="s">
        <v>2831</v>
      </c>
      <c r="JQ12" s="268">
        <v>1065</v>
      </c>
      <c r="JR12" s="609">
        <v>45049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6"/>
      <c r="JN13" s="245" t="s">
        <v>2786</v>
      </c>
      <c r="JO13" s="492">
        <v>1396.9</v>
      </c>
      <c r="JP13" s="727" t="s">
        <v>2832</v>
      </c>
      <c r="JQ13" s="268">
        <v>666</v>
      </c>
      <c r="JR13" s="609">
        <v>45049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2833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8" t="s">
        <v>1504</v>
      </c>
      <c r="DP15" s="8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6"/>
      <c r="JN15" s="245" t="s">
        <v>2624</v>
      </c>
      <c r="JO15" s="52">
        <f>JO16*3</f>
        <v>2381.6025</v>
      </c>
      <c r="JP15" s="727" t="s">
        <v>2743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6">
        <v>7.0010000000000003</v>
      </c>
      <c r="JN16" s="345" t="s">
        <v>2774</v>
      </c>
      <c r="JO16" s="52">
        <f>3175.47/4</f>
        <v>793.86749999999995</v>
      </c>
      <c r="JP16" s="727" t="s">
        <v>2702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2834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3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3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/>
      <c r="JP18" s="727" t="s">
        <v>2835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8" t="s">
        <v>1474</v>
      </c>
      <c r="DJ19" s="8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3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720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72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8" t="s">
        <v>2480</v>
      </c>
      <c r="JQ23" s="737"/>
      <c r="JR23" s="737"/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799" t="s">
        <v>990</v>
      </c>
      <c r="Z24" s="799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38" t="s">
        <v>2819</v>
      </c>
      <c r="JQ24" s="737">
        <v>14.8</v>
      </c>
      <c r="JR24" s="737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25" t="s">
        <v>2472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4" t="s">
        <v>1536</v>
      </c>
      <c r="DZ26" s="81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S26" s="268"/>
    </row>
    <row r="27" spans="1:280" x14ac:dyDescent="0.2">
      <c r="A27" s="778"/>
      <c r="B27" s="778"/>
      <c r="F27" s="194"/>
      <c r="G27" s="778"/>
      <c r="H27" s="778"/>
      <c r="K27"/>
      <c r="M27" s="804" t="s">
        <v>506</v>
      </c>
      <c r="N27" s="804"/>
      <c r="Q27" s="244" t="s">
        <v>1019</v>
      </c>
      <c r="R27" s="142">
        <v>0</v>
      </c>
      <c r="S27" s="804" t="s">
        <v>506</v>
      </c>
      <c r="T27" s="804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04" t="s">
        <v>506</v>
      </c>
      <c r="AF27" s="8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3" t="s">
        <v>2804</v>
      </c>
      <c r="JM27" s="733"/>
      <c r="JN27" s="337" t="s">
        <v>2808</v>
      </c>
      <c r="JO27" s="61">
        <f>9+2</f>
        <v>11</v>
      </c>
      <c r="JP27" s="744" t="s">
        <v>2815</v>
      </c>
      <c r="JQ27" s="720">
        <v>30</v>
      </c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04" t="s">
        <v>992</v>
      </c>
      <c r="N28" s="804"/>
      <c r="Q28" s="244" t="s">
        <v>1073</v>
      </c>
      <c r="R28" s="205">
        <v>200</v>
      </c>
      <c r="S28" s="804" t="s">
        <v>992</v>
      </c>
      <c r="T28" s="804"/>
      <c r="W28" s="143" t="s">
        <v>1016</v>
      </c>
      <c r="X28" s="142">
        <v>61.35</v>
      </c>
      <c r="Y28" s="804" t="s">
        <v>506</v>
      </c>
      <c r="Z28" s="804"/>
      <c r="AC28" s="219" t="s">
        <v>1088</v>
      </c>
      <c r="AD28" s="219">
        <f>53+207+63</f>
        <v>323</v>
      </c>
      <c r="AE28" s="804" t="s">
        <v>992</v>
      </c>
      <c r="AF28" s="8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32" t="s">
        <v>2822</v>
      </c>
      <c r="JQ28" s="720">
        <v>54</v>
      </c>
    </row>
    <row r="29" spans="1:280" x14ac:dyDescent="0.2">
      <c r="A29" s="804" t="s">
        <v>506</v>
      </c>
      <c r="B29" s="804"/>
      <c r="E29" s="193" t="s">
        <v>282</v>
      </c>
      <c r="F29" s="194"/>
      <c r="G29" s="804" t="s">
        <v>506</v>
      </c>
      <c r="H29" s="804"/>
      <c r="K29" s="143" t="s">
        <v>1016</v>
      </c>
      <c r="L29" s="142">
        <v>0</v>
      </c>
      <c r="M29" s="803" t="s">
        <v>93</v>
      </c>
      <c r="N29" s="803"/>
      <c r="Q29" s="244" t="s">
        <v>1050</v>
      </c>
      <c r="R29" s="142">
        <v>0</v>
      </c>
      <c r="S29" s="803" t="s">
        <v>93</v>
      </c>
      <c r="T29" s="803"/>
      <c r="W29" s="143" t="s">
        <v>1015</v>
      </c>
      <c r="X29" s="142">
        <v>64</v>
      </c>
      <c r="Y29" s="804" t="s">
        <v>992</v>
      </c>
      <c r="Z29" s="804"/>
      <c r="AC29" s="219" t="s">
        <v>1089</v>
      </c>
      <c r="AD29" s="219">
        <f>63+46</f>
        <v>109</v>
      </c>
      <c r="AE29" s="803" t="s">
        <v>93</v>
      </c>
      <c r="AF29" s="8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0" t="s">
        <v>2821</v>
      </c>
      <c r="JQ29" s="720">
        <v>162</v>
      </c>
    </row>
    <row r="30" spans="1:280" x14ac:dyDescent="0.2">
      <c r="A30" s="804" t="s">
        <v>992</v>
      </c>
      <c r="B30" s="804"/>
      <c r="E30" s="193" t="s">
        <v>372</v>
      </c>
      <c r="F30" s="194"/>
      <c r="G30" s="804" t="s">
        <v>992</v>
      </c>
      <c r="H30" s="804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03" t="s">
        <v>93</v>
      </c>
      <c r="Z30" s="80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P30" s="720" t="s">
        <v>2823</v>
      </c>
      <c r="JQ30" s="720">
        <v>38.85</v>
      </c>
    </row>
    <row r="31" spans="1:280" ht="12.75" customHeight="1" x14ac:dyDescent="0.2">
      <c r="A31" s="803" t="s">
        <v>93</v>
      </c>
      <c r="B31" s="803"/>
      <c r="E31" s="193" t="s">
        <v>1007</v>
      </c>
      <c r="F31" s="170"/>
      <c r="G31" s="803" t="s">
        <v>93</v>
      </c>
      <c r="H31" s="803"/>
      <c r="K31" s="143" t="s">
        <v>1014</v>
      </c>
      <c r="L31" s="142">
        <v>50.01</v>
      </c>
      <c r="M31" s="802" t="s">
        <v>1001</v>
      </c>
      <c r="N31" s="802"/>
      <c r="Q31" s="143" t="s">
        <v>1052</v>
      </c>
      <c r="R31" s="142">
        <v>26</v>
      </c>
      <c r="S31" s="802" t="s">
        <v>1001</v>
      </c>
      <c r="T31" s="802"/>
      <c r="W31"/>
      <c r="Y31" s="778" t="s">
        <v>385</v>
      </c>
      <c r="Z31" s="778"/>
      <c r="AC31" s="142" t="s">
        <v>1090</v>
      </c>
      <c r="AD31" s="142">
        <v>10</v>
      </c>
      <c r="AE31" s="802" t="s">
        <v>1001</v>
      </c>
      <c r="AF31" s="80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P31" s="720" t="s">
        <v>2839</v>
      </c>
      <c r="JQ31" s="720">
        <v>9</v>
      </c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2" t="s">
        <v>1001</v>
      </c>
      <c r="Z32" s="802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7" t="s">
        <v>1438</v>
      </c>
      <c r="DP32" s="8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0" t="s">
        <v>2724</v>
      </c>
      <c r="JO32" s="78">
        <v>20</v>
      </c>
    </row>
    <row r="33" spans="1:278" x14ac:dyDescent="0.2">
      <c r="A33" s="802" t="s">
        <v>1001</v>
      </c>
      <c r="B33" s="802"/>
      <c r="C33" s="3"/>
      <c r="D33" s="3"/>
      <c r="E33" s="246"/>
      <c r="F33" s="246"/>
      <c r="G33" s="802" t="s">
        <v>1001</v>
      </c>
      <c r="H33" s="802"/>
      <c r="K33" s="243" t="s">
        <v>1021</v>
      </c>
      <c r="L33" s="243"/>
      <c r="M33" s="805" t="s">
        <v>1034</v>
      </c>
      <c r="N33" s="805"/>
      <c r="Q33" s="143" t="s">
        <v>1016</v>
      </c>
      <c r="R33" s="142">
        <v>77.239999999999995</v>
      </c>
      <c r="S33" s="805" t="s">
        <v>1034</v>
      </c>
      <c r="T33" s="805"/>
      <c r="Y33" s="799" t="s">
        <v>243</v>
      </c>
      <c r="Z33" s="799"/>
      <c r="AC33" s="197" t="s">
        <v>1012</v>
      </c>
      <c r="AD33" s="142">
        <v>350</v>
      </c>
      <c r="AE33" s="805" t="s">
        <v>1034</v>
      </c>
      <c r="AF33" s="8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0" t="s">
        <v>1411</v>
      </c>
      <c r="DB33" s="8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5" t="s">
        <v>1034</v>
      </c>
      <c r="Z34" s="8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55" t="s">
        <v>2171</v>
      </c>
      <c r="JA34" s="755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06" t="s">
        <v>342</v>
      </c>
      <c r="B35" s="806"/>
      <c r="E35" s="187" t="s">
        <v>368</v>
      </c>
      <c r="F35" s="170"/>
      <c r="G35" s="806" t="s">
        <v>342</v>
      </c>
      <c r="H35" s="80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2" t="s">
        <v>1536</v>
      </c>
      <c r="DT37" s="8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7" t="s">
        <v>1438</v>
      </c>
      <c r="DJ40" s="8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4"/>
      <c r="JQ40" s="734"/>
      <c r="JR40" s="734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4"/>
      <c r="JQ41" s="734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2824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6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6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6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6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5" t="s">
        <v>1875</v>
      </c>
      <c r="C2" s="835"/>
      <c r="D2" s="835"/>
      <c r="E2" s="837" t="s">
        <v>2500</v>
      </c>
      <c r="F2" s="837" t="s">
        <v>2524</v>
      </c>
      <c r="G2" s="698"/>
      <c r="H2" s="824"/>
      <c r="I2" s="836" t="s">
        <v>2633</v>
      </c>
      <c r="J2" s="836"/>
      <c r="K2" s="826" t="s">
        <v>2630</v>
      </c>
      <c r="L2" s="826" t="s">
        <v>2549</v>
      </c>
      <c r="M2" s="837" t="s">
        <v>2505</v>
      </c>
      <c r="N2" s="818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38"/>
      <c r="F3" s="838"/>
      <c r="G3" s="702"/>
      <c r="H3" s="825"/>
      <c r="I3" s="703" t="s">
        <v>2592</v>
      </c>
      <c r="J3" s="704" t="s">
        <v>2212</v>
      </c>
      <c r="K3" s="827"/>
      <c r="L3" s="827"/>
      <c r="M3" s="838"/>
      <c r="N3" s="818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40" customFormat="1" x14ac:dyDescent="0.2">
      <c r="B8" s="739"/>
      <c r="G8" s="741">
        <v>45013</v>
      </c>
      <c r="H8" s="742"/>
      <c r="I8" s="742"/>
      <c r="J8" s="742"/>
      <c r="K8" s="742"/>
      <c r="L8" s="742"/>
      <c r="M8" s="742"/>
      <c r="O8" s="742" t="s">
        <v>2739</v>
      </c>
      <c r="P8" s="742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8" t="s">
        <v>2756</v>
      </c>
      <c r="J11" s="831" t="s">
        <v>2631</v>
      </c>
      <c r="K11" s="831"/>
      <c r="L11" s="832"/>
      <c r="M11" s="819" t="s">
        <v>2757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9"/>
      <c r="J12" s="706" t="s">
        <v>2522</v>
      </c>
      <c r="K12" s="563" t="s">
        <v>1874</v>
      </c>
      <c r="L12" s="833"/>
      <c r="M12" s="820"/>
      <c r="N12" s="821"/>
    </row>
    <row r="13" spans="2:16" s="626" customFormat="1" x14ac:dyDescent="0.2">
      <c r="B13" s="834">
        <v>8</v>
      </c>
      <c r="C13" s="834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17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7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7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2023-05-03T13:37:22Z</dcterms:modified>
</cp:coreProperties>
</file>