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C68C200-429C-4927-A5E8-D5FA15A98110}" xr6:coauthVersionLast="38" xr6:coauthVersionMax="38" xr10:uidLastSave="{00000000-0000-0000-0000-000000000000}"/>
  <bookViews>
    <workbookView xWindow="0" yWindow="0" windowWidth="22260" windowHeight="12645" activeTab="1" xr2:uid="{00000000-000D-0000-FFFF-FFFF00000000}"/>
  </bookViews>
  <sheets>
    <sheet name="monthly fees" sheetId="1" r:id="rId1"/>
    <sheet name="cashflow proj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18" i="2"/>
  <c r="C19" i="2" s="1"/>
  <c r="C20" i="2" s="1"/>
  <c r="D20" i="2" l="1"/>
  <c r="B19" i="2"/>
  <c r="H2" i="2"/>
  <c r="C2" i="2"/>
  <c r="C6" i="2"/>
  <c r="C12" i="2" l="1"/>
  <c r="C13" i="2" s="1"/>
  <c r="C14" i="2" s="1"/>
  <c r="C15" i="2" s="1"/>
  <c r="C16" i="2" s="1"/>
  <c r="H5" i="1"/>
  <c r="C5" i="1" l="1"/>
  <c r="C11" i="1" l="1"/>
</calcChain>
</file>

<file path=xl/sharedStrings.xml><?xml version="1.0" encoding="utf-8"?>
<sst xmlns="http://schemas.openxmlformats.org/spreadsheetml/2006/main" count="35" uniqueCount="34">
  <si>
    <t>food</t>
  </si>
  <si>
    <t>total monthly</t>
  </si>
  <si>
    <t>basic room</t>
  </si>
  <si>
    <t>first deposit, based on Year 1 discount</t>
  </si>
  <si>
    <t>second deposit, based on Year 1 discount</t>
  </si>
  <si>
    <t>tiered护理GP #est</t>
  </si>
  <si>
    <t>tiered护理GM</t>
  </si>
  <si>
    <t>2nd person入住</t>
  </si>
  <si>
    <t>based on Year1 deposit</t>
  </si>
  <si>
    <t>without discount</t>
  </si>
  <si>
    <t>incom`</t>
  </si>
  <si>
    <t>outgo`</t>
  </si>
  <si>
    <t>monthly salary/000</t>
  </si>
  <si>
    <t>grandpa total/000</t>
  </si>
  <si>
    <t>grandma total/000</t>
  </si>
  <si>
    <t>..grandma Psbc</t>
  </si>
  <si>
    <t>..grandpa TD</t>
  </si>
  <si>
    <t>..grandpa sav</t>
  </si>
  <si>
    <t xml:space="preserve">exact: </t>
  </si>
  <si>
    <t>est:</t>
  </si>
  <si>
    <t>snapshot before 7800k</t>
  </si>
  <si>
    <t>7800 part 1</t>
  </si>
  <si>
    <t>7800 part 2</t>
  </si>
  <si>
    <t>7800 part 3</t>
  </si>
  <si>
    <t>bal</t>
  </si>
  <si>
    <t>..grandma Icbc</t>
  </si>
  <si>
    <t>expense till EOY</t>
  </si>
  <si>
    <t>transfer to CiticTrust</t>
  </si>
  <si>
    <t>This tab includes all and only monthly recurring fees.</t>
  </si>
  <si>
    <t>Grandma wants to receive int income, so I might need to send back some interest to them.</t>
  </si>
  <si>
    <t>文学所</t>
  </si>
  <si>
    <t>date</t>
  </si>
  <si>
    <t>received SOM</t>
  </si>
  <si>
    <t>salary till EOY #months=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</si>
</sst>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1"/>
  <sheetViews>
    <sheetView workbookViewId="0">
      <selection activeCell="I14" sqref="I14"/>
    </sheetView>
  </sheetViews>
  <sheetFormatPr defaultRowHeight="15" x14ac:dyDescent="0.25"/>
  <cols>
    <col min="1" max="1" width="2.28515625" customWidth="1"/>
    <col min="2" max="2" width="17.5703125" bestFit="1" customWidth="1"/>
  </cols>
  <sheetData>
    <row r="1" spans="2:8" x14ac:dyDescent="0.25">
      <c r="B1" t="s">
        <v>28</v>
      </c>
    </row>
    <row r="3" spans="2:8" x14ac:dyDescent="0.25">
      <c r="B3" s="2">
        <v>248966.88</v>
      </c>
      <c r="C3" t="s">
        <v>3</v>
      </c>
    </row>
    <row r="4" spans="2:8" x14ac:dyDescent="0.25">
      <c r="B4" s="2">
        <v>12768</v>
      </c>
      <c r="C4" t="s">
        <v>4</v>
      </c>
      <c r="H4" t="s">
        <v>9</v>
      </c>
    </row>
    <row r="5" spans="2:8" x14ac:dyDescent="0.25">
      <c r="B5" t="s">
        <v>2</v>
      </c>
      <c r="C5" s="1">
        <f>SUM(B3:B4)/12</f>
        <v>21811.24</v>
      </c>
      <c r="D5" t="s">
        <v>8</v>
      </c>
      <c r="H5">
        <f>C5/0.95/0.8</f>
        <v>28699.000000000004</v>
      </c>
    </row>
    <row r="6" spans="2:8" x14ac:dyDescent="0.25">
      <c r="B6" t="s">
        <v>7</v>
      </c>
      <c r="C6">
        <v>2500</v>
      </c>
    </row>
    <row r="7" spans="2:8" x14ac:dyDescent="0.25">
      <c r="B7" t="s">
        <v>0</v>
      </c>
      <c r="C7">
        <v>3600</v>
      </c>
    </row>
    <row r="8" spans="2:8" x14ac:dyDescent="0.25">
      <c r="B8" t="s">
        <v>6</v>
      </c>
      <c r="C8">
        <v>1000</v>
      </c>
    </row>
    <row r="9" spans="2:8" x14ac:dyDescent="0.25">
      <c r="B9" t="s">
        <v>5</v>
      </c>
      <c r="C9">
        <v>4000</v>
      </c>
    </row>
    <row r="11" spans="2:8" x14ac:dyDescent="0.25">
      <c r="B11" t="s">
        <v>1</v>
      </c>
      <c r="C11" s="1">
        <f>SUM(C5:C9)</f>
        <v>32911.240000000005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3CB8-D378-462F-8FD8-E1E38480DC8D}">
  <dimension ref="A2:I25"/>
  <sheetViews>
    <sheetView tabSelected="1" workbookViewId="0">
      <selection activeCell="E20" sqref="E20"/>
    </sheetView>
  </sheetViews>
  <sheetFormatPr defaultRowHeight="15" x14ac:dyDescent="0.25"/>
  <cols>
    <col min="1" max="1" width="5" bestFit="1" customWidth="1"/>
    <col min="2" max="2" width="7" bestFit="1" customWidth="1"/>
    <col min="3" max="4" width="6.7109375" bestFit="1" customWidth="1"/>
    <col min="5" max="5" width="21.140625" bestFit="1" customWidth="1"/>
    <col min="6" max="6" width="2" bestFit="1" customWidth="1"/>
    <col min="7" max="7" width="18.140625" bestFit="1" customWidth="1"/>
  </cols>
  <sheetData>
    <row r="2" spans="1:9" x14ac:dyDescent="0.25">
      <c r="C2">
        <f>SUM(D3:D4)</f>
        <v>460</v>
      </c>
      <c r="E2" t="s">
        <v>13</v>
      </c>
      <c r="G2" t="s">
        <v>12</v>
      </c>
      <c r="H2">
        <f>9+14</f>
        <v>23</v>
      </c>
      <c r="I2" t="s">
        <v>32</v>
      </c>
    </row>
    <row r="3" spans="1:9" x14ac:dyDescent="0.25">
      <c r="C3" t="s">
        <v>18</v>
      </c>
      <c r="D3">
        <v>380</v>
      </c>
      <c r="E3" t="s">
        <v>16</v>
      </c>
    </row>
    <row r="4" spans="1:9" x14ac:dyDescent="0.25">
      <c r="D4">
        <v>80</v>
      </c>
      <c r="E4" t="s">
        <v>17</v>
      </c>
    </row>
    <row r="6" spans="1:9" x14ac:dyDescent="0.25">
      <c r="C6">
        <f>SUM(D7:D8)</f>
        <v>1200</v>
      </c>
      <c r="E6" t="s">
        <v>14</v>
      </c>
    </row>
    <row r="7" spans="1:9" x14ac:dyDescent="0.25">
      <c r="C7" t="s">
        <v>19</v>
      </c>
      <c r="D7">
        <v>900</v>
      </c>
      <c r="E7" t="s">
        <v>15</v>
      </c>
    </row>
    <row r="8" spans="1:9" x14ac:dyDescent="0.25">
      <c r="C8" t="s">
        <v>19</v>
      </c>
      <c r="D8">
        <v>300</v>
      </c>
      <c r="E8" t="s">
        <v>25</v>
      </c>
    </row>
    <row r="11" spans="1:9" x14ac:dyDescent="0.25">
      <c r="A11" t="s">
        <v>31</v>
      </c>
      <c r="B11" t="s">
        <v>10</v>
      </c>
      <c r="C11" t="s">
        <v>24</v>
      </c>
      <c r="D11" t="s">
        <v>11</v>
      </c>
    </row>
    <row r="12" spans="1:9" x14ac:dyDescent="0.25">
      <c r="C12">
        <f>C2+C6</f>
        <v>1660</v>
      </c>
      <c r="E12" t="s">
        <v>20</v>
      </c>
    </row>
    <row r="13" spans="1:9" x14ac:dyDescent="0.25">
      <c r="B13">
        <v>100</v>
      </c>
      <c r="C13">
        <f>C12+B13+D13</f>
        <v>1760</v>
      </c>
      <c r="E13" t="s">
        <v>21</v>
      </c>
    </row>
    <row r="14" spans="1:9" x14ac:dyDescent="0.25">
      <c r="B14">
        <v>200</v>
      </c>
      <c r="C14">
        <f t="shared" ref="C14:C20" si="0">C13+B14+D14</f>
        <v>1960</v>
      </c>
      <c r="E14" t="s">
        <v>22</v>
      </c>
    </row>
    <row r="15" spans="1:9" x14ac:dyDescent="0.25">
      <c r="B15">
        <v>7500</v>
      </c>
      <c r="C15">
        <f t="shared" si="0"/>
        <v>9460</v>
      </c>
      <c r="E15" t="s">
        <v>23</v>
      </c>
    </row>
    <row r="16" spans="1:9" x14ac:dyDescent="0.25">
      <c r="C16">
        <f t="shared" si="0"/>
        <v>8160</v>
      </c>
      <c r="D16">
        <v>-1300</v>
      </c>
      <c r="E16" t="s">
        <v>27</v>
      </c>
    </row>
    <row r="17" spans="2:7" x14ac:dyDescent="0.25">
      <c r="B17">
        <v>100</v>
      </c>
      <c r="C17">
        <f t="shared" si="0"/>
        <v>8260</v>
      </c>
      <c r="E17" t="s">
        <v>30</v>
      </c>
    </row>
    <row r="18" spans="2:7" x14ac:dyDescent="0.25">
      <c r="C18">
        <f t="shared" si="0"/>
        <v>8260</v>
      </c>
    </row>
    <row r="19" spans="2:7" x14ac:dyDescent="0.25">
      <c r="B19">
        <f>H2*F19</f>
        <v>161</v>
      </c>
      <c r="C19">
        <f t="shared" si="0"/>
        <v>8421</v>
      </c>
      <c r="E19" t="s">
        <v>33</v>
      </c>
      <c r="F19">
        <v>7</v>
      </c>
    </row>
    <row r="20" spans="2:7" x14ac:dyDescent="0.25">
      <c r="C20">
        <f t="shared" si="0"/>
        <v>8351</v>
      </c>
      <c r="D20">
        <f>-10*F19</f>
        <v>-70</v>
      </c>
      <c r="E20" t="s">
        <v>26</v>
      </c>
    </row>
    <row r="25" spans="2:7" x14ac:dyDescent="0.25">
      <c r="G2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fees</vt:lpstr>
      <vt:lpstr>cashflow 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2024-05-20T11:41:11Z</dcterms:modified>
</cp:coreProperties>
</file>