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E61B8F3-657F-4545-8447-F8C0F8B7B861}" xr6:coauthVersionLast="41" xr6:coauthVersionMax="41" xr10:uidLastSave="{00000000-0000-0000-0000-000000000000}"/>
  <bookViews>
    <workbookView xWindow="360" yWindow="-120" windowWidth="28560" windowHeight="16440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IP46" i="32" l="1"/>
  <c r="L10" i="41" l="1"/>
  <c r="D15" i="41" l="1"/>
  <c r="D7" i="41"/>
  <c r="D6" i="41"/>
  <c r="IO35" i="32" l="1"/>
  <c r="P3" i="41" l="1"/>
  <c r="C36" i="41"/>
  <c r="K20" i="41" l="1"/>
  <c r="L7" i="41"/>
  <c r="P4" i="41"/>
  <c r="I4" i="41" l="1"/>
  <c r="I6" i="41" s="1"/>
  <c r="IQ21" i="32" l="1"/>
  <c r="I9" i="41" l="1"/>
  <c r="L21" i="41" s="1"/>
  <c r="IQ6" i="32"/>
  <c r="E19" i="35" l="1"/>
  <c r="IQ34" i="32" l="1"/>
  <c r="IO12" i="32"/>
  <c r="IQ12" i="32" l="1"/>
  <c r="IQ52" i="32" l="1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50" i="32" l="1"/>
  <c r="IQ36" i="32" l="1"/>
  <c r="IQ5" i="32" s="1"/>
  <c r="IK32" i="32" l="1"/>
  <c r="IK31" i="32"/>
  <c r="IK26" i="32"/>
  <c r="IK13" i="32"/>
  <c r="IO28" i="32" l="1"/>
  <c r="IO29" i="32"/>
  <c r="IS15" i="32"/>
  <c r="IS16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<sst xmlns="http://schemas.openxmlformats.org/spreadsheetml/2006/main" count="6647" uniqueCount="2628">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</sst>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5" fontId="38" fillId="0" borderId="0" xfId="0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0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1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3"/>
      <c r="D8" s="683"/>
      <c r="F8" s="683"/>
      <c r="G8" s="683"/>
    </row>
    <row r="9" spans="2:8" x14ac:dyDescent="0.2">
      <c r="C9" s="248"/>
      <c r="D9" s="248"/>
      <c r="F9" s="248"/>
    </row>
    <row r="10" spans="2:8" x14ac:dyDescent="0.2">
      <c r="B10" s="682"/>
      <c r="C10" s="682"/>
      <c r="D10" s="682"/>
      <c r="E10" s="682"/>
      <c r="F10" s="682"/>
      <c r="G10" s="682"/>
      <c r="H10" s="682"/>
    </row>
    <row r="11" spans="2:8" x14ac:dyDescent="0.2">
      <c r="B11" s="682"/>
      <c r="C11" s="682"/>
      <c r="D11" s="682"/>
      <c r="E11" s="682"/>
      <c r="F11" s="682"/>
      <c r="G11" s="682"/>
      <c r="H11" s="682"/>
    </row>
    <row r="12" spans="2:8" x14ac:dyDescent="0.2">
      <c r="B12" s="682"/>
      <c r="C12" s="682"/>
      <c r="D12" s="682"/>
      <c r="E12" s="682"/>
      <c r="F12" s="682"/>
      <c r="G12" s="682"/>
      <c r="H12" s="682"/>
    </row>
    <row r="13" spans="2:8" x14ac:dyDescent="0.2">
      <c r="B13" s="682"/>
      <c r="C13" s="682"/>
      <c r="D13" s="682"/>
      <c r="E13" s="682"/>
      <c r="F13" s="682"/>
      <c r="G13" s="682"/>
      <c r="H13" s="68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K1" zoomScale="115" zoomScaleNormal="115" workbookViewId="0">
      <selection activeCell="IY18" sqref="IY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89" t="s">
        <v>1243</v>
      </c>
      <c r="B1" s="689"/>
      <c r="C1" s="661" t="s">
        <v>292</v>
      </c>
      <c r="D1" s="661"/>
      <c r="E1" s="659" t="s">
        <v>1022</v>
      </c>
      <c r="F1" s="659"/>
      <c r="G1" s="689" t="s">
        <v>1244</v>
      </c>
      <c r="H1" s="689"/>
      <c r="I1" s="661" t="s">
        <v>292</v>
      </c>
      <c r="J1" s="661"/>
      <c r="K1" s="659" t="s">
        <v>1023</v>
      </c>
      <c r="L1" s="659"/>
      <c r="M1" s="689" t="s">
        <v>1245</v>
      </c>
      <c r="N1" s="689"/>
      <c r="O1" s="661" t="s">
        <v>292</v>
      </c>
      <c r="P1" s="661"/>
      <c r="Q1" s="659" t="s">
        <v>1078</v>
      </c>
      <c r="R1" s="659"/>
      <c r="S1" s="689" t="s">
        <v>1246</v>
      </c>
      <c r="T1" s="689"/>
      <c r="U1" s="661" t="s">
        <v>292</v>
      </c>
      <c r="V1" s="661"/>
      <c r="W1" s="659" t="s">
        <v>635</v>
      </c>
      <c r="X1" s="659"/>
      <c r="Y1" s="689" t="s">
        <v>1247</v>
      </c>
      <c r="Z1" s="689"/>
      <c r="AA1" s="661" t="s">
        <v>292</v>
      </c>
      <c r="AB1" s="661"/>
      <c r="AC1" s="659" t="s">
        <v>1105</v>
      </c>
      <c r="AD1" s="659"/>
      <c r="AE1" s="689" t="s">
        <v>1248</v>
      </c>
      <c r="AF1" s="689"/>
      <c r="AG1" s="661" t="s">
        <v>292</v>
      </c>
      <c r="AH1" s="661"/>
      <c r="AI1" s="659" t="s">
        <v>1155</v>
      </c>
      <c r="AJ1" s="659"/>
      <c r="AK1" s="689" t="s">
        <v>1251</v>
      </c>
      <c r="AL1" s="689"/>
      <c r="AM1" s="661" t="s">
        <v>1153</v>
      </c>
      <c r="AN1" s="661"/>
      <c r="AO1" s="659" t="s">
        <v>1154</v>
      </c>
      <c r="AP1" s="659"/>
      <c r="AQ1" s="689" t="s">
        <v>1252</v>
      </c>
      <c r="AR1" s="689"/>
      <c r="AS1" s="661" t="s">
        <v>1153</v>
      </c>
      <c r="AT1" s="661"/>
      <c r="AU1" s="659" t="s">
        <v>1199</v>
      </c>
      <c r="AV1" s="659"/>
      <c r="AW1" s="689" t="s">
        <v>1249</v>
      </c>
      <c r="AX1" s="689"/>
      <c r="AY1" s="659" t="s">
        <v>1275</v>
      </c>
      <c r="AZ1" s="659"/>
      <c r="BA1" s="689" t="s">
        <v>1249</v>
      </c>
      <c r="BB1" s="689"/>
      <c r="BC1" s="661" t="s">
        <v>824</v>
      </c>
      <c r="BD1" s="661"/>
      <c r="BE1" s="659" t="s">
        <v>1242</v>
      </c>
      <c r="BF1" s="659"/>
      <c r="BG1" s="689" t="s">
        <v>1250</v>
      </c>
      <c r="BH1" s="689"/>
      <c r="BI1" s="661" t="s">
        <v>824</v>
      </c>
      <c r="BJ1" s="661"/>
      <c r="BK1" s="659" t="s">
        <v>1242</v>
      </c>
      <c r="BL1" s="659"/>
      <c r="BM1" s="689" t="s">
        <v>1260</v>
      </c>
      <c r="BN1" s="689"/>
      <c r="BO1" s="661" t="s">
        <v>824</v>
      </c>
      <c r="BP1" s="661"/>
      <c r="BQ1" s="659" t="s">
        <v>1278</v>
      </c>
      <c r="BR1" s="659"/>
      <c r="BS1" s="689" t="s">
        <v>1277</v>
      </c>
      <c r="BT1" s="689"/>
      <c r="BU1" s="661" t="s">
        <v>824</v>
      </c>
      <c r="BV1" s="661"/>
      <c r="BW1" s="659" t="s">
        <v>1282</v>
      </c>
      <c r="BX1" s="659"/>
      <c r="BY1" s="689" t="s">
        <v>1304</v>
      </c>
      <c r="BZ1" s="689"/>
      <c r="CA1" s="661" t="s">
        <v>824</v>
      </c>
      <c r="CB1" s="661"/>
      <c r="CC1" s="659" t="s">
        <v>1278</v>
      </c>
      <c r="CD1" s="659"/>
      <c r="CE1" s="689" t="s">
        <v>1325</v>
      </c>
      <c r="CF1" s="689"/>
      <c r="CG1" s="661" t="s">
        <v>824</v>
      </c>
      <c r="CH1" s="661"/>
      <c r="CI1" s="659" t="s">
        <v>1282</v>
      </c>
      <c r="CJ1" s="659"/>
      <c r="CK1" s="689" t="s">
        <v>1341</v>
      </c>
      <c r="CL1" s="689"/>
      <c r="CM1" s="661" t="s">
        <v>824</v>
      </c>
      <c r="CN1" s="661"/>
      <c r="CO1" s="659" t="s">
        <v>1278</v>
      </c>
      <c r="CP1" s="659"/>
      <c r="CQ1" s="689" t="s">
        <v>1369</v>
      </c>
      <c r="CR1" s="689"/>
      <c r="CS1" s="684" t="s">
        <v>824</v>
      </c>
      <c r="CT1" s="684"/>
      <c r="CU1" s="659" t="s">
        <v>1425</v>
      </c>
      <c r="CV1" s="659"/>
      <c r="CW1" s="689" t="s">
        <v>1408</v>
      </c>
      <c r="CX1" s="689"/>
      <c r="CY1" s="684" t="s">
        <v>824</v>
      </c>
      <c r="CZ1" s="684"/>
      <c r="DA1" s="659" t="s">
        <v>1632</v>
      </c>
      <c r="DB1" s="659"/>
      <c r="DC1" s="689" t="s">
        <v>1428</v>
      </c>
      <c r="DD1" s="689"/>
      <c r="DE1" s="684" t="s">
        <v>824</v>
      </c>
      <c r="DF1" s="684"/>
      <c r="DG1" s="659" t="s">
        <v>1526</v>
      </c>
      <c r="DH1" s="659"/>
      <c r="DI1" s="689" t="s">
        <v>1629</v>
      </c>
      <c r="DJ1" s="689"/>
      <c r="DK1" s="684" t="s">
        <v>824</v>
      </c>
      <c r="DL1" s="684"/>
      <c r="DM1" s="659" t="s">
        <v>1425</v>
      </c>
      <c r="DN1" s="659"/>
      <c r="DO1" s="689" t="s">
        <v>1630</v>
      </c>
      <c r="DP1" s="689"/>
      <c r="DQ1" s="684" t="s">
        <v>824</v>
      </c>
      <c r="DR1" s="684"/>
      <c r="DS1" s="659" t="s">
        <v>1625</v>
      </c>
      <c r="DT1" s="659"/>
      <c r="DU1" s="689" t="s">
        <v>1631</v>
      </c>
      <c r="DV1" s="689"/>
      <c r="DW1" s="684" t="s">
        <v>824</v>
      </c>
      <c r="DX1" s="684"/>
      <c r="DY1" s="659" t="s">
        <v>1651</v>
      </c>
      <c r="DZ1" s="659"/>
      <c r="EA1" s="685" t="s">
        <v>1646</v>
      </c>
      <c r="EB1" s="685"/>
      <c r="EC1" s="684" t="s">
        <v>824</v>
      </c>
      <c r="ED1" s="684"/>
      <c r="EE1" s="659" t="s">
        <v>1625</v>
      </c>
      <c r="EF1" s="659"/>
      <c r="EG1" s="375"/>
      <c r="EH1" s="685" t="s">
        <v>1676</v>
      </c>
      <c r="EI1" s="685"/>
      <c r="EJ1" s="684" t="s">
        <v>824</v>
      </c>
      <c r="EK1" s="684"/>
      <c r="EL1" s="659" t="s">
        <v>1710</v>
      </c>
      <c r="EM1" s="659"/>
      <c r="EN1" s="685" t="s">
        <v>1701</v>
      </c>
      <c r="EO1" s="685"/>
      <c r="EP1" s="684" t="s">
        <v>824</v>
      </c>
      <c r="EQ1" s="684"/>
      <c r="ER1" s="659" t="s">
        <v>1750</v>
      </c>
      <c r="ES1" s="659"/>
      <c r="ET1" s="685" t="s">
        <v>1743</v>
      </c>
      <c r="EU1" s="685"/>
      <c r="EV1" s="684" t="s">
        <v>824</v>
      </c>
      <c r="EW1" s="684"/>
      <c r="EX1" s="659" t="s">
        <v>1651</v>
      </c>
      <c r="EY1" s="659"/>
      <c r="EZ1" s="685" t="s">
        <v>1778</v>
      </c>
      <c r="FA1" s="685"/>
      <c r="FB1" s="684" t="s">
        <v>824</v>
      </c>
      <c r="FC1" s="684"/>
      <c r="FD1" s="659" t="s">
        <v>1632</v>
      </c>
      <c r="FE1" s="659"/>
      <c r="FF1" s="685" t="s">
        <v>1817</v>
      </c>
      <c r="FG1" s="685"/>
      <c r="FH1" s="684" t="s">
        <v>824</v>
      </c>
      <c r="FI1" s="684"/>
      <c r="FJ1" s="659" t="s">
        <v>1425</v>
      </c>
      <c r="FK1" s="659"/>
      <c r="FL1" s="685" t="s">
        <v>1852</v>
      </c>
      <c r="FM1" s="685"/>
      <c r="FN1" s="684" t="s">
        <v>824</v>
      </c>
      <c r="FO1" s="684"/>
      <c r="FP1" s="659" t="s">
        <v>1899</v>
      </c>
      <c r="FQ1" s="659"/>
      <c r="FR1" s="685" t="s">
        <v>1888</v>
      </c>
      <c r="FS1" s="685"/>
      <c r="FT1" s="684" t="s">
        <v>824</v>
      </c>
      <c r="FU1" s="684"/>
      <c r="FV1" s="659" t="s">
        <v>1899</v>
      </c>
      <c r="FW1" s="659"/>
      <c r="FX1" s="685" t="s">
        <v>2032</v>
      </c>
      <c r="FY1" s="685"/>
      <c r="FZ1" s="684" t="s">
        <v>824</v>
      </c>
      <c r="GA1" s="684"/>
      <c r="GB1" s="659" t="s">
        <v>1651</v>
      </c>
      <c r="GC1" s="659"/>
      <c r="GD1" s="685" t="s">
        <v>2033</v>
      </c>
      <c r="GE1" s="685"/>
      <c r="GF1" s="684" t="s">
        <v>824</v>
      </c>
      <c r="GG1" s="684"/>
      <c r="GH1" s="659" t="s">
        <v>1625</v>
      </c>
      <c r="GI1" s="659"/>
      <c r="GJ1" s="685" t="s">
        <v>2042</v>
      </c>
      <c r="GK1" s="685"/>
      <c r="GL1" s="684" t="s">
        <v>824</v>
      </c>
      <c r="GM1" s="684"/>
      <c r="GN1" s="659" t="s">
        <v>1783</v>
      </c>
      <c r="GO1" s="659"/>
      <c r="GP1" s="685" t="s">
        <v>2084</v>
      </c>
      <c r="GQ1" s="685"/>
      <c r="GR1" s="684" t="s">
        <v>824</v>
      </c>
      <c r="GS1" s="684"/>
      <c r="GT1" s="659" t="s">
        <v>1710</v>
      </c>
      <c r="GU1" s="659"/>
      <c r="GV1" s="685" t="s">
        <v>2118</v>
      </c>
      <c r="GW1" s="685"/>
      <c r="GX1" s="684" t="s">
        <v>824</v>
      </c>
      <c r="GY1" s="684"/>
      <c r="GZ1" s="659" t="s">
        <v>2157</v>
      </c>
      <c r="HA1" s="659"/>
      <c r="HB1" s="685" t="s">
        <v>2177</v>
      </c>
      <c r="HC1" s="685"/>
      <c r="HD1" s="684" t="s">
        <v>824</v>
      </c>
      <c r="HE1" s="684"/>
      <c r="HF1" s="659" t="s">
        <v>1750</v>
      </c>
      <c r="HG1" s="659"/>
      <c r="HH1" s="685" t="s">
        <v>2190</v>
      </c>
      <c r="HI1" s="685"/>
      <c r="HJ1" s="684" t="s">
        <v>824</v>
      </c>
      <c r="HK1" s="684"/>
      <c r="HL1" s="659" t="s">
        <v>1425</v>
      </c>
      <c r="HM1" s="659"/>
      <c r="HN1" s="685" t="s">
        <v>2236</v>
      </c>
      <c r="HO1" s="685"/>
      <c r="HP1" s="684" t="s">
        <v>824</v>
      </c>
      <c r="HQ1" s="684"/>
      <c r="HR1" s="659" t="s">
        <v>1425</v>
      </c>
      <c r="HS1" s="659"/>
      <c r="HT1" s="685" t="s">
        <v>2292</v>
      </c>
      <c r="HU1" s="685"/>
      <c r="HV1" s="684" t="s">
        <v>824</v>
      </c>
      <c r="HW1" s="684"/>
      <c r="HX1" s="659" t="s">
        <v>1651</v>
      </c>
      <c r="HY1" s="659"/>
      <c r="HZ1" s="685" t="s">
        <v>2362</v>
      </c>
      <c r="IA1" s="685"/>
      <c r="IB1" s="684" t="s">
        <v>824</v>
      </c>
      <c r="IC1" s="684"/>
      <c r="ID1" s="659" t="s">
        <v>1750</v>
      </c>
      <c r="IE1" s="659"/>
      <c r="IF1" s="685" t="s">
        <v>2430</v>
      </c>
      <c r="IG1" s="685"/>
      <c r="IH1" s="684" t="s">
        <v>824</v>
      </c>
      <c r="II1" s="684"/>
      <c r="IJ1" s="659" t="s">
        <v>1783</v>
      </c>
      <c r="IK1" s="659"/>
      <c r="IL1" s="685" t="s">
        <v>2507</v>
      </c>
      <c r="IM1" s="685"/>
      <c r="IN1" s="684" t="s">
        <v>824</v>
      </c>
      <c r="IO1" s="684"/>
      <c r="IP1" s="659" t="s">
        <v>1783</v>
      </c>
      <c r="IQ1" s="659"/>
      <c r="IR1" s="685" t="s">
        <v>2364</v>
      </c>
      <c r="IS1" s="68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8585.0700000000088</v>
      </c>
      <c r="IR2" t="s">
        <v>1946</v>
      </c>
      <c r="IS2" s="377">
        <f>SUM(IS3:IS31)</f>
        <v>13661.520000000006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IQ2-IO29-IO28-IQ61</f>
        <v>4643.0600000000086</v>
      </c>
      <c r="IR3" t="s">
        <v>2408</v>
      </c>
      <c r="IS3" s="281">
        <f>IM3</f>
        <v>-490000</v>
      </c>
    </row>
    <row r="4" spans="1:256" ht="12.75" customHeight="1" thickBot="1" x14ac:dyDescent="0.25">
      <c r="A4" s="656" t="s">
        <v>1003</v>
      </c>
      <c r="B4" s="656"/>
      <c r="E4" s="173" t="s">
        <v>233</v>
      </c>
      <c r="F4" s="177">
        <f>F3-F5</f>
        <v>17</v>
      </c>
      <c r="G4" s="656" t="s">
        <v>1003</v>
      </c>
      <c r="H4" s="65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-3.7599999999911233</v>
      </c>
      <c r="IR4" s="1" t="s">
        <v>2342</v>
      </c>
      <c r="IS4" s="285">
        <v>-75000</v>
      </c>
      <c r="IT4" s="108"/>
    </row>
    <row r="5" spans="1:256" x14ac:dyDescent="0.2">
      <c r="A5" s="656"/>
      <c r="B5" s="656"/>
      <c r="E5" s="173" t="s">
        <v>358</v>
      </c>
      <c r="F5" s="177">
        <f>SUM(F15:F56)</f>
        <v>12750</v>
      </c>
      <c r="G5" s="656"/>
      <c r="H5" s="65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SUM(IQ6:IQ58)</f>
        <v>8588.83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44935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2566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737">
        <v>-50</v>
      </c>
      <c r="IT8" s="108">
        <v>44937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2560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2572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512</v>
      </c>
      <c r="IT11" s="108">
        <v>44935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2565</v>
      </c>
      <c r="IQ12" s="61">
        <f>406.6+487.92</f>
        <v>894.52</v>
      </c>
      <c r="IR12" s="66" t="s">
        <v>2562</v>
      </c>
      <c r="IS12" s="281">
        <v>625</v>
      </c>
      <c r="IT12" s="108">
        <v>44935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66" t="s">
        <v>1928</v>
      </c>
      <c r="IS13" s="2">
        <v>2892</v>
      </c>
      <c r="IT13" s="108">
        <v>44936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4" t="s">
        <v>2221</v>
      </c>
      <c r="HK14" s="66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7" t="s">
        <v>1539</v>
      </c>
      <c r="DP15" s="69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2569</v>
      </c>
      <c r="IQ15" s="61" t="s">
        <v>2570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2568</v>
      </c>
      <c r="IO16">
        <v>3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7"/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7" t="s">
        <v>1509</v>
      </c>
      <c r="DJ19" s="69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120</v>
      </c>
      <c r="IT19" s="108">
        <v>44937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2546</v>
      </c>
      <c r="IQ20" s="61">
        <f>IM29</f>
        <v>21.35</v>
      </c>
      <c r="IR20" s="582" t="s">
        <v>2563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7" t="s">
        <v>2518</v>
      </c>
      <c r="IS21">
        <v>2006</v>
      </c>
      <c r="IT21" s="108">
        <v>44936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0" t="s">
        <v>515</v>
      </c>
      <c r="N22" s="690"/>
      <c r="Q22" s="169" t="s">
        <v>371</v>
      </c>
      <c r="S22" s="690" t="s">
        <v>515</v>
      </c>
      <c r="T22" s="69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2606</v>
      </c>
      <c r="IQ22" s="61">
        <v>30</v>
      </c>
      <c r="IR22" s="586" t="s">
        <v>2520</v>
      </c>
      <c r="IS22" s="585">
        <v>4</v>
      </c>
      <c r="IT22" s="108">
        <v>44936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8" t="s">
        <v>1002</v>
      </c>
      <c r="N23" s="688"/>
      <c r="Q23" s="169" t="s">
        <v>375</v>
      </c>
      <c r="S23" s="688" t="s">
        <v>1002</v>
      </c>
      <c r="T23" s="688"/>
      <c r="W23" s="250" t="s">
        <v>1031</v>
      </c>
      <c r="X23" s="145">
        <v>0</v>
      </c>
      <c r="Y23" s="690" t="s">
        <v>515</v>
      </c>
      <c r="Z23" s="69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3" t="s">
        <v>2206</v>
      </c>
      <c r="HK23" s="65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3" t="s">
        <v>2206</v>
      </c>
      <c r="HW23" s="65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98" t="s">
        <v>2549</v>
      </c>
      <c r="IS23" s="597"/>
    </row>
    <row r="24" spans="1:255" x14ac:dyDescent="0.2">
      <c r="A24" s="690" t="s">
        <v>515</v>
      </c>
      <c r="B24" s="690"/>
      <c r="E24" s="167" t="s">
        <v>237</v>
      </c>
      <c r="F24" s="169"/>
      <c r="G24" s="690" t="s">
        <v>515</v>
      </c>
      <c r="H24" s="690"/>
      <c r="K24" s="250" t="s">
        <v>1031</v>
      </c>
      <c r="L24" s="145">
        <v>0</v>
      </c>
      <c r="M24" s="647"/>
      <c r="N24" s="647"/>
      <c r="Q24" s="169" t="s">
        <v>1077</v>
      </c>
      <c r="S24" s="647"/>
      <c r="T24" s="647"/>
      <c r="W24" s="250" t="s">
        <v>1039</v>
      </c>
      <c r="X24" s="210">
        <v>0</v>
      </c>
      <c r="Y24" s="688" t="s">
        <v>1002</v>
      </c>
      <c r="Z24" s="688"/>
      <c r="AC24"/>
      <c r="AE24" s="690" t="s">
        <v>515</v>
      </c>
      <c r="AF24" s="690"/>
      <c r="AI24"/>
      <c r="AK24" s="690" t="s">
        <v>515</v>
      </c>
      <c r="AL24" s="69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6" t="s">
        <v>1571</v>
      </c>
      <c r="EF24" s="68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1926</v>
      </c>
      <c r="IQ24" s="61">
        <v>80</v>
      </c>
      <c r="IR24" s="261" t="s">
        <v>2539</v>
      </c>
      <c r="IS24" s="291"/>
    </row>
    <row r="25" spans="1:255" x14ac:dyDescent="0.2">
      <c r="A25" s="688" t="s">
        <v>1002</v>
      </c>
      <c r="B25" s="688"/>
      <c r="E25" s="167" t="s">
        <v>139</v>
      </c>
      <c r="F25" s="169"/>
      <c r="G25" s="688" t="s">
        <v>1002</v>
      </c>
      <c r="H25" s="688"/>
      <c r="K25" s="250" t="s">
        <v>1039</v>
      </c>
      <c r="L25" s="210">
        <v>0</v>
      </c>
      <c r="M25" s="647"/>
      <c r="N25" s="647"/>
      <c r="Q25" s="250" t="s">
        <v>1041</v>
      </c>
      <c r="R25" s="145">
        <v>0</v>
      </c>
      <c r="S25" s="647"/>
      <c r="T25" s="647"/>
      <c r="W25" s="250" t="s">
        <v>1071</v>
      </c>
      <c r="X25" s="145">
        <v>910.17</v>
      </c>
      <c r="Y25" s="647"/>
      <c r="Z25" s="647"/>
      <c r="AC25" s="256" t="s">
        <v>1104</v>
      </c>
      <c r="AD25" s="145">
        <v>90</v>
      </c>
      <c r="AE25" s="688" t="s">
        <v>1002</v>
      </c>
      <c r="AF25" s="688"/>
      <c r="AI25" s="253" t="s">
        <v>1122</v>
      </c>
      <c r="AJ25" s="145">
        <v>30</v>
      </c>
      <c r="AK25" s="688" t="s">
        <v>1002</v>
      </c>
      <c r="AL25" s="68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8"/>
      <c r="BH25" s="688"/>
      <c r="BK25" s="279" t="s">
        <v>1256</v>
      </c>
      <c r="BL25" s="210">
        <v>48.54</v>
      </c>
      <c r="BM25" s="688"/>
      <c r="BN25" s="688"/>
      <c r="BQ25" s="279" t="s">
        <v>1072</v>
      </c>
      <c r="BR25" s="210">
        <v>50.15</v>
      </c>
      <c r="BS25" s="688" t="s">
        <v>1279</v>
      </c>
      <c r="BT25" s="688"/>
      <c r="BW25" s="279" t="s">
        <v>1072</v>
      </c>
      <c r="BX25" s="210">
        <v>48.54</v>
      </c>
      <c r="BY25" s="688"/>
      <c r="BZ25" s="688"/>
      <c r="CC25" s="279" t="s">
        <v>1072</v>
      </c>
      <c r="CD25" s="210">
        <v>142.91</v>
      </c>
      <c r="CE25" s="688"/>
      <c r="CF25" s="688"/>
      <c r="CI25" s="279" t="s">
        <v>1346</v>
      </c>
      <c r="CJ25" s="210">
        <v>35.049999999999997</v>
      </c>
      <c r="CK25" s="647"/>
      <c r="CL25" s="647"/>
      <c r="CO25" s="279" t="s">
        <v>1320</v>
      </c>
      <c r="CP25" s="210">
        <v>153.41</v>
      </c>
      <c r="CQ25" s="647" t="s">
        <v>1361</v>
      </c>
      <c r="CR25" s="64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3" t="s">
        <v>2206</v>
      </c>
      <c r="IC25" s="65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2540</v>
      </c>
      <c r="IQ25" s="61">
        <v>40.5</v>
      </c>
      <c r="IR25" s="599" t="s">
        <v>2551</v>
      </c>
      <c r="IS25" s="597">
        <v>28</v>
      </c>
    </row>
    <row r="26" spans="1:255" x14ac:dyDescent="0.2">
      <c r="A26" s="647"/>
      <c r="B26" s="647"/>
      <c r="E26" s="203" t="s">
        <v>368</v>
      </c>
      <c r="F26" s="173"/>
      <c r="G26" s="647"/>
      <c r="H26" s="647"/>
      <c r="K26" s="250" t="s">
        <v>1030</v>
      </c>
      <c r="L26" s="145">
        <f>910+40</f>
        <v>950</v>
      </c>
      <c r="M26" s="647"/>
      <c r="N26" s="647"/>
      <c r="Q26" s="250" t="s">
        <v>1038</v>
      </c>
      <c r="R26" s="145">
        <v>0</v>
      </c>
      <c r="S26" s="647"/>
      <c r="T26" s="647"/>
      <c r="W26" s="146" t="s">
        <v>1106</v>
      </c>
      <c r="X26" s="145">
        <v>110.58</v>
      </c>
      <c r="Y26" s="647"/>
      <c r="Z26" s="647"/>
      <c r="AE26" s="647"/>
      <c r="AF26" s="647"/>
      <c r="AK26" s="647"/>
      <c r="AL26" s="64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7"/>
      <c r="AX26" s="647"/>
      <c r="AY26" s="146"/>
      <c r="AZ26" s="210"/>
      <c r="BA26" s="647"/>
      <c r="BB26" s="647"/>
      <c r="BE26" s="146" t="s">
        <v>1229</v>
      </c>
      <c r="BF26" s="210">
        <f>6.5*2</f>
        <v>13</v>
      </c>
      <c r="BG26" s="647"/>
      <c r="BH26" s="647"/>
      <c r="BK26" s="279" t="s">
        <v>1229</v>
      </c>
      <c r="BL26" s="210">
        <f>6.5*2</f>
        <v>13</v>
      </c>
      <c r="BM26" s="647"/>
      <c r="BN26" s="647"/>
      <c r="BQ26" s="279" t="s">
        <v>1229</v>
      </c>
      <c r="BR26" s="210">
        <v>13</v>
      </c>
      <c r="BS26" s="647"/>
      <c r="BT26" s="647"/>
      <c r="BW26" s="279" t="s">
        <v>1229</v>
      </c>
      <c r="BX26" s="210">
        <v>13</v>
      </c>
      <c r="BY26" s="647"/>
      <c r="BZ26" s="647"/>
      <c r="CC26" s="279" t="s">
        <v>1229</v>
      </c>
      <c r="CD26" s="210">
        <v>13</v>
      </c>
      <c r="CE26" s="647"/>
      <c r="CF26" s="64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3" t="s">
        <v>1571</v>
      </c>
      <c r="DZ26" s="70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6" t="s">
        <v>1571</v>
      </c>
      <c r="ES26" s="686"/>
      <c r="ET26" s="1" t="s">
        <v>1738</v>
      </c>
      <c r="EU26" s="285">
        <v>20000</v>
      </c>
      <c r="EW26" s="68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351" t="s">
        <v>2555</v>
      </c>
      <c r="IQ26" s="61">
        <v>88.51</v>
      </c>
      <c r="IR26" s="609" t="s">
        <v>2573</v>
      </c>
      <c r="IS26" s="608">
        <v>120.42</v>
      </c>
    </row>
    <row r="27" spans="1:255" x14ac:dyDescent="0.2">
      <c r="A27" s="647"/>
      <c r="B27" s="647"/>
      <c r="F27" s="199"/>
      <c r="G27" s="647"/>
      <c r="H27" s="647"/>
      <c r="K27"/>
      <c r="M27" s="693" t="s">
        <v>514</v>
      </c>
      <c r="N27" s="693"/>
      <c r="Q27" s="250" t="s">
        <v>1031</v>
      </c>
      <c r="R27" s="145">
        <v>0</v>
      </c>
      <c r="S27" s="693" t="s">
        <v>514</v>
      </c>
      <c r="T27" s="693"/>
      <c r="W27" s="146" t="s">
        <v>1072</v>
      </c>
      <c r="X27" s="145">
        <v>60.75</v>
      </c>
      <c r="Y27" s="647"/>
      <c r="Z27" s="647"/>
      <c r="AC27" s="224" t="s">
        <v>1113</v>
      </c>
      <c r="AD27" s="224"/>
      <c r="AE27" s="693" t="s">
        <v>514</v>
      </c>
      <c r="AF27" s="69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6" t="s">
        <v>1571</v>
      </c>
      <c r="EY27" s="68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3" t="s">
        <v>2206</v>
      </c>
      <c r="HQ27" s="65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53" t="s">
        <v>2206</v>
      </c>
      <c r="IO27" s="653"/>
      <c r="IP27" s="596" t="s">
        <v>2205</v>
      </c>
      <c r="IQ27" s="61">
        <v>58.4</v>
      </c>
      <c r="IR27" s="601" t="s">
        <v>2553</v>
      </c>
      <c r="IS27" s="600">
        <v>1000</v>
      </c>
    </row>
    <row r="28" spans="1:255" x14ac:dyDescent="0.2">
      <c r="A28" s="647"/>
      <c r="B28" s="647"/>
      <c r="E28" s="198" t="s">
        <v>366</v>
      </c>
      <c r="F28" s="199"/>
      <c r="G28" s="647"/>
      <c r="H28" s="647"/>
      <c r="K28" s="146" t="s">
        <v>1029</v>
      </c>
      <c r="L28" s="145">
        <f>60</f>
        <v>60</v>
      </c>
      <c r="M28" s="693" t="s">
        <v>1004</v>
      </c>
      <c r="N28" s="693"/>
      <c r="Q28" s="250" t="s">
        <v>1094</v>
      </c>
      <c r="R28" s="210">
        <v>200</v>
      </c>
      <c r="S28" s="693" t="s">
        <v>1004</v>
      </c>
      <c r="T28" s="693"/>
      <c r="W28" s="146" t="s">
        <v>1028</v>
      </c>
      <c r="X28" s="145">
        <v>61.35</v>
      </c>
      <c r="Y28" s="693" t="s">
        <v>514</v>
      </c>
      <c r="Z28" s="693"/>
      <c r="AC28" s="224" t="s">
        <v>1109</v>
      </c>
      <c r="AD28" s="224">
        <f>53+207+63</f>
        <v>323</v>
      </c>
      <c r="AE28" s="693" t="s">
        <v>1004</v>
      </c>
      <c r="AF28" s="69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6" t="s">
        <v>1782</v>
      </c>
      <c r="FE28" s="68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2554</v>
      </c>
      <c r="IQ28" s="61">
        <v>23.42</v>
      </c>
      <c r="IR28" s="261" t="s">
        <v>2486</v>
      </c>
    </row>
    <row r="29" spans="1:255" x14ac:dyDescent="0.2">
      <c r="A29" s="693" t="s">
        <v>514</v>
      </c>
      <c r="B29" s="693"/>
      <c r="E29" s="198" t="s">
        <v>282</v>
      </c>
      <c r="F29" s="199"/>
      <c r="G29" s="693" t="s">
        <v>514</v>
      </c>
      <c r="H29" s="693"/>
      <c r="K29" s="146" t="s">
        <v>1028</v>
      </c>
      <c r="L29" s="145">
        <v>0</v>
      </c>
      <c r="M29" s="692" t="s">
        <v>93</v>
      </c>
      <c r="N29" s="692"/>
      <c r="Q29" s="250" t="s">
        <v>1071</v>
      </c>
      <c r="R29" s="145">
        <v>0</v>
      </c>
      <c r="S29" s="692" t="s">
        <v>93</v>
      </c>
      <c r="T29" s="692"/>
      <c r="W29" s="146" t="s">
        <v>1027</v>
      </c>
      <c r="X29" s="145">
        <v>64</v>
      </c>
      <c r="Y29" s="693" t="s">
        <v>1004</v>
      </c>
      <c r="Z29" s="693"/>
      <c r="AC29" s="224" t="s">
        <v>1110</v>
      </c>
      <c r="AD29" s="224">
        <f>63+46</f>
        <v>109</v>
      </c>
      <c r="AE29" s="692" t="s">
        <v>93</v>
      </c>
      <c r="AF29" s="69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6" t="s">
        <v>1571</v>
      </c>
      <c r="EM29" s="68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2559</v>
      </c>
      <c r="IQ29" s="61">
        <v>61.71</v>
      </c>
      <c r="IR29" s="590" t="s">
        <v>2524</v>
      </c>
      <c r="IS29" s="589" t="s">
        <v>2525</v>
      </c>
    </row>
    <row r="30" spans="1:255" x14ac:dyDescent="0.2">
      <c r="A30" s="693" t="s">
        <v>1004</v>
      </c>
      <c r="B30" s="693"/>
      <c r="E30" s="198" t="s">
        <v>378</v>
      </c>
      <c r="F30" s="199"/>
      <c r="G30" s="693" t="s">
        <v>1004</v>
      </c>
      <c r="H30" s="693"/>
      <c r="K30" s="146" t="s">
        <v>1027</v>
      </c>
      <c r="L30" s="145">
        <v>64</v>
      </c>
      <c r="M30" s="647" t="s">
        <v>391</v>
      </c>
      <c r="N30" s="647"/>
      <c r="Q30"/>
      <c r="S30" s="647" t="s">
        <v>391</v>
      </c>
      <c r="T30" s="647"/>
      <c r="W30" s="146" t="s">
        <v>1026</v>
      </c>
      <c r="X30" s="145">
        <v>100.01</v>
      </c>
      <c r="Y30" s="692" t="s">
        <v>93</v>
      </c>
      <c r="Z30" s="692"/>
      <c r="AC30" s="145" t="s">
        <v>1108</v>
      </c>
      <c r="AD30" s="145">
        <v>65</v>
      </c>
      <c r="AE30" s="647" t="s">
        <v>391</v>
      </c>
      <c r="AF30" s="64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6" t="s">
        <v>1782</v>
      </c>
      <c r="FK30" s="68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2564</v>
      </c>
      <c r="IQ30" s="61">
        <v>23.1</v>
      </c>
      <c r="IR30" s="603" t="s">
        <v>2571</v>
      </c>
      <c r="IS30" s="587">
        <v>30</v>
      </c>
      <c r="IU30"/>
    </row>
    <row r="31" spans="1:255" ht="12.75" customHeight="1" x14ac:dyDescent="0.2">
      <c r="A31" s="692" t="s">
        <v>93</v>
      </c>
      <c r="B31" s="692"/>
      <c r="E31" s="198" t="s">
        <v>1019</v>
      </c>
      <c r="F31" s="173"/>
      <c r="G31" s="692" t="s">
        <v>93</v>
      </c>
      <c r="H31" s="692"/>
      <c r="K31" s="146" t="s">
        <v>1026</v>
      </c>
      <c r="L31" s="145">
        <v>50.01</v>
      </c>
      <c r="M31" s="691" t="s">
        <v>1013</v>
      </c>
      <c r="N31" s="691"/>
      <c r="Q31" s="146" t="s">
        <v>1073</v>
      </c>
      <c r="R31" s="145">
        <v>26</v>
      </c>
      <c r="S31" s="691" t="s">
        <v>1013</v>
      </c>
      <c r="T31" s="691"/>
      <c r="W31"/>
      <c r="Y31" s="647" t="s">
        <v>391</v>
      </c>
      <c r="Z31" s="647"/>
      <c r="AC31" s="145" t="s">
        <v>1111</v>
      </c>
      <c r="AD31" s="145">
        <v>10</v>
      </c>
      <c r="AE31" s="691" t="s">
        <v>1013</v>
      </c>
      <c r="AF31" s="69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s="351" t="s">
        <v>2604</v>
      </c>
      <c r="IQ31" s="61">
        <v>42.17</v>
      </c>
      <c r="IR31" s="606"/>
      <c r="IU31"/>
    </row>
    <row r="32" spans="1:255" x14ac:dyDescent="0.2">
      <c r="A32" s="647" t="s">
        <v>391</v>
      </c>
      <c r="B32" s="647"/>
      <c r="E32" s="173"/>
      <c r="F32" s="173"/>
      <c r="G32" s="647" t="s">
        <v>391</v>
      </c>
      <c r="H32" s="647"/>
      <c r="K32"/>
      <c r="M32" s="688" t="s">
        <v>243</v>
      </c>
      <c r="N32" s="688"/>
      <c r="Q32" s="146" t="s">
        <v>1072</v>
      </c>
      <c r="R32" s="145">
        <v>55</v>
      </c>
      <c r="S32" s="688" t="s">
        <v>243</v>
      </c>
      <c r="T32" s="688"/>
      <c r="W32" s="249" t="s">
        <v>1093</v>
      </c>
      <c r="X32" s="249">
        <v>0</v>
      </c>
      <c r="Y32" s="691" t="s">
        <v>1013</v>
      </c>
      <c r="Z32" s="691"/>
      <c r="AE32" s="688" t="s">
        <v>243</v>
      </c>
      <c r="AF32" s="68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6" t="s">
        <v>1473</v>
      </c>
      <c r="DP32" s="69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351" t="s">
        <v>1898</v>
      </c>
      <c r="IQ32" s="61"/>
      <c r="IR32" t="s">
        <v>514</v>
      </c>
      <c r="IU32"/>
    </row>
    <row r="33" spans="1:252" x14ac:dyDescent="0.2">
      <c r="A33" s="691" t="s">
        <v>1013</v>
      </c>
      <c r="B33" s="691"/>
      <c r="C33" s="3"/>
      <c r="D33" s="3"/>
      <c r="E33" s="254"/>
      <c r="F33" s="254"/>
      <c r="G33" s="691" t="s">
        <v>1013</v>
      </c>
      <c r="H33" s="691"/>
      <c r="K33" s="249" t="s">
        <v>1033</v>
      </c>
      <c r="L33" s="249"/>
      <c r="M33" s="694" t="s">
        <v>1050</v>
      </c>
      <c r="N33" s="694"/>
      <c r="Q33" s="146" t="s">
        <v>1028</v>
      </c>
      <c r="R33" s="145">
        <v>77.239999999999995</v>
      </c>
      <c r="S33" s="694" t="s">
        <v>1050</v>
      </c>
      <c r="T33" s="694"/>
      <c r="Y33" s="688" t="s">
        <v>243</v>
      </c>
      <c r="Z33" s="688"/>
      <c r="AC33" s="202" t="s">
        <v>1024</v>
      </c>
      <c r="AD33" s="145">
        <v>350</v>
      </c>
      <c r="AE33" s="694" t="s">
        <v>1050</v>
      </c>
      <c r="AF33" s="69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9" t="s">
        <v>1446</v>
      </c>
      <c r="DB33" s="70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SUM(IQ22:IQ32)</f>
        <v>457.81</v>
      </c>
      <c r="IP33" t="s">
        <v>2545</v>
      </c>
      <c r="IQ33" s="78">
        <v>40</v>
      </c>
      <c r="IR33" t="s">
        <v>93</v>
      </c>
    </row>
    <row r="34" spans="1:252" x14ac:dyDescent="0.2">
      <c r="A34" s="688" t="s">
        <v>243</v>
      </c>
      <c r="B34" s="688"/>
      <c r="E34" s="173"/>
      <c r="F34" s="173"/>
      <c r="G34" s="688" t="s">
        <v>243</v>
      </c>
      <c r="H34" s="68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4" t="s">
        <v>1050</v>
      </c>
      <c r="Z34" s="69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9" t="s">
        <v>2232</v>
      </c>
      <c r="IQ34" s="594">
        <f>102+308+94</f>
        <v>504</v>
      </c>
      <c r="IR34" t="s">
        <v>2444</v>
      </c>
    </row>
    <row r="35" spans="1:252" ht="14.25" customHeight="1" x14ac:dyDescent="0.25">
      <c r="A35" s="695" t="s">
        <v>348</v>
      </c>
      <c r="B35" s="695"/>
      <c r="E35" s="190" t="s">
        <v>374</v>
      </c>
      <c r="F35" s="173"/>
      <c r="G35" s="695" t="s">
        <v>348</v>
      </c>
      <c r="H35" s="69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2605</v>
      </c>
      <c r="IO35" s="367">
        <f>100+400+100</f>
        <v>600</v>
      </c>
      <c r="IP35" s="432">
        <v>25.89</v>
      </c>
      <c r="IQ35" s="594"/>
      <c r="IR35" t="s">
        <v>1709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64">
        <f>IM23+IO35-IS19</f>
        <v>630</v>
      </c>
      <c r="IR36" t="s">
        <v>1050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1" t="s">
        <v>1571</v>
      </c>
      <c r="DT37" s="70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35</v>
      </c>
      <c r="IQ37" s="604" t="s">
        <v>2536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604" t="s">
        <v>2537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6</v>
      </c>
      <c r="IQ39" s="604" t="s">
        <v>2262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6" t="s">
        <v>1473</v>
      </c>
      <c r="DJ40" s="69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3" t="s">
        <v>2206</v>
      </c>
      <c r="II40" s="653"/>
      <c r="IJ40" s="429">
        <v>20</v>
      </c>
      <c r="IK40" s="354" t="s">
        <v>2470</v>
      </c>
      <c r="IO40" s="548"/>
      <c r="IP40" s="429">
        <v>30</v>
      </c>
      <c r="IQ40" s="604" t="s">
        <v>2541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604" t="s">
        <v>2547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5" t="s">
        <v>2339</v>
      </c>
      <c r="HY42" s="70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2548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04" t="s">
        <v>2556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20</v>
      </c>
      <c r="IQ44" s="604" t="s">
        <v>2262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>
        <v>10</v>
      </c>
      <c r="IQ45" s="604" t="s">
        <v>2567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2627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/>
      <c r="IQ47" s="60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9"/>
      <c r="IQ48" s="604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/>
      <c r="IQ49" s="604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2538</v>
      </c>
      <c r="IQ50" s="593">
        <f>757-3.8</f>
        <v>753.2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63" t="s">
        <v>2521</v>
      </c>
      <c r="IQ51" s="593">
        <v>92.8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563" t="s">
        <v>2527</v>
      </c>
      <c r="IQ52" s="593">
        <f>220.8+7.27*2</f>
        <v>235.34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2550</v>
      </c>
      <c r="IQ53" s="61">
        <v>260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18" t="s">
        <v>2557</v>
      </c>
      <c r="IQ54" s="593">
        <v>84.9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2558</v>
      </c>
      <c r="IQ55" s="593">
        <v>105.8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20" t="s">
        <v>2561</v>
      </c>
      <c r="IQ56" s="593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 t="s">
        <v>2552</v>
      </c>
      <c r="IQ57" s="593">
        <v>47.05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  <c r="IQ58" s="61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544"/>
      <c r="IQ59" s="605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145"/>
      <c r="IQ60" s="145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</row>
    <row r="62" spans="41:251" x14ac:dyDescent="0.2">
      <c r="DE62" s="6"/>
      <c r="DG62" s="223" t="s">
        <v>1507</v>
      </c>
      <c r="DH62" s="316">
        <v>51.9</v>
      </c>
    </row>
    <row r="63" spans="41:251" x14ac:dyDescent="0.2">
      <c r="DG63" s="223" t="s">
        <v>1188</v>
      </c>
      <c r="DH63" s="316">
        <v>1500</v>
      </c>
      <c r="IP63" s="418"/>
      <c r="IQ63" s="358"/>
    </row>
    <row r="64" spans="41:251" x14ac:dyDescent="0.2">
      <c r="IJ64" s="418"/>
      <c r="IK64" s="358"/>
      <c r="IQ64" s="546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P68" s="420"/>
    </row>
    <row r="69" spans="205:253" x14ac:dyDescent="0.2">
      <c r="IJ69" s="420"/>
      <c r="IP69" s="420"/>
    </row>
    <row r="70" spans="205:253" x14ac:dyDescent="0.2">
      <c r="IJ70" s="420"/>
      <c r="IP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R40"/>
  <sheetViews>
    <sheetView topLeftCell="B1" zoomScale="101" zoomScaleNormal="100" workbookViewId="0">
      <selection activeCell="O8" sqref="O8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15" t="s">
        <v>1910</v>
      </c>
      <c r="C2" s="715"/>
      <c r="D2" s="715"/>
      <c r="E2" s="717" t="s">
        <v>2574</v>
      </c>
      <c r="F2" s="717" t="s">
        <v>2621</v>
      </c>
      <c r="G2" s="639"/>
      <c r="H2" s="709" t="s">
        <v>2479</v>
      </c>
      <c r="I2" s="716" t="s">
        <v>2590</v>
      </c>
      <c r="J2" s="716"/>
      <c r="K2" s="719" t="s">
        <v>2609</v>
      </c>
      <c r="L2" s="717" t="s">
        <v>2579</v>
      </c>
      <c r="M2" s="708" t="s">
        <v>2593</v>
      </c>
      <c r="O2" s="612" t="s">
        <v>2584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8"/>
      <c r="F3" s="718"/>
      <c r="G3" s="640"/>
      <c r="H3" s="710"/>
      <c r="I3" s="617" t="s">
        <v>2616</v>
      </c>
      <c r="J3" s="618" t="s">
        <v>2247</v>
      </c>
      <c r="K3" s="720"/>
      <c r="L3" s="718"/>
      <c r="M3" s="708"/>
      <c r="O3" s="612" t="s">
        <v>2581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2580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2596</v>
      </c>
      <c r="N5" s="622" t="s">
        <v>2608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2591</v>
      </c>
      <c r="N6" s="623"/>
    </row>
    <row r="7" spans="2:16" x14ac:dyDescent="0.2">
      <c r="B7" s="610" t="s">
        <v>2575</v>
      </c>
      <c r="C7" s="610" t="s">
        <v>2575</v>
      </c>
      <c r="D7" s="610">
        <f>D4</f>
        <v>130</v>
      </c>
      <c r="E7" s="610" t="s">
        <v>2626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2596</v>
      </c>
    </row>
    <row r="8" spans="2:16" x14ac:dyDescent="0.2">
      <c r="B8" s="634"/>
      <c r="G8" s="641">
        <v>44985</v>
      </c>
      <c r="H8" s="624"/>
      <c r="N8" s="625" t="s">
        <v>2618</v>
      </c>
      <c r="O8" s="610" t="s">
        <v>2619</v>
      </c>
    </row>
    <row r="9" spans="2:16" x14ac:dyDescent="0.2">
      <c r="B9" s="634"/>
      <c r="G9" s="638">
        <v>45015</v>
      </c>
      <c r="H9" s="624"/>
      <c r="I9" s="610">
        <f>I6+K4</f>
        <v>320</v>
      </c>
      <c r="J9" s="610" t="s">
        <v>2592</v>
      </c>
      <c r="K9" s="610">
        <v>0</v>
      </c>
    </row>
    <row r="10" spans="2:16" x14ac:dyDescent="0.2">
      <c r="B10" s="624"/>
      <c r="E10" s="625" t="s">
        <v>2620</v>
      </c>
      <c r="F10" s="625" t="s">
        <v>517</v>
      </c>
      <c r="G10" s="638">
        <v>45016</v>
      </c>
      <c r="H10" s="624"/>
      <c r="I10" s="610">
        <v>152</v>
      </c>
      <c r="J10" s="610">
        <v>75</v>
      </c>
      <c r="K10" s="624"/>
      <c r="L10" s="610">
        <f>L7-C9-ABS(I9-I10)</f>
        <v>250.00099999999998</v>
      </c>
      <c r="M10" s="630" t="s">
        <v>2612</v>
      </c>
    </row>
    <row r="11" spans="2:16" x14ac:dyDescent="0.2">
      <c r="B11" s="714" t="s">
        <v>2577</v>
      </c>
      <c r="C11" s="714"/>
      <c r="D11" s="714"/>
      <c r="E11" s="714"/>
      <c r="F11" s="714"/>
      <c r="G11" s="714"/>
      <c r="H11" s="714"/>
      <c r="I11" s="714"/>
      <c r="J11" s="714"/>
      <c r="K11" s="714"/>
      <c r="L11" s="714"/>
      <c r="M11" s="714"/>
      <c r="N11" s="714"/>
      <c r="O11" s="714"/>
      <c r="P11" s="714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2610</v>
      </c>
      <c r="D13" s="632"/>
      <c r="E13" s="717" t="s">
        <v>2574</v>
      </c>
      <c r="F13" s="717" t="s">
        <v>2621</v>
      </c>
      <c r="G13" s="640"/>
      <c r="H13" s="709" t="s">
        <v>2590</v>
      </c>
      <c r="I13" s="711" t="s">
        <v>2601</v>
      </c>
      <c r="J13" s="713" t="s">
        <v>2614</v>
      </c>
      <c r="K13" s="713"/>
      <c r="L13" s="717" t="s">
        <v>2579</v>
      </c>
      <c r="M13" s="708" t="s">
        <v>2593</v>
      </c>
    </row>
    <row r="14" spans="2:16" x14ac:dyDescent="0.2">
      <c r="C14" s="615" t="s">
        <v>1908</v>
      </c>
      <c r="D14" s="616" t="s">
        <v>2478</v>
      </c>
      <c r="E14" s="718"/>
      <c r="F14" s="718"/>
      <c r="G14" s="643"/>
      <c r="H14" s="710"/>
      <c r="I14" s="712"/>
      <c r="J14" s="644" t="s">
        <v>2615</v>
      </c>
      <c r="K14" s="645" t="s">
        <v>1909</v>
      </c>
      <c r="L14" s="718"/>
      <c r="M14" s="708"/>
    </row>
    <row r="15" spans="2:16" x14ac:dyDescent="0.2">
      <c r="C15" s="610" t="s">
        <v>2575</v>
      </c>
      <c r="D15" s="610">
        <f>D4</f>
        <v>130</v>
      </c>
      <c r="G15" s="638">
        <v>45017</v>
      </c>
      <c r="H15" s="629" t="s">
        <v>2575</v>
      </c>
      <c r="J15" s="636">
        <v>160</v>
      </c>
      <c r="K15" s="610">
        <v>75</v>
      </c>
      <c r="N15" s="610" t="s">
        <v>2613</v>
      </c>
    </row>
    <row r="16" spans="2:16" x14ac:dyDescent="0.2">
      <c r="E16" s="625"/>
      <c r="F16" s="625"/>
      <c r="G16" s="638">
        <v>45017</v>
      </c>
      <c r="H16" s="624"/>
      <c r="I16" s="610" t="s">
        <v>2602</v>
      </c>
      <c r="M16" s="629"/>
      <c r="N16" s="610" t="s">
        <v>2611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2622</v>
      </c>
    </row>
    <row r="19" spans="2:18" x14ac:dyDescent="0.2">
      <c r="B19" s="714" t="s">
        <v>2578</v>
      </c>
      <c r="C19" s="714"/>
      <c r="D19" s="714"/>
      <c r="E19" s="714"/>
      <c r="F19" s="714"/>
      <c r="G19" s="714"/>
      <c r="H19" s="714"/>
      <c r="I19" s="714"/>
      <c r="J19" s="714"/>
      <c r="K19" s="714"/>
      <c r="L19" s="714"/>
      <c r="M19" s="714"/>
      <c r="N19" s="714"/>
      <c r="O19" s="714"/>
      <c r="P19" s="714"/>
    </row>
    <row r="20" spans="2:18" x14ac:dyDescent="0.2">
      <c r="E20" s="631" t="s">
        <v>2623</v>
      </c>
      <c r="F20" s="631" t="s">
        <v>2587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2603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2594</v>
      </c>
      <c r="N21" s="610" t="s">
        <v>2597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2624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2585</v>
      </c>
      <c r="R26" s="627"/>
    </row>
    <row r="27" spans="2:18" x14ac:dyDescent="0.2">
      <c r="C27" s="610">
        <v>30</v>
      </c>
      <c r="D27" s="610" t="s">
        <v>2576</v>
      </c>
      <c r="E27" s="626"/>
      <c r="F27" s="626"/>
      <c r="G27" s="641">
        <v>45077</v>
      </c>
      <c r="H27" s="624"/>
      <c r="K27" s="629"/>
      <c r="N27" s="610" t="s">
        <v>2589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2599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2600</v>
      </c>
      <c r="K29" s="629"/>
      <c r="N29" s="610" t="s">
        <v>2617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2607</v>
      </c>
    </row>
    <row r="32" spans="2:18" x14ac:dyDescent="0.2">
      <c r="C32" s="610" t="s">
        <v>2575</v>
      </c>
      <c r="D32" s="610">
        <v>113</v>
      </c>
      <c r="E32" s="627" t="s">
        <v>2625</v>
      </c>
      <c r="F32" s="627" t="s">
        <v>2583</v>
      </c>
      <c r="G32" s="638">
        <v>45079</v>
      </c>
      <c r="H32" s="629"/>
      <c r="K32" s="629"/>
      <c r="L32" s="610">
        <v>114</v>
      </c>
      <c r="M32" s="610" t="s">
        <v>2595</v>
      </c>
      <c r="N32" s="610" t="s">
        <v>2598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2586</v>
      </c>
    </row>
    <row r="36" spans="3:14" x14ac:dyDescent="0.2">
      <c r="C36" s="610">
        <f>113+1</f>
        <v>114</v>
      </c>
      <c r="D36" s="610" t="s">
        <v>2576</v>
      </c>
      <c r="G36" s="641">
        <v>45105</v>
      </c>
      <c r="H36" s="629"/>
      <c r="K36" s="629"/>
      <c r="N36" s="610" t="s">
        <v>2588</v>
      </c>
    </row>
    <row r="37" spans="3:14" x14ac:dyDescent="0.2">
      <c r="G37" s="641">
        <v>45107</v>
      </c>
      <c r="H37" s="629"/>
      <c r="K37" s="629"/>
      <c r="N37" s="610" t="s">
        <v>2607</v>
      </c>
    </row>
    <row r="38" spans="3:14" x14ac:dyDescent="0.2">
      <c r="D38" s="610">
        <v>0</v>
      </c>
      <c r="E38" s="627" t="s">
        <v>2582</v>
      </c>
      <c r="F38" s="627" t="s">
        <v>2583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  <mergeCell ref="H13:H14"/>
    <mergeCell ref="H2:H3"/>
    <mergeCell ref="I13:I14"/>
    <mergeCell ref="J13:K1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07" t="s">
        <v>1932</v>
      </c>
      <c r="D3" s="70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3" t="s">
        <v>2115</v>
      </c>
      <c r="C2" s="723"/>
      <c r="D2" s="724" t="s">
        <v>1910</v>
      </c>
      <c r="E2" s="724"/>
      <c r="F2" s="522"/>
      <c r="G2" s="522"/>
      <c r="H2" s="395"/>
      <c r="I2" s="727" t="s">
        <v>2309</v>
      </c>
      <c r="J2" s="728"/>
      <c r="K2" s="728"/>
      <c r="L2" s="728"/>
      <c r="M2" s="728"/>
      <c r="N2" s="728"/>
      <c r="O2" s="729"/>
      <c r="P2" s="476"/>
      <c r="Q2" s="730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5" t="s">
        <v>2345</v>
      </c>
      <c r="G3" s="736"/>
      <c r="H3" s="395"/>
      <c r="I3" s="459"/>
      <c r="J3" s="523"/>
      <c r="K3" s="732" t="s">
        <v>2488</v>
      </c>
      <c r="L3" s="733"/>
      <c r="M3" s="734"/>
      <c r="N3" s="528"/>
      <c r="O3" s="456"/>
      <c r="P3" s="520"/>
      <c r="Q3" s="731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5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5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6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6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1" t="s">
        <v>1577</v>
      </c>
      <c r="E27" s="722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8"/>
      <c r="H3" s="649"/>
      <c r="I3" s="312"/>
      <c r="J3" s="650">
        <v>43891</v>
      </c>
      <c r="K3" s="651"/>
      <c r="L3" s="313"/>
      <c r="M3" s="648">
        <v>43739</v>
      </c>
      <c r="N3" s="64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7" t="s">
        <v>1219</v>
      </c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</row>
    <row r="38" spans="2:14" x14ac:dyDescent="0.2">
      <c r="B38" s="647" t="s">
        <v>1217</v>
      </c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</row>
    <row r="39" spans="2:14" x14ac:dyDescent="0.2">
      <c r="B39" s="647"/>
      <c r="C39" s="647"/>
      <c r="D39" s="647"/>
      <c r="E39" s="647"/>
      <c r="F39" s="647"/>
      <c r="G39" s="647"/>
      <c r="H39" s="647"/>
      <c r="I39" s="647"/>
      <c r="J39" s="647"/>
      <c r="K39" s="647"/>
      <c r="L39" s="647"/>
      <c r="M39" s="647"/>
      <c r="N39" s="647"/>
    </row>
    <row r="40" spans="2:14" x14ac:dyDescent="0.2">
      <c r="B40" s="646" t="s">
        <v>1220</v>
      </c>
      <c r="C40" s="646"/>
      <c r="D40" s="646"/>
      <c r="E40" s="646"/>
      <c r="F40" s="646"/>
      <c r="G40" s="646"/>
      <c r="H40" s="646"/>
      <c r="I40" s="646"/>
      <c r="J40" s="646"/>
      <c r="K40" s="646"/>
      <c r="L40" s="646"/>
      <c r="M40" s="646"/>
      <c r="N40" s="646"/>
    </row>
    <row r="41" spans="2:14" x14ac:dyDescent="0.2">
      <c r="B41" s="646"/>
      <c r="C41" s="646"/>
      <c r="D41" s="646"/>
      <c r="E41" s="646"/>
      <c r="F41" s="646"/>
      <c r="G41" s="646"/>
      <c r="H41" s="646"/>
      <c r="I41" s="646"/>
      <c r="J41" s="646"/>
      <c r="K41" s="646"/>
      <c r="L41" s="646"/>
      <c r="M41" s="646"/>
      <c r="N41" s="646"/>
    </row>
    <row r="42" spans="2:14" x14ac:dyDescent="0.2">
      <c r="B42" s="646"/>
      <c r="C42" s="646"/>
      <c r="D42" s="646"/>
      <c r="E42" s="646"/>
      <c r="F42" s="646"/>
      <c r="G42" s="646"/>
      <c r="H42" s="646"/>
      <c r="I42" s="646"/>
      <c r="J42" s="646"/>
      <c r="K42" s="646"/>
      <c r="L42" s="646"/>
      <c r="M42" s="646"/>
      <c r="N42" s="64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4" t="s">
        <v>124</v>
      </c>
      <c r="C1" s="664"/>
      <c r="D1" s="668" t="s">
        <v>292</v>
      </c>
      <c r="E1" s="668"/>
      <c r="F1" s="668" t="s">
        <v>345</v>
      </c>
      <c r="G1" s="668"/>
      <c r="H1" s="665" t="s">
        <v>127</v>
      </c>
      <c r="I1" s="665"/>
      <c r="J1" s="666" t="s">
        <v>292</v>
      </c>
      <c r="K1" s="666"/>
      <c r="L1" s="667" t="s">
        <v>528</v>
      </c>
      <c r="M1" s="667"/>
      <c r="N1" s="665" t="s">
        <v>146</v>
      </c>
      <c r="O1" s="665"/>
      <c r="P1" s="666" t="s">
        <v>293</v>
      </c>
      <c r="Q1" s="666"/>
      <c r="R1" s="667" t="s">
        <v>530</v>
      </c>
      <c r="S1" s="667"/>
      <c r="T1" s="653" t="s">
        <v>193</v>
      </c>
      <c r="U1" s="653"/>
      <c r="V1" s="666" t="s">
        <v>292</v>
      </c>
      <c r="W1" s="666"/>
      <c r="X1" s="655" t="s">
        <v>532</v>
      </c>
      <c r="Y1" s="655"/>
      <c r="Z1" s="653" t="s">
        <v>241</v>
      </c>
      <c r="AA1" s="653"/>
      <c r="AB1" s="654" t="s">
        <v>292</v>
      </c>
      <c r="AC1" s="654"/>
      <c r="AD1" s="663" t="s">
        <v>532</v>
      </c>
      <c r="AE1" s="663"/>
      <c r="AF1" s="653" t="s">
        <v>373</v>
      </c>
      <c r="AG1" s="653"/>
      <c r="AH1" s="654" t="s">
        <v>292</v>
      </c>
      <c r="AI1" s="654"/>
      <c r="AJ1" s="655" t="s">
        <v>538</v>
      </c>
      <c r="AK1" s="655"/>
      <c r="AL1" s="653" t="s">
        <v>395</v>
      </c>
      <c r="AM1" s="653"/>
      <c r="AN1" s="661" t="s">
        <v>292</v>
      </c>
      <c r="AO1" s="661"/>
      <c r="AP1" s="659" t="s">
        <v>539</v>
      </c>
      <c r="AQ1" s="659"/>
      <c r="AR1" s="653" t="s">
        <v>422</v>
      </c>
      <c r="AS1" s="653"/>
      <c r="AV1" s="659" t="s">
        <v>285</v>
      </c>
      <c r="AW1" s="659"/>
      <c r="AX1" s="662" t="s">
        <v>1010</v>
      </c>
      <c r="AY1" s="662"/>
      <c r="AZ1" s="662"/>
      <c r="BA1" s="213"/>
      <c r="BB1" s="657">
        <v>42942</v>
      </c>
      <c r="BC1" s="658"/>
      <c r="BD1" s="65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22" t="s">
        <v>233</v>
      </c>
      <c r="Y4" s="126">
        <f>Y3-Y6</f>
        <v>4.9669099999591708</v>
      </c>
      <c r="Z4" s="656" t="s">
        <v>262</v>
      </c>
      <c r="AA4" s="656"/>
      <c r="AD4" s="157" t="s">
        <v>233</v>
      </c>
      <c r="AE4" s="157">
        <f>AE3-AE5</f>
        <v>-52.526899999851594</v>
      </c>
      <c r="AF4" s="656" t="s">
        <v>262</v>
      </c>
      <c r="AG4" s="656"/>
      <c r="AH4" s="146"/>
      <c r="AI4" s="146"/>
      <c r="AJ4" s="157" t="s">
        <v>233</v>
      </c>
      <c r="AK4" s="157">
        <f>AK3-AK5</f>
        <v>94.988909999992757</v>
      </c>
      <c r="AL4" s="656" t="s">
        <v>262</v>
      </c>
      <c r="AM4" s="656"/>
      <c r="AP4" s="173" t="s">
        <v>233</v>
      </c>
      <c r="AQ4" s="177">
        <f>AQ3-AQ5</f>
        <v>33.841989999942598</v>
      </c>
      <c r="AR4" s="656" t="s">
        <v>262</v>
      </c>
      <c r="AS4" s="656"/>
      <c r="AX4" s="656" t="s">
        <v>572</v>
      </c>
      <c r="AY4" s="656"/>
      <c r="BB4" s="656" t="s">
        <v>575</v>
      </c>
      <c r="BC4" s="6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6"/>
      <c r="AG5" s="656"/>
      <c r="AH5" s="146"/>
      <c r="AI5" s="146"/>
      <c r="AJ5" s="157" t="s">
        <v>358</v>
      </c>
      <c r="AK5" s="165">
        <f>SUM(AK11:AK59)</f>
        <v>30858.011000000002</v>
      </c>
      <c r="AL5" s="656"/>
      <c r="AM5" s="65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6"/>
      <c r="AS5" s="656"/>
      <c r="AX5" s="656"/>
      <c r="AY5" s="656"/>
      <c r="BB5" s="656"/>
      <c r="BC5" s="656"/>
      <c r="BD5" s="660" t="s">
        <v>1011</v>
      </c>
      <c r="BE5" s="660"/>
      <c r="BF5" s="660"/>
      <c r="BG5" s="660"/>
      <c r="BH5" s="660"/>
      <c r="BI5" s="660"/>
      <c r="BJ5" s="660"/>
      <c r="BK5" s="66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69" t="s">
        <v>264</v>
      </c>
      <c r="W23" s="67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1"/>
      <c r="W24" s="67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3" t="s">
        <v>1001</v>
      </c>
      <c r="C24" s="673"/>
      <c r="D24" s="673"/>
      <c r="E24" s="673"/>
      <c r="F24" s="673"/>
      <c r="G24" s="673"/>
      <c r="H24" s="673"/>
      <c r="I24" s="67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4" t="s">
        <v>917</v>
      </c>
      <c r="C1" s="664"/>
      <c r="D1" s="663" t="s">
        <v>523</v>
      </c>
      <c r="E1" s="663"/>
      <c r="F1" s="664" t="s">
        <v>521</v>
      </c>
      <c r="G1" s="664"/>
      <c r="H1" s="674" t="s">
        <v>557</v>
      </c>
      <c r="I1" s="674"/>
      <c r="J1" s="663" t="s">
        <v>523</v>
      </c>
      <c r="K1" s="663"/>
      <c r="L1" s="664" t="s">
        <v>916</v>
      </c>
      <c r="M1" s="664"/>
      <c r="N1" s="674" t="s">
        <v>557</v>
      </c>
      <c r="O1" s="674"/>
      <c r="P1" s="663" t="s">
        <v>523</v>
      </c>
      <c r="Q1" s="663"/>
      <c r="R1" s="664" t="s">
        <v>560</v>
      </c>
      <c r="S1" s="664"/>
      <c r="T1" s="674" t="s">
        <v>557</v>
      </c>
      <c r="U1" s="674"/>
      <c r="V1" s="663" t="s">
        <v>523</v>
      </c>
      <c r="W1" s="663"/>
      <c r="X1" s="664" t="s">
        <v>915</v>
      </c>
      <c r="Y1" s="664"/>
      <c r="Z1" s="674" t="s">
        <v>557</v>
      </c>
      <c r="AA1" s="674"/>
      <c r="AB1" s="663" t="s">
        <v>523</v>
      </c>
      <c r="AC1" s="663"/>
      <c r="AD1" s="664" t="s">
        <v>599</v>
      </c>
      <c r="AE1" s="664"/>
      <c r="AF1" s="674" t="s">
        <v>557</v>
      </c>
      <c r="AG1" s="674"/>
      <c r="AH1" s="663" t="s">
        <v>523</v>
      </c>
      <c r="AI1" s="663"/>
      <c r="AJ1" s="664" t="s">
        <v>914</v>
      </c>
      <c r="AK1" s="664"/>
      <c r="AL1" s="674" t="s">
        <v>634</v>
      </c>
      <c r="AM1" s="674"/>
      <c r="AN1" s="663" t="s">
        <v>635</v>
      </c>
      <c r="AO1" s="663"/>
      <c r="AP1" s="664" t="s">
        <v>629</v>
      </c>
      <c r="AQ1" s="664"/>
      <c r="AR1" s="674" t="s">
        <v>557</v>
      </c>
      <c r="AS1" s="674"/>
      <c r="AT1" s="663" t="s">
        <v>523</v>
      </c>
      <c r="AU1" s="663"/>
      <c r="AV1" s="664" t="s">
        <v>913</v>
      </c>
      <c r="AW1" s="664"/>
      <c r="AX1" s="674" t="s">
        <v>557</v>
      </c>
      <c r="AY1" s="674"/>
      <c r="AZ1" s="663" t="s">
        <v>523</v>
      </c>
      <c r="BA1" s="663"/>
      <c r="BB1" s="664" t="s">
        <v>661</v>
      </c>
      <c r="BC1" s="664"/>
      <c r="BD1" s="674" t="s">
        <v>557</v>
      </c>
      <c r="BE1" s="674"/>
      <c r="BF1" s="663" t="s">
        <v>523</v>
      </c>
      <c r="BG1" s="663"/>
      <c r="BH1" s="664" t="s">
        <v>912</v>
      </c>
      <c r="BI1" s="664"/>
      <c r="BJ1" s="674" t="s">
        <v>557</v>
      </c>
      <c r="BK1" s="674"/>
      <c r="BL1" s="663" t="s">
        <v>523</v>
      </c>
      <c r="BM1" s="663"/>
      <c r="BN1" s="664" t="s">
        <v>931</v>
      </c>
      <c r="BO1" s="664"/>
      <c r="BP1" s="674" t="s">
        <v>557</v>
      </c>
      <c r="BQ1" s="674"/>
      <c r="BR1" s="663" t="s">
        <v>523</v>
      </c>
      <c r="BS1" s="663"/>
      <c r="BT1" s="664" t="s">
        <v>911</v>
      </c>
      <c r="BU1" s="664"/>
      <c r="BV1" s="674" t="s">
        <v>712</v>
      </c>
      <c r="BW1" s="674"/>
      <c r="BX1" s="663" t="s">
        <v>713</v>
      </c>
      <c r="BY1" s="663"/>
      <c r="BZ1" s="664" t="s">
        <v>711</v>
      </c>
      <c r="CA1" s="664"/>
      <c r="CB1" s="674" t="s">
        <v>738</v>
      </c>
      <c r="CC1" s="674"/>
      <c r="CD1" s="663" t="s">
        <v>739</v>
      </c>
      <c r="CE1" s="663"/>
      <c r="CF1" s="664" t="s">
        <v>910</v>
      </c>
      <c r="CG1" s="664"/>
      <c r="CH1" s="674" t="s">
        <v>738</v>
      </c>
      <c r="CI1" s="674"/>
      <c r="CJ1" s="663" t="s">
        <v>739</v>
      </c>
      <c r="CK1" s="663"/>
      <c r="CL1" s="664" t="s">
        <v>756</v>
      </c>
      <c r="CM1" s="664"/>
      <c r="CN1" s="674" t="s">
        <v>738</v>
      </c>
      <c r="CO1" s="674"/>
      <c r="CP1" s="663" t="s">
        <v>739</v>
      </c>
      <c r="CQ1" s="663"/>
      <c r="CR1" s="664" t="s">
        <v>909</v>
      </c>
      <c r="CS1" s="664"/>
      <c r="CT1" s="674" t="s">
        <v>738</v>
      </c>
      <c r="CU1" s="674"/>
      <c r="CV1" s="678" t="s">
        <v>739</v>
      </c>
      <c r="CW1" s="678"/>
      <c r="CX1" s="664" t="s">
        <v>777</v>
      </c>
      <c r="CY1" s="664"/>
      <c r="CZ1" s="674" t="s">
        <v>738</v>
      </c>
      <c r="DA1" s="674"/>
      <c r="DB1" s="678" t="s">
        <v>739</v>
      </c>
      <c r="DC1" s="678"/>
      <c r="DD1" s="664" t="s">
        <v>908</v>
      </c>
      <c r="DE1" s="664"/>
      <c r="DF1" s="674" t="s">
        <v>824</v>
      </c>
      <c r="DG1" s="674"/>
      <c r="DH1" s="678" t="s">
        <v>825</v>
      </c>
      <c r="DI1" s="678"/>
      <c r="DJ1" s="664" t="s">
        <v>817</v>
      </c>
      <c r="DK1" s="664"/>
      <c r="DL1" s="674" t="s">
        <v>824</v>
      </c>
      <c r="DM1" s="674"/>
      <c r="DN1" s="678" t="s">
        <v>739</v>
      </c>
      <c r="DO1" s="678"/>
      <c r="DP1" s="664" t="s">
        <v>907</v>
      </c>
      <c r="DQ1" s="664"/>
      <c r="DR1" s="674" t="s">
        <v>824</v>
      </c>
      <c r="DS1" s="674"/>
      <c r="DT1" s="678" t="s">
        <v>739</v>
      </c>
      <c r="DU1" s="678"/>
      <c r="DV1" s="664" t="s">
        <v>906</v>
      </c>
      <c r="DW1" s="664"/>
      <c r="DX1" s="674" t="s">
        <v>824</v>
      </c>
      <c r="DY1" s="674"/>
      <c r="DZ1" s="678" t="s">
        <v>739</v>
      </c>
      <c r="EA1" s="678"/>
      <c r="EB1" s="664" t="s">
        <v>905</v>
      </c>
      <c r="EC1" s="664"/>
      <c r="ED1" s="674" t="s">
        <v>824</v>
      </c>
      <c r="EE1" s="674"/>
      <c r="EF1" s="678" t="s">
        <v>739</v>
      </c>
      <c r="EG1" s="678"/>
      <c r="EH1" s="664" t="s">
        <v>891</v>
      </c>
      <c r="EI1" s="664"/>
      <c r="EJ1" s="674" t="s">
        <v>824</v>
      </c>
      <c r="EK1" s="674"/>
      <c r="EL1" s="678" t="s">
        <v>946</v>
      </c>
      <c r="EM1" s="678"/>
      <c r="EN1" s="664" t="s">
        <v>932</v>
      </c>
      <c r="EO1" s="664"/>
      <c r="EP1" s="674" t="s">
        <v>824</v>
      </c>
      <c r="EQ1" s="674"/>
      <c r="ER1" s="678" t="s">
        <v>960</v>
      </c>
      <c r="ES1" s="678"/>
      <c r="ET1" s="664" t="s">
        <v>947</v>
      </c>
      <c r="EU1" s="664"/>
      <c r="EV1" s="674" t="s">
        <v>824</v>
      </c>
      <c r="EW1" s="674"/>
      <c r="EX1" s="678" t="s">
        <v>538</v>
      </c>
      <c r="EY1" s="678"/>
      <c r="EZ1" s="664" t="s">
        <v>964</v>
      </c>
      <c r="FA1" s="66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7" t="s">
        <v>787</v>
      </c>
      <c r="CU7" s="66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7" t="s">
        <v>786</v>
      </c>
      <c r="DA8" s="66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7" t="s">
        <v>786</v>
      </c>
      <c r="DG8" s="66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7" t="s">
        <v>786</v>
      </c>
      <c r="DM8" s="66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7" t="s">
        <v>786</v>
      </c>
      <c r="DS8" s="664"/>
      <c r="DT8" s="145" t="s">
        <v>791</v>
      </c>
      <c r="DU8" s="145">
        <f>SUM(DU13:DU17)</f>
        <v>32</v>
      </c>
      <c r="DV8" s="63"/>
      <c r="DW8" s="63"/>
      <c r="DX8" s="677" t="s">
        <v>786</v>
      </c>
      <c r="DY8" s="66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7" t="s">
        <v>938</v>
      </c>
      <c r="EK8" s="66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7" t="s">
        <v>938</v>
      </c>
      <c r="EQ9" s="66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7" t="s">
        <v>938</v>
      </c>
      <c r="EW9" s="66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7" t="s">
        <v>938</v>
      </c>
      <c r="EE11" s="66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7" t="s">
        <v>786</v>
      </c>
      <c r="CU12" s="66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3" t="s">
        <v>790</v>
      </c>
      <c r="CU19" s="65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7" t="s">
        <v>866</v>
      </c>
      <c r="FA21" s="647"/>
      <c r="FC21" s="244">
        <f>FC20-FC22</f>
        <v>113457.16899999997</v>
      </c>
      <c r="FD21" s="236"/>
      <c r="FE21" s="679" t="s">
        <v>1581</v>
      </c>
      <c r="FF21" s="679"/>
      <c r="FG21" s="67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7" t="s">
        <v>879</v>
      </c>
      <c r="FA22" s="64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7" t="s">
        <v>1012</v>
      </c>
      <c r="FA23" s="64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7" t="s">
        <v>1097</v>
      </c>
      <c r="FA24" s="64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2023-01-11T13:41:51Z</dcterms:modified>
</cp:coreProperties>
</file>