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909B5E8-BD80-4412-A4DE-0C6C3B736B70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" sheetId="35" state="hidden" r:id="rId15"/>
  </sheets>
  <calcPr calcId="191029"/>
</workbook>
</file>

<file path=xl/calcChain.xml><?xml version="1.0" encoding="utf-8"?>
<calcChain xmlns="http://schemas.openxmlformats.org/spreadsheetml/2006/main">
  <c r="IW30" i="32" l="1"/>
  <c r="IW22" i="32"/>
  <c r="IY16" i="32" l="1"/>
  <c r="IU33" i="32" l="1"/>
  <c r="IU31" i="32"/>
  <c r="I4" i="41" l="1"/>
  <c r="IQ13" i="32" l="1"/>
  <c r="IQ12" i="32" s="1"/>
  <c r="IW33" i="32" l="1"/>
  <c r="IU2" i="32"/>
  <c r="IY15" i="32"/>
  <c r="IU30" i="32"/>
  <c r="IU32" i="32"/>
  <c r="IU34" i="32"/>
  <c r="IU35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<sst xmlns="http://schemas.openxmlformats.org/spreadsheetml/2006/main" count="6739" uniqueCount="2660">
  <si>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</si>
  <si>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</si>
  <si>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</si>
  <si>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</si>
  <si>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</si>
  <si>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</si>
  <si>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</si>
  <si>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</si>
  <si>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</si>
  <si>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</si>
  <si>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</si>
  <si>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</si>
  <si>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</si>
  <si>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</si>
  <si>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</si>
  <si>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</si>
  <si>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</si>
  <si>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</si>
  <si>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</si>
  <si>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</si>
  <si>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</si>
  <si>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</si>
  <si>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</si>
  <si>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</si>
  <si>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</si>
  <si>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</si>
  <si>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</si>
  <si>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</si>
  <si>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</si>
  <si>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</si>
  <si>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</si>
  <si>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</si>
  <si>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</si>
  <si>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</si>
  <si>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</si>
  <si>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</si>
  <si>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</si>
  <si>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</si>
  <si>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</si>
  <si>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</si>
  <si>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</si>
  <si>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</si>
  <si>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</si>
  <si>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</si>
  <si>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</si>
  <si>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</si>
  <si>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</si>
  <si>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</si>
  <si>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</si>
  <si>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</si>
  <si>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</si>
  <si>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</si>
  <si>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</si>
  <si>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</si>
  <si>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</si>
  <si>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</si>
  <si>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</si>
  <si>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</si>
  <si>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</si>
  <si>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</si>
  <si>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</si>
  <si>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</si>
  <si>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</si>
  <si>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</si>
  <si>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</si>
  <si>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</si>
  <si>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</si>
  <si>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</si>
  <si>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</si>
  <si>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</si>
  <si>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</si>
  <si>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</si>
  <si>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</si>
  <si>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</si>
  <si>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</si>
  <si>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</si>
  <si>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</si>
  <si>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</si>
  <si>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</si>
  <si>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</si>
  <si>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</si>
  <si>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</si>
  <si>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</si>
  <si>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</si>
  <si>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</si>
  <si>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</si>
  <si>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</si>
  <si>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</si>
  <si>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</si>
  <si>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</si>
  <si>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</si>
  <si>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</si>
  <si>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</si>
  <si>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</si>
  <si>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</si>
  <si>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</si>
  <si>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</si>
  <si>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</si>
  <si>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</si>
  <si>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</si>
  <si>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</si>
  <si>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</si>
  <si>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</si>
  <si>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</si>
  <si>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</si>
  <si>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</si>
  <si>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</si>
  <si>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</si>
  <si>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</si>
  <si>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</si>
  <si>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</si>
  <si>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</si>
  <si>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</si>
  <si>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</si>
  <si>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</si>
  <si>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</si>
  <si>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</si>
  <si>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</si>
  <si>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</si>
  <si>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</si>
  <si>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</si>
  <si>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</si>
  <si>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</si>
  <si>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</si>
  <si>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</si>
  <si>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</si>
  <si>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</si>
  <si>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</si>
  <si>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</si>
  <si>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</si>
  <si>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</si>
  <si>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</si>
  <si>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</si>
  <si>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</si>
  <si>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</si>
  <si>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</si>
  <si>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</si>
  <si>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</si>
  <si>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</si>
  <si>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</si>
  <si>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</si>
  <si>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</si>
  <si>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</si>
  <si>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</si>
  <si>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</si>
  <si>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</si>
  <si>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</si>
  <si>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</si>
  <si>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</si>
  <si>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</si>
  <si>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</si>
  <si>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</si>
  <si>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</si>
  <si>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</si>
  <si>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</si>
  <si>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</si>
  <si>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</si>
  <si>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</si>
  <si>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</si>
  <si>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</si>
  <si>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</si>
  <si>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</si>
  <si>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</si>
  <si>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</si>
  <si>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</si>
  <si>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</si>
  <si>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</si>
  <si>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</si>
  <si>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</si>
  <si>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</si>
  <si>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</si>
  <si>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</si>
  <si>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</si>
  <si>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</si>
  <si>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</si>
  <si>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</si>
  <si>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</si>
  <si>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</si>
  <si>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</si>
  <si>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</si>
  <si>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</si>
  <si>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</si>
  <si>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</si>
  <si>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</si>
  <si>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</si>
  <si>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</si>
  <si>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</si>
  <si>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</si>
  <si>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</si>
  <si>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</si>
  <si>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</si>
  <si>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</si>
  <si>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</si>
  <si>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</si>
  <si>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</si>
  <si>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</si>
  <si>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</si>
  <si>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</si>
  <si>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</si>
  <si>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</si>
  <si>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</si>
  <si>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</si>
  <si>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</si>
  <si>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</si>
  <si>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</si>
  <si>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</si>
  <si>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</si>
  <si>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</si>
  <si>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</si>
  <si>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</si>
  <si>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</si>
  <si>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</si>
  <si>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</si>
  <si>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</si>
  <si>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</si>
  <si>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</si>
  <si>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</si>
  <si>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</si>
  <si>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</si>
  <si>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</si>
  <si>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</si>
  <si>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</si>
  <si>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</si>
  <si>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</si>
  <si>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</si>
  <si>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</si>
  <si>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</si>
  <si>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</si>
  <si>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</si>
  <si>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</si>
  <si>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</si>
  <si>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</si>
  <si>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</si>
  <si>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</si>
  <si>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</si>
  <si>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</si>
  <si>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</si>
  <si>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</si>
  <si>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</si>
  <si>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</si>
  <si>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</si>
  <si>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</si>
  <si>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</si>
  <si>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</si>
  <si>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</si>
  <si>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</si>
  <si>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</si>
  <si>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</si>
  <si>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</si>
  <si>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</si>
  <si>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</si>
  <si>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</si>
  <si>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</si>
  <si>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</si>
  <si>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</si>
  <si>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</si>
  <si>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</si>
  <si>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</si>
  <si>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</si>
  <si>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</si>
  <si>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</si>
  <si>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</si>
  <si>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</si>
  <si>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</si>
  <si>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</si>
  <si>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</si>
  <si>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</si>
  <si>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</si>
  <si>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</si>
  <si>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</si>
  <si>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</si>
  <si>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</si>
  <si>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</si>
  <si>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</si>
  <si>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</si>
  <si>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</si>
  <si>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</si>
  <si>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</si>
  <si>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</si>
  <si>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</si>
  <si>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</si>
  <si>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</si>
  <si>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</si>
  <si>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</si>
  <si>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</si>
  <si>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</si>
  <si>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</si>
  <si>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</si>
  <si>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</si>
  <si>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</si>
  <si>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</si>
  <si>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</si>
  <si>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</si>
  <si>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</si>
  <si>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</si>
  <si>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</si>
  <si>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</si>
  <si>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</si>
  <si>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</si>
  <si>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</si>
  <si>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</si>
  <si>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</si>
  <si>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</si>
  <si>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</si>
  <si>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</si>
  <si>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</si>
  <si>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</si>
  <si>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</si>
  <si>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</si>
  <si>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</si>
  <si>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</si>
  <si>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</si>
  <si>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</si>
  <si>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</si>
  <si>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</si>
  <si>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</si>
  <si>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</si>
  <si>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</si>
  <si>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</si>
  <si>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</si>
  <si>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</si>
  <si>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</si>
  <si>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</si>
  <si>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</si>
  <si>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</si>
  <si>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</si>
  <si>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</si>
  <si>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</si>
  <si>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</si>
  <si>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</si>
  <si>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</si>
  <si>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</si>
  <si>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</si>
  <si>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</si>
  <si>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</si>
  <si>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</si>
  <si>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</si>
  <si>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</si>
  <si>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</si>
  <si>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</si>
  <si>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</si>
  <si>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</si>
  <si>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</si>
  <si>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</si>
  <si>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</si>
  <si>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</si>
  <si>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</si>
  <si>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</si>
  <si>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</si>
  <si>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</si>
  <si>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</si>
  <si>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</si>
  <si>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</si>
  <si>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</si>
  <si>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</si>
  <si>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</si>
  <si>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</si>
  <si>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</si>
  <si>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</si>
  <si>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</si>
  <si>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</si>
  <si>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</si>
  <si>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</si>
  <si>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</si>
  <si>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</si>
  <si>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</si>
  <si>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</si>
  <si>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</si>
  <si>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</si>
  <si>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</si>
  <si>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</si>
  <si>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</si>
  <si>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</si>
  <si>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</si>
  <si>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</si>
  <si>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</si>
  <si>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</si>
  <si>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</si>
  <si>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</si>
  <si>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</si>
  <si>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</si>
  <si>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</si>
  <si>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</si>
  <si>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</si>
  <si>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</si>
  <si>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</si>
  <si>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</si>
  <si>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</si>
  <si>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</si>
  <si>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</si>
  <si>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</si>
  <si>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</si>
  <si>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</si>
  <si>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</si>
  <si>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</si>
  <si>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</si>
  <si>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</si>
  <si>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</si>
  <si>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</si>
  <si>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</si>
  <si>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</si>
  <si>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</si>
  <si>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</si>
  <si>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</si>
  <si>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</si>
  <si>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</si>
  <si>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</si>
  <si>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</si>
  <si>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</si>
  <si>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</si>
  <si>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</si>
  <si>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</si>
  <si>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</si>
  <si>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</si>
  <si>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</si>
  <si>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</si>
  <si>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</si>
  <si>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</si>
  <si>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</si>
  <si>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</si>
  <si>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</si>
  <si>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</si>
  <si>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</si>
  <si>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</si>
  <si>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</si>
  <si>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</si>
  <si>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</si>
  <si>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</si>
  <si>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</si>
  <si>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</si>
  <si>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</si>
  <si>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</si>
  <si>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</si>
  <si>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</si>
  <si>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</si>
  <si>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</si>
  <si>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</si>
  <si>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</si>
  <si>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</si>
  <si>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</si>
  <si>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</si>
  <si>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</si>
  <si>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</si>
  <si>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</si>
  <si>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</si>
  <si>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</si>
  <si>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</si>
  <si>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</si>
  <si>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</si>
  <si>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</si>
  <si>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</si>
  <si>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</si>
  <si>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</si>
  <si>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</si>
  <si>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</si>
  <si>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</si>
  <si>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</si>
  <si>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</si>
  <si>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</si>
  <si>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</si>
  <si>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</si>
  <si>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</si>
  <si>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</si>
  <si>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</si>
  <si>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</si>
  <si>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</si>
  <si>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</si>
  <si>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</si>
  <si>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</si>
  <si>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</si>
  <si>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</si>
  <si>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</si>
  <si>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</si>
  <si>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</si>
  <si>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</si>
  <si>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</si>
  <si>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</si>
  <si>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</si>
  <si>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</si>
  <si>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</si>
  <si>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</si>
  <si>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</si>
  <si>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</si>
  <si>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</si>
  <si>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</si>
  <si>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</si>
  <si>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</si>
  <si>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</si>
  <si>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</si>
  <si>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</si>
  <si>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</si>
  <si>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</si>
  <si>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</si>
  <si>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</si>
  <si>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</si>
  <si>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</si>
  <si>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</si>
  <si>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</si>
  <si>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</si>
  <si>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</si>
  <si>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</si>
  <si>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</si>
  <si>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</si>
  <si>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</si>
  <si>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</si>
  <si>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</si>
  <si>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</si>
  <si>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</si>
  <si>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</si>
  <si>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</si>
  <si>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</si>
  <si>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</si>
  <si>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</si>
  <si>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</si>
  <si>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</si>
  <si>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</si>
  <si>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</si>
  <si>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</si>
  <si>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</si>
  <si>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</si>
  <si>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</si>
  <si>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</si>
  <si>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</si>
  <si>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</si>
  <si>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</si>
  <si>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</si>
  <si>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</si>
  <si>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</si>
  <si>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</si>
  <si>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</si>
  <si>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</si>
  <si>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</si>
  <si>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</si>
  <si>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</si>
  <si>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</si>
  <si>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</si>
  <si>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</si>
  <si>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</si>
  <si>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</si>
  <si>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</si>
  <si>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</si>
  <si>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</si>
  <si>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</si>
  <si>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</si>
  <si>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</si>
  <si>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</si>
  <si>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</si>
  <si>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</si>
  <si>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</si>
  <si>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</si>
  <si>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</si>
  <si>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</si>
  <si>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</si>
  <si>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</si>
  <si>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</si>
  <si>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</si>
  <si>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</si>
  <si>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</si>
  <si>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</si>
  <si>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</si>
  <si>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</si>
  <si>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</si>
  <si>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</si>
  <si>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</si>
  <si>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</si>
  <si>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</si>
  <si>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</si>
  <si>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</si>
  <si>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</si>
  <si>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</si>
  <si>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</si>
  <si>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</si>
  <si>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</si>
  <si>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</si>
  <si>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</si>
  <si>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</si>
  <si>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</si>
  <si>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</si>
  <si>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</si>
  <si>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</si>
  <si>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</si>
  <si>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</si>
  <si>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</si>
  <si>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</si>
  <si>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</si>
  <si>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</si>
  <si>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</si>
  <si>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</si>
  <si>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</si>
  <si>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</si>
  <si>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</si>
  <si>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</si>
  <si>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</si>
  <si>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</si>
  <si>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</si>
  <si>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</si>
  <si>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</si>
  <si>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</si>
  <si>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</si>
  <si>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</si>
  <si>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</si>
  <si>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</si>
  <si>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</si>
  <si>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</si>
  <si>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</si>
  <si>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</si>
  <si>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</si>
  <si>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</si>
  <si>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</si>
  <si>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</si>
  <si>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</si>
  <si>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</si>
  <si>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</si>
  <si>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</si>
  <si>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</si>
  <si>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</si>
  <si>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</si>
  <si>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</si>
  <si>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</si>
  <si>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</si>
  <si>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</si>
  <si>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</si>
  <si>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</si>
  <si>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</si>
  <si>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</si>
  <si>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</si>
  <si>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</si>
  <si>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</si>
  <si>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</si>
  <si>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</si>
  <si>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</si>
  <si>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</si>
  <si>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</si>
  <si>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</si>
  <si>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</si>
  <si>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</si>
  <si>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</si>
  <si>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</si>
  <si>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</si>
  <si>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</si>
  <si>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</si>
  <si>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</si>
  <si>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</si>
  <si>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</si>
  <si>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</si>
  <si>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</si>
  <si>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</si>
  <si>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</si>
  <si>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</si>
  <si>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</si>
  <si>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</si>
  <si>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</si>
  <si>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</si>
  <si>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</si>
  <si>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</si>
  <si>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</si>
  <si>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</si>
  <si>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</si>
  <si>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</si>
  <si>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</si>
  <si>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</si>
  <si>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</si>
  <si>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</si>
  <si>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</si>
  <si>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</si>
  <si>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</si>
  <si>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</si>
  <si>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</si>
  <si>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</si>
  <si>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</si>
  <si>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</si>
  <si>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</si>
  <si>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</si>
  <si>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</si>
  <si>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</si>
  <si>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</si>
  <si>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</si>
  <si>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</si>
  <si>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</si>
  <si>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</si>
  <si>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</si>
  <si>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</si>
  <si>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</si>
  <si>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</si>
  <si>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</si>
  <si>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</si>
  <si>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</si>
  <si>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</si>
  <si>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</si>
  <si>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</si>
  <si>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</si>
  <si>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</si>
  <si>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</si>
  <si>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</si>
  <si>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</si>
  <si>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</si>
  <si>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</si>
  <si>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</si>
  <si>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</si>
  <si>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</si>
  <si>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</si>
  <si>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</si>
  <si>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</si>
  <si>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</si>
  <si>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</si>
  <si>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</si>
  <si>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</si>
  <si>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</si>
  <si>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</si>
  <si>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</si>
  <si>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</si>
  <si>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</si>
  <si>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</si>
  <si>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</si>
  <si>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</si>
  <si>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</si>
  <si>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</si>
  <si>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</si>
  <si>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</si>
  <si>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</si>
  <si>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</si>
  <si>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</si>
  <si>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</si>
  <si>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</si>
  <si>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</si>
  <si>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</si>
  <si>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</si>
  <si>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</si>
  <si>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</si>
  <si>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</si>
  <si>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</si>
  <si>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</si>
  <si>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</si>
  <si>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</si>
  <si>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</si>
  <si>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</si>
  <si>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</si>
  <si>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</si>
  <si>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</si>
  <si>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</si>
  <si>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</si>
  <si>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</si>
  <si>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</si>
  <si>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</si>
  <si>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</si>
  <si>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</si>
  <si>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</si>
  <si>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</si>
  <si>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</si>
  <si>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</si>
  <si>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</si>
  <si>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</si>
  <si>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</si>
  <si>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</si>
  <si>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</si>
  <si>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</si>
  <si>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</si>
  <si>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</si>
  <si>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</si>
  <si>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</si>
  <si>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</si>
  <si>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</si>
  <si>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</si>
  <si>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</si>
  <si>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</si>
  <si>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</si>
  <si>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</si>
  <si>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</si>
  <si>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</si>
  <si>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</si>
  <si>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</si>
  <si>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</si>
  <si>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</si>
  <si>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</si>
  <si>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</si>
  <si>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</si>
  <si>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</si>
  <si>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</si>
  <si>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</si>
  <si>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</si>
  <si>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</si>
  <si>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</si>
  <si>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</si>
  <si>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</si>
  <si>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</si>
  <si>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</si>
  <si>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</si>
  <si>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</si>
  <si>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</si>
  <si>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</si>
  <si>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</si>
  <si>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</si>
  <si>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</si>
  <si>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</si>
  <si>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</si>
  <si>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</si>
  <si>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</si>
  <si>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</si>
  <si>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</si>
  <si>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</si>
  <si>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</si>
  <si>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</si>
  <si>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</si>
  <si>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</si>
  <si>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</si>
  <si>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</si>
  <si>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</si>
  <si>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</si>
  <si>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</si>
  <si>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</si>
  <si>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</si>
  <si>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</si>
  <si>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</si>
  <si>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</si>
  <si>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</si>
  <si>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</si>
  <si>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</si>
  <si>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</si>
  <si>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</si>
  <si>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</si>
  <si>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</si>
  <si>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</si>
  <si>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</si>
  <si>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</si>
  <si>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</si>
  <si>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</si>
  <si>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</si>
  <si>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</si>
  <si>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</si>
  <si>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</si>
  <si>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</si>
  <si>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</si>
  <si>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</si>
  <si>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</si>
  <si>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</si>
  <si>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</si>
  <si>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</si>
  <si>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</si>
  <si>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</si>
  <si>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</si>
  <si>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</si>
  <si>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</si>
  <si>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</si>
  <si>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</si>
  <si>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</si>
  <si>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</si>
  <si>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</si>
  <si>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</si>
  <si>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</si>
  <si>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</si>
  <si>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</si>
  <si>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</si>
  <si>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</si>
  <si>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</si>
  <si>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</si>
  <si>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</si>
  <si>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</si>
  <si>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</si>
  <si>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</si>
  <si>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</si>
  <si>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</si>
  <si>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</si>
  <si>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</si>
  <si>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</si>
  <si>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</si>
  <si>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</si>
  <si>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</si>
  <si>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</si>
  <si>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</si>
  <si>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</si>
  <si>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</si>
  <si>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</si>
  <si>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</si>
  <si>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</si>
  <si>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</si>
  <si>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</si>
  <si>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</si>
  <si>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</si>
  <si>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</si>
  <si>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</si>
  <si>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</si>
  <si>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</si>
  <si>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</si>
  <si>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</si>
  <si>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</si>
  <si>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</si>
  <si>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</si>
  <si>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</si>
  <si>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</si>
  <si>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</si>
  <si>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</si>
  <si>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</si>
  <si>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</si>
  <si>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</si>
  <si>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</si>
  <si>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</si>
  <si>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</si>
  <si>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</si>
  <si>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</si>
  <si>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</si>
  <si>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</si>
  <si>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</si>
  <si>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</si>
  <si>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</si>
  <si>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</si>
  <si>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</si>
  <si>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</si>
  <si>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</si>
  <si>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</si>
  <si>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</si>
  <si>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</si>
  <si>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</si>
  <si>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</si>
  <si>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</si>
  <si>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</si>
  <si>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</si>
  <si>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</si>
  <si>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</si>
  <si>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</si>
  <si>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</si>
  <si>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</si>
  <si>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</si>
  <si>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</si>
  <si>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</si>
  <si>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</si>
  <si>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</si>
  <si>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</si>
  <si>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</si>
  <si>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</si>
  <si>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</si>
  <si>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</si>
  <si>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</si>
  <si>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</si>
  <si>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</si>
  <si>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</si>
  <si>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</si>
  <si>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</si>
  <si>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</si>
  <si>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</si>
  <si>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</si>
  <si>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</si>
  <si>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</si>
  <si>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</si>
  <si>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</si>
  <si>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</si>
  <si>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</si>
  <si>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</si>
  <si>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</si>
  <si>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</si>
  <si>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</si>
  <si>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</si>
  <si>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</si>
  <si>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</si>
  <si>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</si>
  <si>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</si>
  <si>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</si>
  <si>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</si>
  <si>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</si>
  <si>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</si>
  <si>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</si>
  <si>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</si>
  <si>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</si>
  <si>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</si>
  <si>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</si>
  <si>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</si>
  <si>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</si>
  <si>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</si>
  <si>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</si>
  <si>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</si>
  <si>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</si>
  <si>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</si>
  <si>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</si>
  <si>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</si>
  <si>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</si>
  <si>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</si>
  <si>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</si>
  <si>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</si>
  <si>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</si>
  <si>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</si>
  <si>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</si>
  <si>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</si>
  <si>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</si>
  <si>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</si>
  <si>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</si>
  <si>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</si>
  <si>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</si>
  <si>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</si>
  <si>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</si>
  <si>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</si>
  <si>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</si>
  <si>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</si>
  <si>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</si>
  <si>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</si>
  <si>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</si>
  <si>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</si>
  <si>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</si>
  <si>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</si>
  <si>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</si>
  <si>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</si>
  <si>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</si>
  <si>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</si>
  <si>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</si>
  <si>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</si>
  <si>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</si>
  <si>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</si>
  <si>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</si>
  <si>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</si>
  <si>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</si>
  <si>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</si>
  <si>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</si>
  <si>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</si>
  <si>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</si>
  <si>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</si>
  <si>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</si>
  <si>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</si>
  <si>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</si>
  <si>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</si>
  <si>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</si>
  <si>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</si>
  <si>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</si>
  <si>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</si>
  <si>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</si>
  <si>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</si>
  <si>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</si>
  <si>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</si>
  <si>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</si>
  <si>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</si>
  <si>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</si>
  <si>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</si>
  <si>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</si>
  <si>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</si>
  <si>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</si>
  <si>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</si>
  <si>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</si>
  <si>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</si>
  <si>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</si>
  <si>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</si>
  <si>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</si>
  <si>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</si>
  <si>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</si>
  <si>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</si>
  <si>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</si>
  <si>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</si>
  <si>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</si>
  <si>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</si>
  <si>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</si>
  <si>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</si>
  <si>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</si>
  <si>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</si>
  <si>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</si>
  <si>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</si>
  <si>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</si>
  <si>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</si>
  <si>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</si>
  <si>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</si>
  <si>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</si>
  <si>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</si>
  <si>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</si>
  <si>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</si>
  <si>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</si>
  <si>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</si>
  <si>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</si>
  <si>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</si>
  <si>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</si>
  <si>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</si>
  <si>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</si>
  <si>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</si>
  <si>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</si>
  <si>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</si>
  <si>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</si>
  <si>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</si>
  <si>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</si>
  <si>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</si>
  <si>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</si>
  <si>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</si>
  <si>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</si>
  <si>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</si>
  <si>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</si>
  <si>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</si>
  <si>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</si>
  <si>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</si>
  <si>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</si>
  <si>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</si>
  <si>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</si>
  <si>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</si>
  <si>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</si>
  <si>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</si>
  <si>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</si>
  <si>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</si>
  <si>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</si>
  <si>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</si>
  <si>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</si>
  <si>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</si>
  <si>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</si>
  <si>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</si>
  <si>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</si>
  <si>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</si>
  <si>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</si>
  <si>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</si>
  <si>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</si>
  <si>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</si>
  <si>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</si>
  <si>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</si>
  <si>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</si>
  <si>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</si>
  <si>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</si>
  <si>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</si>
  <si>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</si>
  <si>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</si>
  <si>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</si>
  <si>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</si>
  <si>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</si>
  <si>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</si>
  <si>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</si>
  <si>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</si>
  <si>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</si>
  <si>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</si>
  <si>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</si>
  <si>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</si>
  <si>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</si>
  <si>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</si>
  <si>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</si>
  <si>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</si>
  <si>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</si>
  <si>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</si>
  <si>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</si>
  <si>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</si>
  <si>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</si>
  <si>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</si>
  <si>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</si>
  <si>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</si>
  <si>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</si>
  <si>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</si>
  <si>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</si>
  <si>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</si>
  <si>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</si>
  <si>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</si>
  <si>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</si>
  <si>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</si>
  <si>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</si>
  <si>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</si>
  <si>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</si>
  <si>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</si>
  <si>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</si>
  <si>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</si>
  <si>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</si>
  <si>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</si>
  <si>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</si>
  <si>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</si>
  <si>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</si>
  <si>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</si>
  <si>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</si>
  <si>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</si>
  <si>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</si>
  <si>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</si>
  <si>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</si>
  <si>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</si>
  <si>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</si>
  <si>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</si>
  <si>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</si>
  <si>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</si>
  <si>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</si>
  <si>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</si>
  <si>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</si>
  <si>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</si>
  <si>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</si>
  <si>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</si>
  <si>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</si>
  <si>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</si>
  <si>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</si>
  <si>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</si>
  <si>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</si>
  <si>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</si>
  <si>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</si>
  <si>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</si>
  <si>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</si>
  <si>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</si>
  <si>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</si>
  <si>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</si>
  <si>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</si>
  <si>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</si>
  <si>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</si>
  <si>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</si>
  <si>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</si>
  <si>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</si>
  <si>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</si>
  <si>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</si>
  <si>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</si>
  <si>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</si>
  <si>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</si>
  <si>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</si>
  <si>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</si>
  <si>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</si>
  <si>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</si>
  <si>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</si>
  <si>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</si>
  <si>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</si>
  <si>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</si>
  <si>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</si>
  <si>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</si>
  <si>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</si>
  <si>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</si>
  <si>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</si>
  <si>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</si>
  <si>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</si>
  <si>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</si>
  <si>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</si>
  <si>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</si>
  <si>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</si>
  <si>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</si>
  <si>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</si>
  <si>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</si>
  <si>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</si>
  <si>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</si>
  <si>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</si>
  <si>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</si>
  <si>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</si>
  <si>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</si>
  <si>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</si>
  <si>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</si>
  <si>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</si>
  <si>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</si>
  <si>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</si>
  <si>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</si>
  <si>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</si>
  <si>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</si>
  <si>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</si>
  <si>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</si>
  <si>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</si>
  <si>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</si>
  <si>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</si>
  <si>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</si>
  <si>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</si>
  <si>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</si>
  <si>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</si>
  <si>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</si>
  <si>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</si>
  <si>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</si>
  <si>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</si>
  <si>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</si>
  <si>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</si>
  <si>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</si>
  <si>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</si>
  <si>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</si>
  <si>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</si>
  <si>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</si>
  <si>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</si>
  <si>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</si>
  <si>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</si>
  <si>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</si>
  <si>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</si>
  <si>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</si>
  <si>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</si>
  <si>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</si>
  <si>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</si>
  <si>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</si>
  <si>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</si>
  <si>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</si>
  <si>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</si>
  <si>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</si>
  <si>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</si>
  <si>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</si>
  <si>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</si>
  <si>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</si>
  <si>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</si>
  <si>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</si>
  <si>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</si>
  <si>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</si>
  <si>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</si>
  <si>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</si>
  <si>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</si>
  <si>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</si>
  <si>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</si>
  <si>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</si>
  <si>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</si>
  <si>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</si>
  <si>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</si>
  <si>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</si>
  <si>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</si>
  <si>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</si>
  <si>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</si>
  <si>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</si>
  <si>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</si>
  <si>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</si>
  <si>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</si>
  <si>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</si>
  <si>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</si>
  <si>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</si>
  <si>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</si>
  <si>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</si>
  <si>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</si>
  <si>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</si>
  <si>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</si>
  <si>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</si>
  <si>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</si>
  <si>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</si>
  <si>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</si>
  <si>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</si>
  <si>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</si>
  <si>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</si>
  <si>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</si>
  <si>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</si>
  <si>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</si>
  <si>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</si>
  <si>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</si>
  <si>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</si>
  <si>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</si>
  <si>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</si>
  <si>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</si>
  <si>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</si>
  <si>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</si>
  <si>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</si>
  <si>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</si>
  <si>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</si>
  <si>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</si>
  <si>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</si>
  <si>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</si>
  <si>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</si>
  <si>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</si>
  <si>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</si>
  <si>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</si>
  <si>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</si>
  <si>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</si>
  <si>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</si>
  <si>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</si>
  <si>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</si>
  <si>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</si>
  <si>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</si>
  <si>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</si>
  <si>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</si>
  <si>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</si>
  <si>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</si>
  <si>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</si>
  <si>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</si>
  <si>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</si>
  <si>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</si>
  <si>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</si>
  <si>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</si>
  <si>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</si>
  <si>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</si>
  <si>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</si>
  <si>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</si>
  <si>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</si>
  <si>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</si>
  <si>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</si>
  <si>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</si>
  <si>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</si>
  <si>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</si>
  <si>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</si>
  <si>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</si>
  <si>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</si>
  <si>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</si>
  <si>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</si>
  <si>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</si>
  <si>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</si>
  <si>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</si>
  <si>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</si>
  <si>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</si>
  <si>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</si>
  <si>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</si>
  <si>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</si>
  <si>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</si>
  <si>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</si>
  <si>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</si>
  <si>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</si>
  <si>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</si>
  <si>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</si>
  <si>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</si>
  <si>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</si>
  <si>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</si>
  <si>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</si>
  <si>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</si>
  <si>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</si>
  <si>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</si>
  <si>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</si>
  <si>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</si>
  <si>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</si>
  <si>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</si>
  <si>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</si>
  <si>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</si>
  <si>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</si>
  <si>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</si>
  <si>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</si>
  <si>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</si>
  <si>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</si>
  <si>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</si>
  <si>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</si>
  <si>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</si>
  <si>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</si>
  <si>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</si>
  <si>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</si>
  <si>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</si>
  <si>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</si>
  <si>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</si>
  <si>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</si>
  <si>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</si>
  <si>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</si>
  <si>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</si>
  <si>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</si>
  <si>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</si>
  <si>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</si>
  <si>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</si>
  <si>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</si>
  <si>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</si>
  <si>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</si>
  <si>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</si>
  <si>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</si>
  <si>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</si>
  <si>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</si>
  <si>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</si>
  <si>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</si>
  <si>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</si>
  <si>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</si>
  <si>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</si>
  <si>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</si>
  <si>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</si>
  <si>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</si>
  <si>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</si>
  <si>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</si>
  <si>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</si>
  <si>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</si>
  <si>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</si>
  <si>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</si>
  <si>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</si>
  <si>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</si>
  <si>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</si>
  <si>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</si>
  <si>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</si>
  <si>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</si>
  <si>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</si>
  <si>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</si>
  <si>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</si>
  <si>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</si>
  <si>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</si>
  <si>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</si>
  <si>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</si>
  <si>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</si>
  <si>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</si>
  <si>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</si>
  <si>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</si>
  <si>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</si>
  <si>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</si>
  <si>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</si>
  <si>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</si>
  <si>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</si>
  <si>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</si>
  <si>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</si>
  <si>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</si>
  <si>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</si>
  <si>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</si>
  <si>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</si>
  <si>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</si>
  <si>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</si>
  <si>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</si>
  <si>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</si>
  <si>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</si>
  <si>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</si>
  <si>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</si>
  <si>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</si>
  <si>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</si>
  <si>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</si>
  <si>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</si>
  <si>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</si>
  <si>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</si>
  <si>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</si>
  <si>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</si>
  <si>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</si>
  <si>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</si>
  <si>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</si>
  <si>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</si>
  <si>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</si>
  <si>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</si>
  <si>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</si>
  <si>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</si>
  <si>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</si>
  <si>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</si>
  <si>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</si>
  <si>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</si>
  <si>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</si>
  <si>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</si>
  <si>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</si>
  <si>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</si>
  <si>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</si>
  <si>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</si>
  <si>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</si>
  <si>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</si>
  <si>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</si>
  <si>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</si>
  <si>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</si>
  <si>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</si>
  <si>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</si>
  <si>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</si>
  <si>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</si>
  <si>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</si>
  <si>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</si>
  <si>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</si>
  <si>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</si>
  <si>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</si>
  <si>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</si>
  <si>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</si>
  <si>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</si>
  <si>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</si>
  <si>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</si>
  <si>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</si>
  <si>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</si>
  <si>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</si>
  <si>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</si>
  <si>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</si>
  <si>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</si>
  <si>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</si>
  <si>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</si>
  <si>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</si>
  <si>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</si>
  <si>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</si>
  <si>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</si>
  <si>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</si>
  <si>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</si>
  <si>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</si>
  <si>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</si>
  <si>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</si>
  <si>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</si>
  <si>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</si>
  <si>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</si>
  <si>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</si>
  <si>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</si>
  <si>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</si>
  <si>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</si>
  <si>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</si>
  <si>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</si>
  <si>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</si>
  <si>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</si>
  <si>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</si>
  <si>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</si>
  <si>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</si>
  <si>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</si>
  <si>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</si>
  <si>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</si>
  <si>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</si>
  <si>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</si>
  <si>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</si>
  <si>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</si>
  <si>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</si>
  <si>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</si>
  <si>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</si>
  <si>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</si>
  <si>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</si>
  <si>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</si>
  <si>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</si>
  <si>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</si>
  <si>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</si>
  <si>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</si>
  <si>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</si>
  <si>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</si>
  <si>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</si>
  <si>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</si>
  <si>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</si>
  <si>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</si>
  <si>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</si>
  <si>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</si>
  <si>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</si>
  <si>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</si>
  <si>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</si>
  <si>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</si>
  <si>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</si>
  <si>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</si>
  <si>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</si>
  <si>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</si>
  <si>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</si>
  <si>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</si>
  <si>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</si>
  <si>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</si>
  <si>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</si>
  <si>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</si>
  <si>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</si>
  <si>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</si>
  <si>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</si>
  <si>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</si>
  <si>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</si>
  <si>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</si>
  <si>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</si>
  <si>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</si>
  <si>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</si>
  <si>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</si>
  <si>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</si>
  <si>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</si>
  <si>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</si>
  <si>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</si>
  <si>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</si>
  <si>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</si>
  <si>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</si>
  <si>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</si>
  <si>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</si>
  <si>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</si>
  <si>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</si>
  <si>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</si>
  <si>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</si>
  <si>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</si>
  <si>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</si>
  <si>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</si>
  <si>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</si>
  <si>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</si>
  <si>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</si>
  <si>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</si>
  <si>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</si>
  <si>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</si>
  <si>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</si>
  <si>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</si>
  <si>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</si>
  <si>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</si>
  <si>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</si>
  <si>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</si>
  <si>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</si>
  <si>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</si>
  <si>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</si>
  <si>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</si>
  <si>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</si>
  <si>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</si>
  <si>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</si>
  <si>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</si>
  <si>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</si>
  <si>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</si>
  <si>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</si>
  <si>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</si>
  <si>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</si>
  <si>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</si>
  <si>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</si>
  <si>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</si>
  <si>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</si>
  <si>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</si>
  <si>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</si>
  <si>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</si>
  <si>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</si>
  <si>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</si>
  <si>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</si>
  <si>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</si>
  <si>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</si>
  <si>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</si>
  <si>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</si>
  <si>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</si>
  <si>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</si>
  <si>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</si>
  <si>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</si>
  <si>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</si>
  <si>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</si>
  <si>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</si>
  <si>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</si>
  <si>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</si>
  <si>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</si>
  <si>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</si>
  <si>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</si>
  <si>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</si>
  <si>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</si>
  <si>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</si>
  <si>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</si>
  <si>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</si>
  <si>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</si>
  <si>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</si>
  <si>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</si>
  <si>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</si>
  <si>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</si>
  <si>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</si>
  <si>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</si>
  <si>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</si>
  <si>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</si>
  <si>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</si>
  <si>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</si>
  <si>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</si>
  <si>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</si>
  <si>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</si>
  <si>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</si>
  <si>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</si>
  <si>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</si>
  <si>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</si>
  <si>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</si>
  <si>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</si>
  <si>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</si>
  <si>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</si>
  <si>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</si>
  <si>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</si>
  <si>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</si>
  <si>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</si>
  <si>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</si>
  <si>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</si>
  <si>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</si>
  <si>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</si>
  <si>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</si>
  <si>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</si>
  <si>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</si>
  <si>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</si>
  <si>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</si>
  <si>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</si>
  <si>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</si>
  <si>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</si>
  <si>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</si>
  <si>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</si>
  <si>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</si>
  <si>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</si>
  <si>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</si>
  <si>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</si>
  <si>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</si>
  <si>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</si>
  <si>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</si>
  <si>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</si>
  <si>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</si>
  <si>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</si>
  <si>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</si>
  <si>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</si>
  <si>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</si>
  <si>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</si>
  <si>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</si>
  <si>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</si>
  <si>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</si>
  <si>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</si>
  <si>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</si>
  <si>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</si>
  <si>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</si>
  <si>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</si>
  <si>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</si>
  <si>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</si>
  <si>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</si>
  <si>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</si>
  <si>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</si>
  <si>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</si>
  <si>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</si>
  <si>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</si>
  <si>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</si>
  <si>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</si>
  <si>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</si>
  <si>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</si>
  <si>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</si>
  <si>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</si>
  <si>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</si>
  <si>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</si>
  <si>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</si>
  <si>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</si>
  <si>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</si>
  <si>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</si>
  <si>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</si>
  <si>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</si>
  <si>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</si>
  <si>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</si>
  <si>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</si>
  <si>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</si>
  <si>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</si>
  <si>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</si>
  <si>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</si>
  <si>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</si>
  <si>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</si>
  <si>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</si>
  <si>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</si>
  <si>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</si>
  <si>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</si>
  <si>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</si>
  <si>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</si>
  <si>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</si>
  <si>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</si>
  <si>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</si>
  <si>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</si>
  <si>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</si>
  <si>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</si>
  <si>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</si>
  <si>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</si>
  <si>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</si>
  <si>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</si>
  <si>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</si>
  <si>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</si>
  <si>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</si>
  <si>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</si>
  <si>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</si>
  <si>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</si>
  <si>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</si>
  <si>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</si>
  <si>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</si>
  <si>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</si>
  <si>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</si>
  <si>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</si>
  <si>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</si>
  <si>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</si>
  <si>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</si>
  <si>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</si>
  <si>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</si>
  <si>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</si>
  <si>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</si>
  <si>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</si>
  <si>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</si>
  <si>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</si>
  <si>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</si>
  <si>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</si>
  <si>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</si>
  <si>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</si>
  <si>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</si>
  <si>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</si>
  <si>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</si>
  <si>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</si>
  <si>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</si>
  <si>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</si>
  <si>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</si>
  <si>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</si>
  <si>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</si>
  <si>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</si>
  <si>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</si>
  <si>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</si>
  <si>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</si>
  <si>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</si>
  <si>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</si>
  <si>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</si>
  <si>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</si>
  <si>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</si>
  <si>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</si>
  <si>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</si>
  <si>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</si>
  <si>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</si>
  <si>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</si>
  <si>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</si>
  <si>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</si>
  <si>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</si>
  <si>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</si>
  <si>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</si>
  <si>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</si>
  <si>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</si>
  <si>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</si>
  <si>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</si>
  <si>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</si>
  <si>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</si>
  <si>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</si>
  <si>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</si>
  <si>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</si>
  <si>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</si>
  <si>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</si>
  <si>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</si>
  <si>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</si>
  <si>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</si>
  <si>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</si>
  <si>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</si>
  <si>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</si>
  <si>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</si>
  <si>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</si>
  <si>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</si>
  <si>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</si>
  <si>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</si>
  <si>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</si>
  <si>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</si>
  <si>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</si>
  <si>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</si>
  <si>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</si>
  <si>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</si>
  <si>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</si>
  <si>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</si>
  <si>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</si>
  <si>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</si>
  <si>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</si>
  <si>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</si>
  <si>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</si>
  <si>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</si>
  <si>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</si>
  <si>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</si>
  <si>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</si>
  <si>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</si>
  <si>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</si>
  <si>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</si>
  <si>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</si>
  <si>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</si>
  <si>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</si>
  <si>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</si>
  <si>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</si>
  <si>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</si>
  <si>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</si>
  <si>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</si>
  <si>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</si>
  <si>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</si>
  <si>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</si>
  <si>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</si>
  <si>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</si>
  <si>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</si>
  <si>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</si>
  <si>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</si>
  <si>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</si>
  <si>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</si>
  <si>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</si>
  <si>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</si>
  <si>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</si>
  <si>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</si>
  <si>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</si>
  <si>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</si>
  <si>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</si>
  <si>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</si>
  <si>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</si>
  <si>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</si>
  <si>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</si>
  <si>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</si>
  <si>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</si>
  <si>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</si>
  <si>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</si>
  <si>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</si>
  <si>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</si>
  <si>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</si>
  <si>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</si>
  <si>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</si>
  <si>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</si>
  <si>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</si>
  <si>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</si>
  <si>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</si>
  <si>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</si>
  <si>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</si>
  <si>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</si>
  <si>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</si>
  <si>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</si>
  <si>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</si>
  <si>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</si>
  <si>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</si>
  <si>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</si>
  <si>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</si>
  <si>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</si>
  <si>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</si>
  <si>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</si>
  <si>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</si>
  <si>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</si>
  <si>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</si>
  <si>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</si>
  <si>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</si>
  <si>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</si>
  <si>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</si>
  <si>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</si>
  <si>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</si>
  <si>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</si>
  <si>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</si>
  <si>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</si>
  <si>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</si>
  <si>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</si>
  <si>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</si>
  <si>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</si>
  <si>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</si>
  <si>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</si>
  <si>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</si>
  <si>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</si>
  <si>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</si>
  <si>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</si>
  <si>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</si>
  <si>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</si>
  <si>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</si>
  <si>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</si>
  <si>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</si>
  <si>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</si>
  <si>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</si>
  <si>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</si>
  <si>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</si>
  <si>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</si>
  <si>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</si>
  <si>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</si>
  <si>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</si>
  <si>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</si>
  <si>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</si>
  <si>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</si>
  <si>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</si>
  <si>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</si>
  <si>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</si>
  <si>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</si>
  <si>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</si>
  <si>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</si>
  <si>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</si>
  <si>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</si>
  <si>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</si>
  <si>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</si>
  <si>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</si>
  <si>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</si>
  <si>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</si>
  <si>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</si>
  <si>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</si>
  <si>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</si>
  <si>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</si>
  <si>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</si>
  <si>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</si>
  <si>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</si>
  <si>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</si>
  <si>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</si>
  <si>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</si>
  <si>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</si>
  <si>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</si>
  <si>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</si>
  <si>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</si>
  <si>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</si>
  <si>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</si>
  <si>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</si>
  <si>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</si>
  <si>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</si>
  <si>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</si>
  <si>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</si>
  <si>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</si>
  <si>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</si>
  <si>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</si>
  <si>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</si>
  <si>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</si>
  <si>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</si>
  <si>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</si>
  <si>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</si>
  <si>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</si>
  <si>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</si>
  <si>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</si>
  <si>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</si>
  <si>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</si>
  <si>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</si>
  <si>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</si>
  <si>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</si>
  <si>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</si>
  <si>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</si>
  <si>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</si>
  <si>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</si>
  <si>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</si>
  <si>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</si>
  <si>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</si>
  <si>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</si>
  <si>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</si>
  <si>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</si>
  <si>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</si>
  <si>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</si>
  <si>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</si>
  <si>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</si>
  <si>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</si>
  <si>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</si>
  <si>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</si>
  <si>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</si>
  <si>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</si>
  <si>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</si>
  <si>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</si>
  <si>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</si>
  <si>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</si>
  <si>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</si>
  <si>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</si>
  <si>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</si>
  <si>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</si>
  <si>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</si>
  <si>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</si>
  <si>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</si>
  <si>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</si>
  <si>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</si>
  <si>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</si>
  <si>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</si>
  <si>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</si>
  <si>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</si>
  <si>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</si>
  <si>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</si>
  <si>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</si>
  <si>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</si>
  <si>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</si>
  <si>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</si>
  <si>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</si>
  <si>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</si>
  <si>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</si>
  <si>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</si>
  <si>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</si>
  <si>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</si>
  <si>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</si>
  <si>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</si>
  <si>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</si>
  <si>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</si>
  <si>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</si>
  <si>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</si>
  <si>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</si>
  <si>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</si>
  <si>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</si>
  <si>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</si>
  <si>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</si>
  <si>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</si>
  <si>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</si>
  <si>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</si>
  <si>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</si>
  <si>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</si>
  <si>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</si>
  <si>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</si>
  <si>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</si>
  <si>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</si>
  <si>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</si>
  <si>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</si>
  <si>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</si>
  <si>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</si>
  <si>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</si>
  <si>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</si>
  <si>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</si>
  <si>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</si>
  <si>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</si>
  <si>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</si>
  <si>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</si>
  <si>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</si>
  <si>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</si>
  <si>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</si>
  <si>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</si>
  <si>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</si>
  <si>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</si>
  <si>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</si>
  <si>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</si>
  <si>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</si>
  <si>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</si>
  <si>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</si>
  <si>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</si>
  <si>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</si>
  <si>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</si>
  <si>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</si>
  <si>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</si>
  <si>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</si>
  <si>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</si>
  <si>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</si>
  <si>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</si>
  <si>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</si>
  <si>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</si>
  <si>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</si>
  <si>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</si>
  <si>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</si>
  <si>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</si>
  <si>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</si>
  <si>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</si>
  <si>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</si>
  <si>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</si>
  <si>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</si>
  <si>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</si>
  <si>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</si>
  <si>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</si>
  <si>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</si>
  <si>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</si>
  <si>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</si>
  <si>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</si>
  <si>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</si>
  <si>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</si>
  <si>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</si>
  <si>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</si>
  <si>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</si>
  <si>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</si>
  <si>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</si>
  <si>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</si>
  <si>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</si>
  <si>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</si>
  <si>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</si>
  <si>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</si>
  <si>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</si>
  <si>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</si>
  <si>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</si>
  <si>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</si>
  <si>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</si>
  <si>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</si>
  <si>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</si>
  <si>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</si>
  <si>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</si>
  <si>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</si>
  <si>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</si>
  <si>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</si>
  <si>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</si>
  <si>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</si>
  <si>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</si>
  <si>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</si>
  <si>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</si>
  <si>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</si>
  <si>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</si>
  <si>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</si>
  <si>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</si>
  <si>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</si>
  <si>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</si>
  <si>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</si>
  <si>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</si>
  <si>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</si>
  <si>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</si>
  <si>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</si>
  <si>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</si>
  <si>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</si>
  <si>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</si>
  <si>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</si>
  <si>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</si>
  <si>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</si>
  <si>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</si>
  <si>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</si>
  <si>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</si>
  <si>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</si>
  <si>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</si>
  <si>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</si>
  <si>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</si>
  <si>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</si>
  <si>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</si>
  <si>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</si>
  <si>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</si>
  <si>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</si>
  <si>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</si>
  <si>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</si>
  <si>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</si>
  <si>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</si>
  <si>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</si>
  <si>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</si>
  <si>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</si>
  <si>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</si>
  <si>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</si>
  <si>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</si>
  <si>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</si>
  <si>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</si>
  <si>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</si>
  <si>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</si>
  <si>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</si>
  <si>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</si>
  <si>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</si>
  <si>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</si>
  <si>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</si>
  <si>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</si>
  <si>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</si>
  <si>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</si>
  <si>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</si>
  <si>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</si>
  <si>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</si>
  <si>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</si>
  <si>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</si>
  <si>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</si>
  <si>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</si>
  <si>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</si>
  <si>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</si>
  <si>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</si>
  <si>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</si>
  <si>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</si>
  <si>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</si>
  <si>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</si>
  <si>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</si>
  <si>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</si>
  <si>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</si>
  <si>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</si>
  <si>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</si>
  <si>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</si>
  <si>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</si>
  <si>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</si>
  <si>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</si>
  <si>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</si>
  <si>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</si>
  <si>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</si>
  <si>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</si>
  <si>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</si>
  <si>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</si>
  <si>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</si>
  <si>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</si>
  <si>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</si>
  <si>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</si>
  <si>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</si>
  <si>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</si>
  <si>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</si>
  <si>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</si>
  <si>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</si>
  <si>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</si>
  <si>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</si>
  <si>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</si>
  <si>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</si>
  <si>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</si>
  <si>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</si>
  <si>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</si>
  <si>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</si>
  <si>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</si>
  <si>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</si>
  <si>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</si>
  <si>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</si>
  <si>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</si>
  <si>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</si>
  <si>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</si>
  <si>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</si>
  <si>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</si>
  <si>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</si>
  <si>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</si>
  <si>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</si>
  <si>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</si>
  <si>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</si>
  <si>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</si>
  <si>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</si>
  <si>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</si>
  <si>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</si>
  <si>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</si>
  <si>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</si>
  <si>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</si>
  <si>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</si>
  <si>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</si>
  <si>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</si>
  <si>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</si>
  <si>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</si>
  <si>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</si>
  <si>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</si>
  <si>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</si>
  <si>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</si>
  <si>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</si>
  <si>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</si>
  <si>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</si>
  <si>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</si>
  <si>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</si>
  <si>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</si>
  <si>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</si>
  <si>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</si>
  <si>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</si>
  <si>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</si>
  <si>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</si>
  <si>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</si>
  <si>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</si>
  <si>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</si>
  <si>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</si>
  <si>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</si>
  <si>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</si>
  <si>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</si>
  <si>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</si>
  <si>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</si>
  <si>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</si>
  <si>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</si>
  <si>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</si>
  <si>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</si>
  <si>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</si>
  <si>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</si>
  <si>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</si>
  <si>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</si>
  <si>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</si>
  <si>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</si>
  <si>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</si>
  <si>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</si>
  <si>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</si>
  <si>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</si>
  <si>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</si>
  <si>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</si>
  <si>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</si>
  <si>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</si>
  <si>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</si>
  <si>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</si>
  <si>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</si>
  <si>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</si>
  <si>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</si>
  <si>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</si>
  <si>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</si>
  <si>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</si>
  <si>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</si>
  <si>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</si>
  <si>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</si>
  <si>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</si>
  <si>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</si>
  <si>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</si>
  <si>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</si>
  <si>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</si>
  <si>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</si>
  <si>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</si>
  <si>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</si>
  <si>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</si>
  <si>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</si>
  <si>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</si>
  <si>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</si>
  <si>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</si>
  <si>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</si>
  <si>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</si>
  <si>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</si>
  <si>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</si>
  <si>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</si>
  <si>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</si>
  <si>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</si>
  <si>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</si>
  <si>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</si>
  <si>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</si>
  <si>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</si>
  <si>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</si>
  <si>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</si>
  <si>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</si>
  <si>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</si>
  <si>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</si>
  <si>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</si>
  <si>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</si>
  <si>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</si>
  <si>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</si>
  <si>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</si>
  <si>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</si>
  <si>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</si>
  <si>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</si>
  <si>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</si>
  <si>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</si>
  <si>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</si>
  <si>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</si>
  <si>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</si>
  <si>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</si>
  <si>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</si>
  <si>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</si>
  <si>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</si>
  <si>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</si>
  <si>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</si>
  <si>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</si>
  <si>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</si>
  <si>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</si>
  <si>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</si>
  <si>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</si>
  <si>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</si>
  <si>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</si>
  <si>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</si>
  <si>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</si>
  <si>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</si>
  <si>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</si>
  <si>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</si>
  <si>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</si>
  <si>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</si>
  <si>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</si>
  <si>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</si>
  <si>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</si>
  <si>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</si>
  <si>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</si>
  <si>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</si>
  <si>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</si>
  <si>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</si>
  <si>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</si>
  <si>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</si>
  <si>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</si>
  <si>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</si>
  <si>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</si>
  <si>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</si>
  <si>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</si>
  <si>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</si>
  <si>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</si>
  <si>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</si>
  <si>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</si>
  <si>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</si>
  <si>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</si>
  <si>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</si>
  <si>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</si>
  <si>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</si>
  <si>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</si>
  <si>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</si>
  <si>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</si>
  <si>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</si>
  <si>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</si>
  <si>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</si>
  <si>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</si>
  <si>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</si>
  <si>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</si>
  <si>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</si>
  <si>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</si>
  <si>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</si>
  <si>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</si>
  <si>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</si>
  <si>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</si>
  <si>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</si>
  <si>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</si>
  <si>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</si>
  <si>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</si>
  <si>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</si>
  <si>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</si>
  <si>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</si>
  <si>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</si>
  <si>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</si>
  <si>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</si>
  <si>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</si>
  <si>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</si>
  <si>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</si>
  <si>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</si>
  <si>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</si>
  <si>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</si>
  <si>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</si>
  <si>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</si>
  <si>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</si>
  <si>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</si>
  <si>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</si>
  <si>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</si>
  <si>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</si>
  <si>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</si>
  <si>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</si>
  <si>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</si>
  <si>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</si>
  <si>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</si>
  <si>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</si>
  <si>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</si>
  <si>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</si>
  <si>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</si>
  <si>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</si>
  <si>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</si>
  <si>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</si>
  <si>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</si>
  <si>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</si>
  <si>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</si>
  <si>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</si>
  <si>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</si>
  <si>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</si>
  <si>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</si>
  <si>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</si>
  <si>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</si>
  <si>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</si>
  <si>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</si>
  <si>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</si>
  <si>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</si>
  <si>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</si>
  <si>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</si>
  <si>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</si>
  <si>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</si>
  <si>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</si>
  <si>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</si>
  <si>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</si>
  <si>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</si>
  <si>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</si>
  <si>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</si>
  <si>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</si>
  <si>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</si>
  <si>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</si>
  <si>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</si>
  <si>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</si>
  <si>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</si>
  <si>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</si>
  <si>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</si>
  <si>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</si>
  <si>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</si>
  <si>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</si>
  <si>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</si>
  <si>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</si>
  <si>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</si>
  <si>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</si>
  <si>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</si>
  <si>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</si>
  <si>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</si>
  <si>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</si>
  <si>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</si>
  <si>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</si>
  <si>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</si>
  <si>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</si>
  <si>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</si>
  <si>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</si>
  <si>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</si>
  <si>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</si>
  <si>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</si>
  <si>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</si>
  <si>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</si>
  <si>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</si>
  <si>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</si>
  <si>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</si>
  <si>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</si>
  <si>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</si>
  <si>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</si>
  <si>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</si>
  <si>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</si>
  <si>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</si>
  <si>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</si>
  <si>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</si>
  <si>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</si>
  <si>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</si>
  <si>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</si>
  <si>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</si>
  <si>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</si>
  <si>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</si>
  <si>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</si>
  <si>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</si>
  <si>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</si>
  <si>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</si>
  <si>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</si>
  <si>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</si>
  <si>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</si>
  <si>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</si>
  <si>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</si>
  <si>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</si>
  <si>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</si>
  <si>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</si>
  <si>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</si>
  <si>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</si>
  <si>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</si>
  <si>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</si>
  <si>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</si>
  <si>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</si>
  <si>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</si>
  <si>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</si>
  <si>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</si>
  <si>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</si>
  <si>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</si>
  <si>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</si>
  <si>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</si>
  <si>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</si>
  <si>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</si>
  <si>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</si>
  <si>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</si>
  <si>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</si>
  <si>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</si>
  <si>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</si>
  <si>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</si>
  <si>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</si>
  <si>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</si>
  <si>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</si>
  <si>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</si>
  <si>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</si>
  <si>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</si>
  <si>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</si>
  <si>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</si>
  <si>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</si>
  <si>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</si>
  <si>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</si>
  <si>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</si>
  <si>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</si>
  <si>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</si>
  <si>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</si>
  <si>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</si>
  <si>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</si>
  <si>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</si>
  <si>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</si>
  <si>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</si>
  <si>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</si>
  <si>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</si>
  <si>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</si>
  <si>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</si>
  <si>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</si>
  <si>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</si>
  <si>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</si>
  <si>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</si>
  <si>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</si>
  <si>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</si>
  <si>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</si>
  <si>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</si>
  <si>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</si>
  <si>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</si>
  <si>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</si>
  <si>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</si>
  <si>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</si>
  <si>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</si>
  <si>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</si>
  <si>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</si>
  <si>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</si>
  <si>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</si>
  <si>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</si>
  <si>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</si>
  <si>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</si>
  <si>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</si>
  <si>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</si>
  <si>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</si>
  <si>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</si>
  <si>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</si>
  <si>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</si>
  <si>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</si>
  <si>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</si>
  <si>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</si>
  <si>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</si>
  <si>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</si>
  <si>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</si>
  <si>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</si>
  <si>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</si>
  <si>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</si>
  <si>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</si>
  <si>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</si>
  <si>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</si>
  <si>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</si>
  <si>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</si>
  <si>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</si>
  <si>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</si>
  <si>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</si>
  <si>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</si>
  <si>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</si>
  <si>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</si>
  <si>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</si>
  <si>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</si>
  <si>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</si>
  <si>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</si>
  <si>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</si>
  <si>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</si>
  <si>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</si>
  <si>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</si>
  <si>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</si>
  <si>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</si>
  <si>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</si>
  <si>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</si>
  <si>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</si>
  <si>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</si>
  <si>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</si>
  <si>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</si>
  <si>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</si>
  <si>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</si>
  <si>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cash only</t>
  </si>
  <si>
    <t>submit PPP50 by 28Feb. See bpost</t>
  </si>
  <si>
    <t>submit PPP12 on OC and cpf sites, by 2 Apr, then call in to fix the date</t>
  </si>
  <si>
    <t>108}104</t>
  </si>
  <si>
    <t>mid 21Jan</t>
  </si>
  <si>
    <t>fine: boy}GP</t>
  </si>
  <si>
    <t>108}198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</si>
</sst>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S3" zoomScale="115" zoomScaleNormal="115" workbookViewId="0">
      <selection activeCell="IZ31" sqref="IZ3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8.7109375" style="647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15" t="s">
        <v>1243</v>
      </c>
      <c r="B1" s="715"/>
      <c r="C1" s="691" t="s">
        <v>292</v>
      </c>
      <c r="D1" s="691"/>
      <c r="E1" s="689" t="s">
        <v>1022</v>
      </c>
      <c r="F1" s="689"/>
      <c r="G1" s="715" t="s">
        <v>1244</v>
      </c>
      <c r="H1" s="715"/>
      <c r="I1" s="691" t="s">
        <v>292</v>
      </c>
      <c r="J1" s="691"/>
      <c r="K1" s="689" t="s">
        <v>1023</v>
      </c>
      <c r="L1" s="689"/>
      <c r="M1" s="715" t="s">
        <v>1245</v>
      </c>
      <c r="N1" s="715"/>
      <c r="O1" s="691" t="s">
        <v>292</v>
      </c>
      <c r="P1" s="691"/>
      <c r="Q1" s="689" t="s">
        <v>1078</v>
      </c>
      <c r="R1" s="689"/>
      <c r="S1" s="715" t="s">
        <v>1246</v>
      </c>
      <c r="T1" s="715"/>
      <c r="U1" s="691" t="s">
        <v>292</v>
      </c>
      <c r="V1" s="691"/>
      <c r="W1" s="689" t="s">
        <v>635</v>
      </c>
      <c r="X1" s="689"/>
      <c r="Y1" s="715" t="s">
        <v>1247</v>
      </c>
      <c r="Z1" s="715"/>
      <c r="AA1" s="691" t="s">
        <v>292</v>
      </c>
      <c r="AB1" s="691"/>
      <c r="AC1" s="689" t="s">
        <v>1105</v>
      </c>
      <c r="AD1" s="689"/>
      <c r="AE1" s="715" t="s">
        <v>1248</v>
      </c>
      <c r="AF1" s="715"/>
      <c r="AG1" s="691" t="s">
        <v>292</v>
      </c>
      <c r="AH1" s="691"/>
      <c r="AI1" s="689" t="s">
        <v>1155</v>
      </c>
      <c r="AJ1" s="689"/>
      <c r="AK1" s="715" t="s">
        <v>1251</v>
      </c>
      <c r="AL1" s="715"/>
      <c r="AM1" s="691" t="s">
        <v>1153</v>
      </c>
      <c r="AN1" s="691"/>
      <c r="AO1" s="689" t="s">
        <v>1154</v>
      </c>
      <c r="AP1" s="689"/>
      <c r="AQ1" s="715" t="s">
        <v>1252</v>
      </c>
      <c r="AR1" s="715"/>
      <c r="AS1" s="691" t="s">
        <v>1153</v>
      </c>
      <c r="AT1" s="691"/>
      <c r="AU1" s="689" t="s">
        <v>1199</v>
      </c>
      <c r="AV1" s="689"/>
      <c r="AW1" s="715" t="s">
        <v>1249</v>
      </c>
      <c r="AX1" s="715"/>
      <c r="AY1" s="689" t="s">
        <v>1275</v>
      </c>
      <c r="AZ1" s="689"/>
      <c r="BA1" s="715" t="s">
        <v>1249</v>
      </c>
      <c r="BB1" s="715"/>
      <c r="BC1" s="691" t="s">
        <v>824</v>
      </c>
      <c r="BD1" s="691"/>
      <c r="BE1" s="689" t="s">
        <v>1242</v>
      </c>
      <c r="BF1" s="689"/>
      <c r="BG1" s="715" t="s">
        <v>1250</v>
      </c>
      <c r="BH1" s="715"/>
      <c r="BI1" s="691" t="s">
        <v>824</v>
      </c>
      <c r="BJ1" s="691"/>
      <c r="BK1" s="689" t="s">
        <v>1242</v>
      </c>
      <c r="BL1" s="689"/>
      <c r="BM1" s="715" t="s">
        <v>1260</v>
      </c>
      <c r="BN1" s="715"/>
      <c r="BO1" s="691" t="s">
        <v>824</v>
      </c>
      <c r="BP1" s="691"/>
      <c r="BQ1" s="689" t="s">
        <v>1278</v>
      </c>
      <c r="BR1" s="689"/>
      <c r="BS1" s="715" t="s">
        <v>1277</v>
      </c>
      <c r="BT1" s="715"/>
      <c r="BU1" s="691" t="s">
        <v>824</v>
      </c>
      <c r="BV1" s="691"/>
      <c r="BW1" s="689" t="s">
        <v>1282</v>
      </c>
      <c r="BX1" s="689"/>
      <c r="BY1" s="715" t="s">
        <v>1304</v>
      </c>
      <c r="BZ1" s="715"/>
      <c r="CA1" s="691" t="s">
        <v>824</v>
      </c>
      <c r="CB1" s="691"/>
      <c r="CC1" s="689" t="s">
        <v>1278</v>
      </c>
      <c r="CD1" s="689"/>
      <c r="CE1" s="715" t="s">
        <v>1325</v>
      </c>
      <c r="CF1" s="715"/>
      <c r="CG1" s="691" t="s">
        <v>824</v>
      </c>
      <c r="CH1" s="691"/>
      <c r="CI1" s="689" t="s">
        <v>1282</v>
      </c>
      <c r="CJ1" s="689"/>
      <c r="CK1" s="715" t="s">
        <v>1341</v>
      </c>
      <c r="CL1" s="715"/>
      <c r="CM1" s="691" t="s">
        <v>824</v>
      </c>
      <c r="CN1" s="691"/>
      <c r="CO1" s="689" t="s">
        <v>1278</v>
      </c>
      <c r="CP1" s="689"/>
      <c r="CQ1" s="715" t="s">
        <v>1369</v>
      </c>
      <c r="CR1" s="715"/>
      <c r="CS1" s="705" t="s">
        <v>824</v>
      </c>
      <c r="CT1" s="705"/>
      <c r="CU1" s="689" t="s">
        <v>1425</v>
      </c>
      <c r="CV1" s="689"/>
      <c r="CW1" s="715" t="s">
        <v>1408</v>
      </c>
      <c r="CX1" s="715"/>
      <c r="CY1" s="705" t="s">
        <v>824</v>
      </c>
      <c r="CZ1" s="705"/>
      <c r="DA1" s="689" t="s">
        <v>1632</v>
      </c>
      <c r="DB1" s="689"/>
      <c r="DC1" s="715" t="s">
        <v>1428</v>
      </c>
      <c r="DD1" s="715"/>
      <c r="DE1" s="705" t="s">
        <v>824</v>
      </c>
      <c r="DF1" s="705"/>
      <c r="DG1" s="689" t="s">
        <v>1526</v>
      </c>
      <c r="DH1" s="689"/>
      <c r="DI1" s="715" t="s">
        <v>1629</v>
      </c>
      <c r="DJ1" s="715"/>
      <c r="DK1" s="705" t="s">
        <v>824</v>
      </c>
      <c r="DL1" s="705"/>
      <c r="DM1" s="689" t="s">
        <v>1425</v>
      </c>
      <c r="DN1" s="689"/>
      <c r="DO1" s="715" t="s">
        <v>1630</v>
      </c>
      <c r="DP1" s="715"/>
      <c r="DQ1" s="705" t="s">
        <v>824</v>
      </c>
      <c r="DR1" s="705"/>
      <c r="DS1" s="689" t="s">
        <v>1625</v>
      </c>
      <c r="DT1" s="689"/>
      <c r="DU1" s="715" t="s">
        <v>1631</v>
      </c>
      <c r="DV1" s="715"/>
      <c r="DW1" s="705" t="s">
        <v>824</v>
      </c>
      <c r="DX1" s="705"/>
      <c r="DY1" s="689" t="s">
        <v>1651</v>
      </c>
      <c r="DZ1" s="689"/>
      <c r="EA1" s="704" t="s">
        <v>1646</v>
      </c>
      <c r="EB1" s="704"/>
      <c r="EC1" s="705" t="s">
        <v>824</v>
      </c>
      <c r="ED1" s="705"/>
      <c r="EE1" s="689" t="s">
        <v>1625</v>
      </c>
      <c r="EF1" s="689"/>
      <c r="EG1" s="375"/>
      <c r="EH1" s="704" t="s">
        <v>1676</v>
      </c>
      <c r="EI1" s="704"/>
      <c r="EJ1" s="705" t="s">
        <v>824</v>
      </c>
      <c r="EK1" s="705"/>
      <c r="EL1" s="689" t="s">
        <v>1710</v>
      </c>
      <c r="EM1" s="689"/>
      <c r="EN1" s="704" t="s">
        <v>1701</v>
      </c>
      <c r="EO1" s="704"/>
      <c r="EP1" s="705" t="s">
        <v>824</v>
      </c>
      <c r="EQ1" s="705"/>
      <c r="ER1" s="689" t="s">
        <v>1750</v>
      </c>
      <c r="ES1" s="689"/>
      <c r="ET1" s="704" t="s">
        <v>1743</v>
      </c>
      <c r="EU1" s="704"/>
      <c r="EV1" s="705" t="s">
        <v>824</v>
      </c>
      <c r="EW1" s="705"/>
      <c r="EX1" s="689" t="s">
        <v>1651</v>
      </c>
      <c r="EY1" s="689"/>
      <c r="EZ1" s="704" t="s">
        <v>1778</v>
      </c>
      <c r="FA1" s="704"/>
      <c r="FB1" s="705" t="s">
        <v>824</v>
      </c>
      <c r="FC1" s="705"/>
      <c r="FD1" s="689" t="s">
        <v>1632</v>
      </c>
      <c r="FE1" s="689"/>
      <c r="FF1" s="704" t="s">
        <v>1817</v>
      </c>
      <c r="FG1" s="704"/>
      <c r="FH1" s="705" t="s">
        <v>824</v>
      </c>
      <c r="FI1" s="705"/>
      <c r="FJ1" s="689" t="s">
        <v>1425</v>
      </c>
      <c r="FK1" s="689"/>
      <c r="FL1" s="704" t="s">
        <v>1852</v>
      </c>
      <c r="FM1" s="704"/>
      <c r="FN1" s="705" t="s">
        <v>824</v>
      </c>
      <c r="FO1" s="705"/>
      <c r="FP1" s="689" t="s">
        <v>1899</v>
      </c>
      <c r="FQ1" s="689"/>
      <c r="FR1" s="704" t="s">
        <v>1888</v>
      </c>
      <c r="FS1" s="704"/>
      <c r="FT1" s="705" t="s">
        <v>824</v>
      </c>
      <c r="FU1" s="705"/>
      <c r="FV1" s="689" t="s">
        <v>1899</v>
      </c>
      <c r="FW1" s="689"/>
      <c r="FX1" s="704" t="s">
        <v>2032</v>
      </c>
      <c r="FY1" s="704"/>
      <c r="FZ1" s="705" t="s">
        <v>824</v>
      </c>
      <c r="GA1" s="705"/>
      <c r="GB1" s="689" t="s">
        <v>1651</v>
      </c>
      <c r="GC1" s="689"/>
      <c r="GD1" s="704" t="s">
        <v>2033</v>
      </c>
      <c r="GE1" s="704"/>
      <c r="GF1" s="705" t="s">
        <v>824</v>
      </c>
      <c r="GG1" s="705"/>
      <c r="GH1" s="689" t="s">
        <v>1625</v>
      </c>
      <c r="GI1" s="689"/>
      <c r="GJ1" s="704" t="s">
        <v>2042</v>
      </c>
      <c r="GK1" s="704"/>
      <c r="GL1" s="705" t="s">
        <v>824</v>
      </c>
      <c r="GM1" s="705"/>
      <c r="GN1" s="689" t="s">
        <v>1783</v>
      </c>
      <c r="GO1" s="689"/>
      <c r="GP1" s="704" t="s">
        <v>2084</v>
      </c>
      <c r="GQ1" s="704"/>
      <c r="GR1" s="705" t="s">
        <v>824</v>
      </c>
      <c r="GS1" s="705"/>
      <c r="GT1" s="689" t="s">
        <v>1710</v>
      </c>
      <c r="GU1" s="689"/>
      <c r="GV1" s="704" t="s">
        <v>2118</v>
      </c>
      <c r="GW1" s="704"/>
      <c r="GX1" s="705" t="s">
        <v>824</v>
      </c>
      <c r="GY1" s="705"/>
      <c r="GZ1" s="689" t="s">
        <v>2157</v>
      </c>
      <c r="HA1" s="689"/>
      <c r="HB1" s="704" t="s">
        <v>2177</v>
      </c>
      <c r="HC1" s="704"/>
      <c r="HD1" s="705" t="s">
        <v>824</v>
      </c>
      <c r="HE1" s="705"/>
      <c r="HF1" s="689" t="s">
        <v>1750</v>
      </c>
      <c r="HG1" s="689"/>
      <c r="HH1" s="704" t="s">
        <v>2190</v>
      </c>
      <c r="HI1" s="704"/>
      <c r="HJ1" s="705" t="s">
        <v>824</v>
      </c>
      <c r="HK1" s="705"/>
      <c r="HL1" s="689" t="s">
        <v>1425</v>
      </c>
      <c r="HM1" s="689"/>
      <c r="HN1" s="704" t="s">
        <v>2236</v>
      </c>
      <c r="HO1" s="704"/>
      <c r="HP1" s="705" t="s">
        <v>824</v>
      </c>
      <c r="HQ1" s="705"/>
      <c r="HR1" s="689" t="s">
        <v>1425</v>
      </c>
      <c r="HS1" s="689"/>
      <c r="HT1" s="704" t="s">
        <v>2292</v>
      </c>
      <c r="HU1" s="704"/>
      <c r="HV1" s="705" t="s">
        <v>824</v>
      </c>
      <c r="HW1" s="705"/>
      <c r="HX1" s="689" t="s">
        <v>1651</v>
      </c>
      <c r="HY1" s="689"/>
      <c r="HZ1" s="704" t="s">
        <v>2362</v>
      </c>
      <c r="IA1" s="704"/>
      <c r="IB1" s="705" t="s">
        <v>824</v>
      </c>
      <c r="IC1" s="705"/>
      <c r="ID1" s="689" t="s">
        <v>1750</v>
      </c>
      <c r="IE1" s="689"/>
      <c r="IF1" s="704" t="s">
        <v>2430</v>
      </c>
      <c r="IG1" s="704"/>
      <c r="IH1" s="705" t="s">
        <v>824</v>
      </c>
      <c r="II1" s="705"/>
      <c r="IJ1" s="689" t="s">
        <v>1783</v>
      </c>
      <c r="IK1" s="689"/>
      <c r="IL1" s="704" t="s">
        <v>2507</v>
      </c>
      <c r="IM1" s="704"/>
      <c r="IN1" s="705" t="s">
        <v>824</v>
      </c>
      <c r="IO1" s="705"/>
      <c r="IP1" s="689" t="s">
        <v>1783</v>
      </c>
      <c r="IQ1" s="689"/>
      <c r="IR1" s="704" t="s">
        <v>2628</v>
      </c>
      <c r="IS1" s="704"/>
      <c r="IT1" s="705" t="s">
        <v>824</v>
      </c>
      <c r="IU1" s="705"/>
      <c r="IV1" s="689" t="s">
        <v>1783</v>
      </c>
      <c r="IW1" s="68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SUM(IU3:IU23)</f>
        <v>107.57</v>
      </c>
      <c r="IV2" s="348" t="s">
        <v>296</v>
      </c>
      <c r="IW2" s="286">
        <f>IU2+IS2-IY2</f>
        <v>214.88000000003194</v>
      </c>
      <c r="IX2" s="647" t="s">
        <v>1946</v>
      </c>
      <c r="IY2" s="377">
        <f>SUM(IY3:IY29)</f>
        <v>10878.689999999968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IW2-IU31-IU30-IW52</f>
        <v>214.88000000003194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3" t="s">
        <v>1003</v>
      </c>
      <c r="B4" s="673"/>
      <c r="E4" s="173" t="s">
        <v>233</v>
      </c>
      <c r="F4" s="177">
        <f>F3-F5</f>
        <v>17</v>
      </c>
      <c r="G4" s="673" t="s">
        <v>1003</v>
      </c>
      <c r="H4" s="67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0.64000000003193236</v>
      </c>
      <c r="IX4" s="652" t="s">
        <v>2342</v>
      </c>
      <c r="IY4" s="285">
        <v>-75000</v>
      </c>
      <c r="IZ4" s="108"/>
    </row>
    <row r="5" spans="1:261" x14ac:dyDescent="0.2">
      <c r="A5" s="673"/>
      <c r="B5" s="673"/>
      <c r="E5" s="173" t="s">
        <v>358</v>
      </c>
      <c r="F5" s="177">
        <f>SUM(F15:F56)</f>
        <v>12750</v>
      </c>
      <c r="G5" s="673"/>
      <c r="H5" s="67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T5" s="647" t="s">
        <v>2658</v>
      </c>
      <c r="IU5" s="545">
        <v>100</v>
      </c>
      <c r="IV5" s="647" t="s">
        <v>358</v>
      </c>
      <c r="IW5" s="286">
        <f>SUM(IW6:IW52)</f>
        <v>214.24</v>
      </c>
      <c r="IX5" s="651" t="s">
        <v>2465</v>
      </c>
      <c r="IY5" s="659">
        <v>-4750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2616</v>
      </c>
      <c r="IO7" s="545"/>
      <c r="IP7" s="365" t="s">
        <v>2562</v>
      </c>
      <c r="IQ7" s="61">
        <v>17</v>
      </c>
      <c r="IR7" s="334" t="s">
        <v>2532</v>
      </c>
      <c r="IS7" s="660">
        <v>0</v>
      </c>
      <c r="IT7" s="647" t="s">
        <v>2616</v>
      </c>
      <c r="IU7" s="545"/>
      <c r="IV7" s="365" t="s">
        <v>2562</v>
      </c>
      <c r="IW7" s="61"/>
      <c r="IX7" s="334" t="s">
        <v>2532</v>
      </c>
      <c r="IY7" s="660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2648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2617</v>
      </c>
      <c r="IO9">
        <f>9.9+76.9</f>
        <v>86.800000000000011</v>
      </c>
      <c r="IP9" s="365" t="s">
        <v>2557</v>
      </c>
      <c r="IQ9" s="61">
        <v>2000</v>
      </c>
      <c r="IR9" s="6" t="s">
        <v>2615</v>
      </c>
      <c r="IS9" s="373">
        <v>116</v>
      </c>
      <c r="IV9" s="365" t="s">
        <v>2626</v>
      </c>
      <c r="IW9" s="61"/>
      <c r="IX9" s="650" t="s">
        <v>2615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2622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2600</v>
      </c>
      <c r="IZ10" s="108">
        <v>44947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2623</v>
      </c>
      <c r="IO11" s="637">
        <v>10</v>
      </c>
      <c r="IP11" s="360" t="s">
        <v>2634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520</v>
      </c>
      <c r="IZ11" s="108" t="s">
        <v>2657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44946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2630</v>
      </c>
      <c r="IQ13" s="427">
        <f>2750.62/3</f>
        <v>916.87333333333333</v>
      </c>
      <c r="IR13" s="262" t="s">
        <v>2635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2643</v>
      </c>
      <c r="IY13" s="659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3" t="s">
        <v>2221</v>
      </c>
      <c r="HK14" s="68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2632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9" t="s">
        <v>1539</v>
      </c>
      <c r="DP15" s="71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2639</v>
      </c>
      <c r="IU15" s="545">
        <v>7.57</v>
      </c>
      <c r="IV15" s="359" t="s">
        <v>2627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2650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2640</v>
      </c>
      <c r="IW18" s="594" t="s">
        <v>2641</v>
      </c>
      <c r="IX18" s="651" t="s">
        <v>2636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9" t="s">
        <v>1509</v>
      </c>
      <c r="DJ19" s="71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2637</v>
      </c>
      <c r="IO19" s="545">
        <v>5</v>
      </c>
      <c r="IP19" s="359" t="s">
        <v>2614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2631</v>
      </c>
      <c r="IY19" s="647">
        <v>260</v>
      </c>
      <c r="IZ19" s="108">
        <v>44945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5" t="s">
        <v>515</v>
      </c>
      <c r="N22" s="725"/>
      <c r="Q22" s="169" t="s">
        <v>371</v>
      </c>
      <c r="S22" s="725" t="s">
        <v>515</v>
      </c>
      <c r="T22" s="72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1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15.7+10</f>
        <v>25.7</v>
      </c>
      <c r="IX22" s="662" t="s">
        <v>2642</v>
      </c>
      <c r="IY22" s="662">
        <v>57.6</v>
      </c>
      <c r="IZ22" s="66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0" t="s">
        <v>1002</v>
      </c>
      <c r="N23" s="720"/>
      <c r="Q23" s="169" t="s">
        <v>375</v>
      </c>
      <c r="S23" s="720" t="s">
        <v>1002</v>
      </c>
      <c r="T23" s="720"/>
      <c r="W23" s="250" t="s">
        <v>1031</v>
      </c>
      <c r="X23" s="145">
        <v>0</v>
      </c>
      <c r="Y23" s="725" t="s">
        <v>515</v>
      </c>
      <c r="Z23" s="72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1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4" t="s">
        <v>2206</v>
      </c>
      <c r="HK23" s="67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4" t="s">
        <v>2206</v>
      </c>
      <c r="HW23" s="67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T23" s="422"/>
      <c r="IU23" s="569"/>
      <c r="IV23" s="351" t="s">
        <v>1898</v>
      </c>
      <c r="IW23" s="61"/>
      <c r="IX23" s="653" t="s">
        <v>2538</v>
      </c>
      <c r="IY23" s="291"/>
    </row>
    <row r="24" spans="1:261" x14ac:dyDescent="0.2">
      <c r="A24" s="725" t="s">
        <v>515</v>
      </c>
      <c r="B24" s="725"/>
      <c r="E24" s="167" t="s">
        <v>237</v>
      </c>
      <c r="F24" s="169"/>
      <c r="G24" s="725" t="s">
        <v>515</v>
      </c>
      <c r="H24" s="725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20" t="s">
        <v>1002</v>
      </c>
      <c r="Z24" s="720"/>
      <c r="AC24"/>
      <c r="AE24" s="725" t="s">
        <v>515</v>
      </c>
      <c r="AF24" s="725"/>
      <c r="AI24"/>
      <c r="AK24" s="725" t="s">
        <v>515</v>
      </c>
      <c r="AL24" s="72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11" t="s">
        <v>1571</v>
      </c>
      <c r="EF24" s="71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1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1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T24" s="422"/>
      <c r="IU24" s="569"/>
      <c r="IV24" s="351" t="s">
        <v>1898</v>
      </c>
      <c r="IW24" s="61"/>
      <c r="IX24" s="653" t="s">
        <v>2486</v>
      </c>
    </row>
    <row r="25" spans="1:261" x14ac:dyDescent="0.2">
      <c r="A25" s="720" t="s">
        <v>1002</v>
      </c>
      <c r="B25" s="720"/>
      <c r="E25" s="167" t="s">
        <v>139</v>
      </c>
      <c r="F25" s="169"/>
      <c r="G25" s="720" t="s">
        <v>1002</v>
      </c>
      <c r="H25" s="720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20" t="s">
        <v>1002</v>
      </c>
      <c r="AF25" s="720"/>
      <c r="AI25" s="253" t="s">
        <v>1122</v>
      </c>
      <c r="AJ25" s="145">
        <v>30</v>
      </c>
      <c r="AK25" s="720" t="s">
        <v>1002</v>
      </c>
      <c r="AL25" s="72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20"/>
      <c r="BH25" s="720"/>
      <c r="BK25" s="279" t="s">
        <v>1256</v>
      </c>
      <c r="BL25" s="210">
        <v>48.54</v>
      </c>
      <c r="BM25" s="720"/>
      <c r="BN25" s="720"/>
      <c r="BQ25" s="279" t="s">
        <v>1072</v>
      </c>
      <c r="BR25" s="210">
        <v>50.15</v>
      </c>
      <c r="BS25" s="720" t="s">
        <v>1279</v>
      </c>
      <c r="BT25" s="720"/>
      <c r="BW25" s="279" t="s">
        <v>1072</v>
      </c>
      <c r="BX25" s="210">
        <v>48.54</v>
      </c>
      <c r="BY25" s="720"/>
      <c r="BZ25" s="720"/>
      <c r="CC25" s="279" t="s">
        <v>1072</v>
      </c>
      <c r="CD25" s="210">
        <v>142.91</v>
      </c>
      <c r="CE25" s="720"/>
      <c r="CF25" s="720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1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4" t="s">
        <v>2206</v>
      </c>
      <c r="IC25" s="67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2618</v>
      </c>
      <c r="IT25" s="422"/>
      <c r="IU25" s="569"/>
      <c r="IV25" s="351" t="s">
        <v>1898</v>
      </c>
      <c r="IW25" s="61"/>
      <c r="IX25" s="664" t="s">
        <v>2550</v>
      </c>
      <c r="IY25" s="663" t="s">
        <v>2651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6" t="s">
        <v>1571</v>
      </c>
      <c r="DZ26" s="71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11" t="s">
        <v>1571</v>
      </c>
      <c r="ES26" s="711"/>
      <c r="ET26" s="1" t="s">
        <v>1738</v>
      </c>
      <c r="EU26" s="285">
        <v>20000</v>
      </c>
      <c r="EW26" s="71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1"/>
      <c r="IU26" s="569"/>
      <c r="IV26" s="351" t="s">
        <v>1898</v>
      </c>
      <c r="IW26" s="61"/>
      <c r="IX26" s="563" t="s">
        <v>2547</v>
      </c>
      <c r="IY26" s="61" t="s">
        <v>2652</v>
      </c>
    </row>
    <row r="27" spans="1:261" x14ac:dyDescent="0.2">
      <c r="A27" s="667"/>
      <c r="B27" s="667"/>
      <c r="F27" s="199"/>
      <c r="G27" s="667"/>
      <c r="H27" s="667"/>
      <c r="K27"/>
      <c r="M27" s="721" t="s">
        <v>514</v>
      </c>
      <c r="N27" s="721"/>
      <c r="Q27" s="250" t="s">
        <v>1031</v>
      </c>
      <c r="R27" s="145">
        <v>0</v>
      </c>
      <c r="S27" s="721" t="s">
        <v>514</v>
      </c>
      <c r="T27" s="721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21" t="s">
        <v>514</v>
      </c>
      <c r="AF27" s="72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11" t="s">
        <v>1571</v>
      </c>
      <c r="EY27" s="71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4" t="s">
        <v>2206</v>
      </c>
      <c r="HQ27" s="67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1"/>
      <c r="IU27" s="569"/>
      <c r="IV27" s="351" t="s">
        <v>1898</v>
      </c>
      <c r="IW27" s="61"/>
      <c r="IX27" s="563" t="s">
        <v>2659</v>
      </c>
      <c r="IY27" s="647">
        <v>-100</v>
      </c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21" t="s">
        <v>1004</v>
      </c>
      <c r="N28" s="721"/>
      <c r="Q28" s="250" t="s">
        <v>1094</v>
      </c>
      <c r="R28" s="210">
        <v>200</v>
      </c>
      <c r="S28" s="721" t="s">
        <v>1004</v>
      </c>
      <c r="T28" s="721"/>
      <c r="W28" s="146" t="s">
        <v>1028</v>
      </c>
      <c r="X28" s="145">
        <v>61.35</v>
      </c>
      <c r="Y28" s="721" t="s">
        <v>514</v>
      </c>
      <c r="Z28" s="721"/>
      <c r="AC28" s="224" t="s">
        <v>1109</v>
      </c>
      <c r="AD28" s="224">
        <f>53+207+63</f>
        <v>323</v>
      </c>
      <c r="AE28" s="721" t="s">
        <v>1004</v>
      </c>
      <c r="AF28" s="72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11" t="s">
        <v>1782</v>
      </c>
      <c r="FE28" s="71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V28" s="351" t="s">
        <v>1898</v>
      </c>
      <c r="IW28" s="61"/>
      <c r="IX28" s="563" t="s">
        <v>2656</v>
      </c>
      <c r="IY28" s="665">
        <v>-100</v>
      </c>
    </row>
    <row r="29" spans="1:261" x14ac:dyDescent="0.2">
      <c r="A29" s="721" t="s">
        <v>514</v>
      </c>
      <c r="B29" s="721"/>
      <c r="E29" s="198" t="s">
        <v>282</v>
      </c>
      <c r="F29" s="199"/>
      <c r="G29" s="721" t="s">
        <v>514</v>
      </c>
      <c r="H29" s="721"/>
      <c r="K29" s="146" t="s">
        <v>1028</v>
      </c>
      <c r="L29" s="145">
        <v>0</v>
      </c>
      <c r="M29" s="723" t="s">
        <v>93</v>
      </c>
      <c r="N29" s="723"/>
      <c r="Q29" s="250" t="s">
        <v>1071</v>
      </c>
      <c r="R29" s="145">
        <v>0</v>
      </c>
      <c r="S29" s="723" t="s">
        <v>93</v>
      </c>
      <c r="T29" s="723"/>
      <c r="W29" s="146" t="s">
        <v>1027</v>
      </c>
      <c r="X29" s="145">
        <v>64</v>
      </c>
      <c r="Y29" s="721" t="s">
        <v>1004</v>
      </c>
      <c r="Z29" s="721"/>
      <c r="AC29" s="224" t="s">
        <v>1110</v>
      </c>
      <c r="AD29" s="224">
        <f>63+46</f>
        <v>109</v>
      </c>
      <c r="AE29" s="723" t="s">
        <v>93</v>
      </c>
      <c r="AF29" s="72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11" t="s">
        <v>1571</v>
      </c>
      <c r="EM29" s="71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674" t="s">
        <v>2206</v>
      </c>
      <c r="IU29" s="674"/>
      <c r="IV29" s="351" t="s">
        <v>1898</v>
      </c>
      <c r="IW29" s="61"/>
      <c r="IX29" s="653"/>
      <c r="JA29" s="647"/>
    </row>
    <row r="30" spans="1:261" x14ac:dyDescent="0.2">
      <c r="A30" s="721" t="s">
        <v>1004</v>
      </c>
      <c r="B30" s="721"/>
      <c r="E30" s="198" t="s">
        <v>378</v>
      </c>
      <c r="F30" s="199"/>
      <c r="G30" s="721" t="s">
        <v>1004</v>
      </c>
      <c r="H30" s="721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23" t="s">
        <v>93</v>
      </c>
      <c r="Z30" s="723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11" t="s">
        <v>1782</v>
      </c>
      <c r="FK30" s="71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2645</v>
      </c>
      <c r="IQ30" s="61" t="s">
        <v>2646</v>
      </c>
      <c r="IR30" s="603"/>
      <c r="IS30" s="587"/>
      <c r="IT30" s="365" t="s">
        <v>1994</v>
      </c>
      <c r="IU30" s="299">
        <f>SUM(IW6:IW9)</f>
        <v>0</v>
      </c>
      <c r="IV30" s="647" t="s">
        <v>2544</v>
      </c>
      <c r="IW30" s="78">
        <f>2+59</f>
        <v>61</v>
      </c>
      <c r="IX30" s="647" t="s">
        <v>514</v>
      </c>
      <c r="JA30" s="647"/>
    </row>
    <row r="31" spans="1:261" ht="12.75" customHeight="1" x14ac:dyDescent="0.2">
      <c r="A31" s="723" t="s">
        <v>93</v>
      </c>
      <c r="B31" s="723"/>
      <c r="E31" s="198" t="s">
        <v>1019</v>
      </c>
      <c r="F31" s="173"/>
      <c r="G31" s="723" t="s">
        <v>93</v>
      </c>
      <c r="H31" s="723"/>
      <c r="K31" s="146" t="s">
        <v>1026</v>
      </c>
      <c r="L31" s="145">
        <v>50.01</v>
      </c>
      <c r="M31" s="724" t="s">
        <v>1013</v>
      </c>
      <c r="N31" s="724"/>
      <c r="Q31" s="146" t="s">
        <v>1073</v>
      </c>
      <c r="R31" s="145">
        <v>26</v>
      </c>
      <c r="S31" s="724" t="s">
        <v>1013</v>
      </c>
      <c r="T31" s="724"/>
      <c r="W31"/>
      <c r="Y31" s="667" t="s">
        <v>391</v>
      </c>
      <c r="Z31" s="667"/>
      <c r="AC31" s="145" t="s">
        <v>1111</v>
      </c>
      <c r="AD31" s="145">
        <v>10</v>
      </c>
      <c r="AE31" s="724" t="s">
        <v>1013</v>
      </c>
      <c r="AF31" s="72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253" t="s">
        <v>1995</v>
      </c>
      <c r="IU31" s="299">
        <f>SUM(IW13:IW14)</f>
        <v>0</v>
      </c>
      <c r="IV31" s="9" t="s">
        <v>2232</v>
      </c>
      <c r="IW31" s="594">
        <v>70</v>
      </c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20" t="s">
        <v>243</v>
      </c>
      <c r="N32" s="720"/>
      <c r="Q32" s="146" t="s">
        <v>1072</v>
      </c>
      <c r="R32" s="145">
        <v>55</v>
      </c>
      <c r="S32" s="720" t="s">
        <v>243</v>
      </c>
      <c r="T32" s="720"/>
      <c r="W32" s="249" t="s">
        <v>1093</v>
      </c>
      <c r="X32" s="249">
        <v>0</v>
      </c>
      <c r="Y32" s="724" t="s">
        <v>1013</v>
      </c>
      <c r="Z32" s="724"/>
      <c r="AE32" s="720" t="s">
        <v>243</v>
      </c>
      <c r="AF32" s="72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8" t="s">
        <v>1473</v>
      </c>
      <c r="DP32" s="70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4" t="s">
        <v>2206</v>
      </c>
      <c r="IO32" s="674"/>
      <c r="IP32" s="351" t="s">
        <v>2633</v>
      </c>
      <c r="IQ32" s="61">
        <v>6.5</v>
      </c>
      <c r="IR32" t="s">
        <v>514</v>
      </c>
      <c r="IT32" s="376" t="s">
        <v>1426</v>
      </c>
      <c r="IU32" s="647">
        <f>SUM(IW10:IW10)</f>
        <v>0</v>
      </c>
      <c r="IV32" s="432">
        <v>30.77</v>
      </c>
      <c r="IW32" s="594"/>
      <c r="IX32" s="647" t="s">
        <v>2444</v>
      </c>
    </row>
    <row r="33" spans="1:258" x14ac:dyDescent="0.2">
      <c r="A33" s="724" t="s">
        <v>1013</v>
      </c>
      <c r="B33" s="724"/>
      <c r="C33" s="3"/>
      <c r="D33" s="3"/>
      <c r="E33" s="254"/>
      <c r="F33" s="254"/>
      <c r="G33" s="724" t="s">
        <v>1013</v>
      </c>
      <c r="H33" s="724"/>
      <c r="K33" s="249" t="s">
        <v>1033</v>
      </c>
      <c r="L33" s="249"/>
      <c r="M33" s="722" t="s">
        <v>1050</v>
      </c>
      <c r="N33" s="722"/>
      <c r="Q33" s="146" t="s">
        <v>1028</v>
      </c>
      <c r="R33" s="145">
        <v>77.239999999999995</v>
      </c>
      <c r="S33" s="722" t="s">
        <v>1050</v>
      </c>
      <c r="T33" s="722"/>
      <c r="Y33" s="720" t="s">
        <v>243</v>
      </c>
      <c r="Z33" s="720"/>
      <c r="AC33" s="202" t="s">
        <v>1024</v>
      </c>
      <c r="AD33" s="145">
        <v>350</v>
      </c>
      <c r="AE33" s="722" t="s">
        <v>1050</v>
      </c>
      <c r="AF33" s="72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8" t="s">
        <v>1446</v>
      </c>
      <c r="DB33" s="71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0" t="s">
        <v>2201</v>
      </c>
      <c r="IU33" s="647">
        <f>SUM(IW11:IW12)</f>
        <v>0</v>
      </c>
      <c r="IV33" s="406" t="s">
        <v>1446</v>
      </c>
      <c r="IW33" s="428">
        <f>IS19+IU37-IY19</f>
        <v>10</v>
      </c>
      <c r="IX33" s="647" t="s">
        <v>1709</v>
      </c>
    </row>
    <row r="34" spans="1:258" x14ac:dyDescent="0.2">
      <c r="A34" s="720" t="s">
        <v>243</v>
      </c>
      <c r="B34" s="720"/>
      <c r="E34" s="173"/>
      <c r="F34" s="173"/>
      <c r="G34" s="720" t="s">
        <v>243</v>
      </c>
      <c r="H34" s="72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22" t="s">
        <v>1050</v>
      </c>
      <c r="Z34" s="72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359" t="s">
        <v>2202</v>
      </c>
      <c r="IU34" s="431">
        <f>SUM(IW15:IW22)</f>
        <v>73.239999999999995</v>
      </c>
      <c r="IV34" s="429">
        <v>5</v>
      </c>
      <c r="IW34" s="604" t="s">
        <v>2644</v>
      </c>
      <c r="IX34" s="647" t="s">
        <v>1050</v>
      </c>
    </row>
    <row r="35" spans="1:258" ht="14.25" customHeight="1" x14ac:dyDescent="0.25">
      <c r="A35" s="726" t="s">
        <v>348</v>
      </c>
      <c r="B35" s="726"/>
      <c r="E35" s="190" t="s">
        <v>374</v>
      </c>
      <c r="F35" s="173"/>
      <c r="G35" s="726" t="s">
        <v>348</v>
      </c>
      <c r="H35" s="72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51" t="s">
        <v>2200</v>
      </c>
      <c r="IU35" s="647">
        <f>SUM(IW23:IW29)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3" t="s">
        <v>1571</v>
      </c>
      <c r="DT37" s="71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649" t="s">
        <v>2647</v>
      </c>
      <c r="IU37" s="367">
        <v>100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8" t="s">
        <v>1473</v>
      </c>
      <c r="DJ40" s="70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4" t="s">
        <v>2206</v>
      </c>
      <c r="II40" s="674"/>
      <c r="IJ40" s="429">
        <v>20</v>
      </c>
      <c r="IK40" s="354" t="s">
        <v>2470</v>
      </c>
      <c r="IN40" s="354" t="s">
        <v>2625</v>
      </c>
      <c r="IO40" s="367">
        <f>100+400+100+100</f>
        <v>700</v>
      </c>
      <c r="IP40" s="429">
        <v>6</v>
      </c>
      <c r="IQ40" s="604" t="s">
        <v>2262</v>
      </c>
      <c r="IU40" s="547"/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U41" s="547"/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6" t="s">
        <v>2339</v>
      </c>
      <c r="HY42" s="70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2620</v>
      </c>
      <c r="IU42" s="548"/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2613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2619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2621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2624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1"/>
  <sheetViews>
    <sheetView zoomScale="101" zoomScaleNormal="100" workbookViewId="0">
      <selection activeCell="S9" sqref="S9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4" t="s">
        <v>1910</v>
      </c>
      <c r="C2" s="734"/>
      <c r="D2" s="734"/>
      <c r="E2" s="736" t="s">
        <v>2566</v>
      </c>
      <c r="F2" s="736" t="s">
        <v>2608</v>
      </c>
      <c r="G2" s="629"/>
      <c r="H2" s="739" t="s">
        <v>2479</v>
      </c>
      <c r="I2" s="735" t="s">
        <v>2581</v>
      </c>
      <c r="J2" s="735"/>
      <c r="K2" s="732" t="s">
        <v>2598</v>
      </c>
      <c r="L2" s="638"/>
      <c r="M2" s="736" t="s">
        <v>2571</v>
      </c>
      <c r="N2" s="738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7"/>
      <c r="F3" s="737"/>
      <c r="G3" s="630"/>
      <c r="H3" s="740"/>
      <c r="I3" s="614" t="s">
        <v>2605</v>
      </c>
      <c r="J3" s="615" t="s">
        <v>2247</v>
      </c>
      <c r="K3" s="733"/>
      <c r="L3" s="639"/>
      <c r="M3" s="737"/>
      <c r="N3" s="738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2649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2612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2654</v>
      </c>
      <c r="P7" s="622"/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2607</v>
      </c>
      <c r="F9" s="618" t="s">
        <v>2653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0" t="s">
        <v>2569</v>
      </c>
      <c r="D10" s="730"/>
      <c r="E10" s="730"/>
      <c r="F10" s="730"/>
      <c r="G10" s="730"/>
      <c r="H10" s="730"/>
      <c r="I10" s="730"/>
      <c r="J10" s="730"/>
      <c r="K10" s="730"/>
      <c r="L10" s="730"/>
      <c r="M10" s="730"/>
      <c r="N10" s="730"/>
      <c r="O10" s="730"/>
      <c r="P10" s="730"/>
      <c r="Q10" s="730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36" t="s">
        <v>2566</v>
      </c>
      <c r="F12" s="736" t="s">
        <v>2608</v>
      </c>
      <c r="G12" s="630"/>
      <c r="H12" s="739" t="s">
        <v>2581</v>
      </c>
      <c r="I12" s="728" t="s">
        <v>2592</v>
      </c>
      <c r="J12" s="731" t="s">
        <v>2603</v>
      </c>
      <c r="K12" s="731"/>
      <c r="L12" s="732" t="s">
        <v>2638</v>
      </c>
      <c r="M12" s="736" t="s">
        <v>2571</v>
      </c>
      <c r="N12" s="738" t="s">
        <v>2584</v>
      </c>
    </row>
    <row r="13" spans="2:17" x14ac:dyDescent="0.2">
      <c r="B13" s="641"/>
      <c r="C13" s="612" t="s">
        <v>1908</v>
      </c>
      <c r="D13" s="613" t="s">
        <v>2478</v>
      </c>
      <c r="E13" s="737"/>
      <c r="F13" s="737"/>
      <c r="G13" s="633"/>
      <c r="H13" s="740"/>
      <c r="I13" s="729"/>
      <c r="J13" s="634" t="s">
        <v>2604</v>
      </c>
      <c r="K13" s="635" t="s">
        <v>1909</v>
      </c>
      <c r="L13" s="733"/>
      <c r="M13" s="737"/>
      <c r="N13" s="738"/>
    </row>
    <row r="14" spans="2:17" x14ac:dyDescent="0.2">
      <c r="B14" s="641"/>
      <c r="C14" s="609">
        <v>8</v>
      </c>
      <c r="D14" s="609">
        <f>D4</f>
        <v>130</v>
      </c>
      <c r="G14" s="628">
        <v>45017</v>
      </c>
      <c r="H14" s="622" t="s">
        <v>2567</v>
      </c>
      <c r="I14" s="727">
        <v>160</v>
      </c>
      <c r="J14" s="727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2655</v>
      </c>
    </row>
    <row r="18" spans="2:19" x14ac:dyDescent="0.2">
      <c r="B18" s="642"/>
      <c r="C18" s="730" t="s">
        <v>2570</v>
      </c>
      <c r="D18" s="730"/>
      <c r="E18" s="730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30"/>
      <c r="Q18" s="730"/>
    </row>
    <row r="19" spans="2:19" x14ac:dyDescent="0.2">
      <c r="B19" s="641"/>
      <c r="E19" s="623" t="s">
        <v>2609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2610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2629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2611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10000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10.666666666666666</v>
      </c>
    </row>
  </sheetData>
  <mergeCells count="19">
    <mergeCell ref="N2:N3"/>
    <mergeCell ref="E12:E13"/>
    <mergeCell ref="F12:F13"/>
    <mergeCell ref="M12:M13"/>
    <mergeCell ref="N12:N13"/>
    <mergeCell ref="H12:H13"/>
    <mergeCell ref="H2:H3"/>
    <mergeCell ref="B2:D2"/>
    <mergeCell ref="I2:J2"/>
    <mergeCell ref="E2:E3"/>
    <mergeCell ref="F2:F3"/>
    <mergeCell ref="M2:M3"/>
    <mergeCell ref="K2:K3"/>
    <mergeCell ref="I14:J14"/>
    <mergeCell ref="I12:I13"/>
    <mergeCell ref="C18:Q18"/>
    <mergeCell ref="C10:Q10"/>
    <mergeCell ref="J12:K12"/>
    <mergeCell ref="L12:L1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3" t="s">
        <v>124</v>
      </c>
      <c r="C1" s="683"/>
      <c r="D1" s="686" t="s">
        <v>292</v>
      </c>
      <c r="E1" s="686"/>
      <c r="F1" s="686" t="s">
        <v>345</v>
      </c>
      <c r="G1" s="686"/>
      <c r="H1" s="684" t="s">
        <v>127</v>
      </c>
      <c r="I1" s="684"/>
      <c r="J1" s="680" t="s">
        <v>292</v>
      </c>
      <c r="K1" s="680"/>
      <c r="L1" s="685" t="s">
        <v>528</v>
      </c>
      <c r="M1" s="685"/>
      <c r="N1" s="684" t="s">
        <v>146</v>
      </c>
      <c r="O1" s="684"/>
      <c r="P1" s="680" t="s">
        <v>293</v>
      </c>
      <c r="Q1" s="680"/>
      <c r="R1" s="685" t="s">
        <v>530</v>
      </c>
      <c r="S1" s="685"/>
      <c r="T1" s="674" t="s">
        <v>193</v>
      </c>
      <c r="U1" s="674"/>
      <c r="V1" s="680" t="s">
        <v>292</v>
      </c>
      <c r="W1" s="680"/>
      <c r="X1" s="679" t="s">
        <v>532</v>
      </c>
      <c r="Y1" s="679"/>
      <c r="Z1" s="674" t="s">
        <v>241</v>
      </c>
      <c r="AA1" s="674"/>
      <c r="AB1" s="681" t="s">
        <v>292</v>
      </c>
      <c r="AC1" s="681"/>
      <c r="AD1" s="682" t="s">
        <v>532</v>
      </c>
      <c r="AE1" s="682"/>
      <c r="AF1" s="674" t="s">
        <v>373</v>
      </c>
      <c r="AG1" s="674"/>
      <c r="AH1" s="681" t="s">
        <v>292</v>
      </c>
      <c r="AI1" s="681"/>
      <c r="AJ1" s="679" t="s">
        <v>538</v>
      </c>
      <c r="AK1" s="679"/>
      <c r="AL1" s="674" t="s">
        <v>395</v>
      </c>
      <c r="AM1" s="674"/>
      <c r="AN1" s="691" t="s">
        <v>292</v>
      </c>
      <c r="AO1" s="691"/>
      <c r="AP1" s="689" t="s">
        <v>539</v>
      </c>
      <c r="AQ1" s="689"/>
      <c r="AR1" s="674" t="s">
        <v>422</v>
      </c>
      <c r="AS1" s="674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3" t="s">
        <v>261</v>
      </c>
      <c r="U4" s="673"/>
      <c r="X4" s="122" t="s">
        <v>233</v>
      </c>
      <c r="Y4" s="126">
        <f>Y3-Y6</f>
        <v>4.9669099999591708</v>
      </c>
      <c r="Z4" s="673" t="s">
        <v>262</v>
      </c>
      <c r="AA4" s="673"/>
      <c r="AD4" s="157" t="s">
        <v>233</v>
      </c>
      <c r="AE4" s="157">
        <f>AE3-AE5</f>
        <v>-52.526899999851594</v>
      </c>
      <c r="AF4" s="673" t="s">
        <v>262</v>
      </c>
      <c r="AG4" s="673"/>
      <c r="AH4" s="146"/>
      <c r="AI4" s="146"/>
      <c r="AJ4" s="157" t="s">
        <v>233</v>
      </c>
      <c r="AK4" s="157">
        <f>AK3-AK5</f>
        <v>94.988909999992757</v>
      </c>
      <c r="AL4" s="673" t="s">
        <v>262</v>
      </c>
      <c r="AM4" s="673"/>
      <c r="AP4" s="173" t="s">
        <v>233</v>
      </c>
      <c r="AQ4" s="177">
        <f>AQ3-AQ5</f>
        <v>33.841989999942598</v>
      </c>
      <c r="AR4" s="673" t="s">
        <v>262</v>
      </c>
      <c r="AS4" s="673"/>
      <c r="AX4" s="673" t="s">
        <v>572</v>
      </c>
      <c r="AY4" s="673"/>
      <c r="BB4" s="673" t="s">
        <v>575</v>
      </c>
      <c r="BC4" s="67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3"/>
      <c r="U5" s="673"/>
      <c r="V5" s="3" t="s">
        <v>258</v>
      </c>
      <c r="W5">
        <v>2050</v>
      </c>
      <c r="X5" s="82"/>
      <c r="Z5" s="673"/>
      <c r="AA5" s="67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3"/>
      <c r="AG5" s="673"/>
      <c r="AH5" s="146"/>
      <c r="AI5" s="146"/>
      <c r="AJ5" s="157" t="s">
        <v>358</v>
      </c>
      <c r="AK5" s="165">
        <f>SUM(AK11:AK59)</f>
        <v>30858.011000000002</v>
      </c>
      <c r="AL5" s="673"/>
      <c r="AM5" s="67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3"/>
      <c r="AS5" s="673"/>
      <c r="AX5" s="673"/>
      <c r="AY5" s="673"/>
      <c r="BB5" s="673"/>
      <c r="BC5" s="673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5" t="s">
        <v>264</v>
      </c>
      <c r="W23" s="67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7"/>
      <c r="W24" s="67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3" t="s">
        <v>917</v>
      </c>
      <c r="C1" s="683"/>
      <c r="D1" s="682" t="s">
        <v>523</v>
      </c>
      <c r="E1" s="682"/>
      <c r="F1" s="683" t="s">
        <v>521</v>
      </c>
      <c r="G1" s="683"/>
      <c r="H1" s="697" t="s">
        <v>557</v>
      </c>
      <c r="I1" s="697"/>
      <c r="J1" s="682" t="s">
        <v>523</v>
      </c>
      <c r="K1" s="682"/>
      <c r="L1" s="683" t="s">
        <v>916</v>
      </c>
      <c r="M1" s="683"/>
      <c r="N1" s="697" t="s">
        <v>557</v>
      </c>
      <c r="O1" s="697"/>
      <c r="P1" s="682" t="s">
        <v>523</v>
      </c>
      <c r="Q1" s="682"/>
      <c r="R1" s="683" t="s">
        <v>560</v>
      </c>
      <c r="S1" s="683"/>
      <c r="T1" s="697" t="s">
        <v>557</v>
      </c>
      <c r="U1" s="697"/>
      <c r="V1" s="682" t="s">
        <v>523</v>
      </c>
      <c r="W1" s="682"/>
      <c r="X1" s="683" t="s">
        <v>915</v>
      </c>
      <c r="Y1" s="683"/>
      <c r="Z1" s="697" t="s">
        <v>557</v>
      </c>
      <c r="AA1" s="697"/>
      <c r="AB1" s="682" t="s">
        <v>523</v>
      </c>
      <c r="AC1" s="682"/>
      <c r="AD1" s="683" t="s">
        <v>599</v>
      </c>
      <c r="AE1" s="683"/>
      <c r="AF1" s="697" t="s">
        <v>557</v>
      </c>
      <c r="AG1" s="697"/>
      <c r="AH1" s="682" t="s">
        <v>523</v>
      </c>
      <c r="AI1" s="682"/>
      <c r="AJ1" s="683" t="s">
        <v>914</v>
      </c>
      <c r="AK1" s="683"/>
      <c r="AL1" s="697" t="s">
        <v>634</v>
      </c>
      <c r="AM1" s="697"/>
      <c r="AN1" s="682" t="s">
        <v>635</v>
      </c>
      <c r="AO1" s="682"/>
      <c r="AP1" s="683" t="s">
        <v>629</v>
      </c>
      <c r="AQ1" s="683"/>
      <c r="AR1" s="697" t="s">
        <v>557</v>
      </c>
      <c r="AS1" s="697"/>
      <c r="AT1" s="682" t="s">
        <v>523</v>
      </c>
      <c r="AU1" s="682"/>
      <c r="AV1" s="683" t="s">
        <v>913</v>
      </c>
      <c r="AW1" s="683"/>
      <c r="AX1" s="697" t="s">
        <v>557</v>
      </c>
      <c r="AY1" s="697"/>
      <c r="AZ1" s="682" t="s">
        <v>523</v>
      </c>
      <c r="BA1" s="682"/>
      <c r="BB1" s="683" t="s">
        <v>661</v>
      </c>
      <c r="BC1" s="683"/>
      <c r="BD1" s="697" t="s">
        <v>557</v>
      </c>
      <c r="BE1" s="697"/>
      <c r="BF1" s="682" t="s">
        <v>523</v>
      </c>
      <c r="BG1" s="682"/>
      <c r="BH1" s="683" t="s">
        <v>912</v>
      </c>
      <c r="BI1" s="683"/>
      <c r="BJ1" s="697" t="s">
        <v>557</v>
      </c>
      <c r="BK1" s="697"/>
      <c r="BL1" s="682" t="s">
        <v>523</v>
      </c>
      <c r="BM1" s="682"/>
      <c r="BN1" s="683" t="s">
        <v>931</v>
      </c>
      <c r="BO1" s="683"/>
      <c r="BP1" s="697" t="s">
        <v>557</v>
      </c>
      <c r="BQ1" s="697"/>
      <c r="BR1" s="682" t="s">
        <v>523</v>
      </c>
      <c r="BS1" s="682"/>
      <c r="BT1" s="683" t="s">
        <v>911</v>
      </c>
      <c r="BU1" s="683"/>
      <c r="BV1" s="697" t="s">
        <v>712</v>
      </c>
      <c r="BW1" s="697"/>
      <c r="BX1" s="682" t="s">
        <v>713</v>
      </c>
      <c r="BY1" s="682"/>
      <c r="BZ1" s="683" t="s">
        <v>711</v>
      </c>
      <c r="CA1" s="683"/>
      <c r="CB1" s="697" t="s">
        <v>738</v>
      </c>
      <c r="CC1" s="697"/>
      <c r="CD1" s="682" t="s">
        <v>739</v>
      </c>
      <c r="CE1" s="682"/>
      <c r="CF1" s="683" t="s">
        <v>910</v>
      </c>
      <c r="CG1" s="683"/>
      <c r="CH1" s="697" t="s">
        <v>738</v>
      </c>
      <c r="CI1" s="697"/>
      <c r="CJ1" s="682" t="s">
        <v>739</v>
      </c>
      <c r="CK1" s="682"/>
      <c r="CL1" s="683" t="s">
        <v>756</v>
      </c>
      <c r="CM1" s="683"/>
      <c r="CN1" s="697" t="s">
        <v>738</v>
      </c>
      <c r="CO1" s="697"/>
      <c r="CP1" s="682" t="s">
        <v>739</v>
      </c>
      <c r="CQ1" s="682"/>
      <c r="CR1" s="683" t="s">
        <v>909</v>
      </c>
      <c r="CS1" s="683"/>
      <c r="CT1" s="697" t="s">
        <v>738</v>
      </c>
      <c r="CU1" s="697"/>
      <c r="CV1" s="695" t="s">
        <v>739</v>
      </c>
      <c r="CW1" s="695"/>
      <c r="CX1" s="683" t="s">
        <v>777</v>
      </c>
      <c r="CY1" s="683"/>
      <c r="CZ1" s="697" t="s">
        <v>738</v>
      </c>
      <c r="DA1" s="697"/>
      <c r="DB1" s="695" t="s">
        <v>739</v>
      </c>
      <c r="DC1" s="695"/>
      <c r="DD1" s="683" t="s">
        <v>908</v>
      </c>
      <c r="DE1" s="683"/>
      <c r="DF1" s="697" t="s">
        <v>824</v>
      </c>
      <c r="DG1" s="697"/>
      <c r="DH1" s="695" t="s">
        <v>825</v>
      </c>
      <c r="DI1" s="695"/>
      <c r="DJ1" s="683" t="s">
        <v>817</v>
      </c>
      <c r="DK1" s="683"/>
      <c r="DL1" s="697" t="s">
        <v>824</v>
      </c>
      <c r="DM1" s="697"/>
      <c r="DN1" s="695" t="s">
        <v>739</v>
      </c>
      <c r="DO1" s="695"/>
      <c r="DP1" s="683" t="s">
        <v>907</v>
      </c>
      <c r="DQ1" s="683"/>
      <c r="DR1" s="697" t="s">
        <v>824</v>
      </c>
      <c r="DS1" s="697"/>
      <c r="DT1" s="695" t="s">
        <v>739</v>
      </c>
      <c r="DU1" s="695"/>
      <c r="DV1" s="683" t="s">
        <v>906</v>
      </c>
      <c r="DW1" s="683"/>
      <c r="DX1" s="697" t="s">
        <v>824</v>
      </c>
      <c r="DY1" s="697"/>
      <c r="DZ1" s="695" t="s">
        <v>739</v>
      </c>
      <c r="EA1" s="695"/>
      <c r="EB1" s="683" t="s">
        <v>905</v>
      </c>
      <c r="EC1" s="683"/>
      <c r="ED1" s="697" t="s">
        <v>824</v>
      </c>
      <c r="EE1" s="697"/>
      <c r="EF1" s="695" t="s">
        <v>739</v>
      </c>
      <c r="EG1" s="695"/>
      <c r="EH1" s="683" t="s">
        <v>891</v>
      </c>
      <c r="EI1" s="683"/>
      <c r="EJ1" s="697" t="s">
        <v>824</v>
      </c>
      <c r="EK1" s="697"/>
      <c r="EL1" s="695" t="s">
        <v>946</v>
      </c>
      <c r="EM1" s="695"/>
      <c r="EN1" s="683" t="s">
        <v>932</v>
      </c>
      <c r="EO1" s="683"/>
      <c r="EP1" s="697" t="s">
        <v>824</v>
      </c>
      <c r="EQ1" s="697"/>
      <c r="ER1" s="695" t="s">
        <v>960</v>
      </c>
      <c r="ES1" s="695"/>
      <c r="ET1" s="683" t="s">
        <v>947</v>
      </c>
      <c r="EU1" s="683"/>
      <c r="EV1" s="697" t="s">
        <v>824</v>
      </c>
      <c r="EW1" s="697"/>
      <c r="EX1" s="695" t="s">
        <v>538</v>
      </c>
      <c r="EY1" s="695"/>
      <c r="EZ1" s="683" t="s">
        <v>964</v>
      </c>
      <c r="FA1" s="68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6" t="s">
        <v>787</v>
      </c>
      <c r="CU7" s="68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6" t="s">
        <v>786</v>
      </c>
      <c r="DA8" s="68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6" t="s">
        <v>786</v>
      </c>
      <c r="DG8" s="68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6" t="s">
        <v>786</v>
      </c>
      <c r="DM8" s="68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6" t="s">
        <v>786</v>
      </c>
      <c r="DS8" s="683"/>
      <c r="DT8" s="145" t="s">
        <v>791</v>
      </c>
      <c r="DU8" s="145">
        <f>SUM(DU13:DU17)</f>
        <v>32</v>
      </c>
      <c r="DV8" s="63"/>
      <c r="DW8" s="63"/>
      <c r="DX8" s="696" t="s">
        <v>786</v>
      </c>
      <c r="DY8" s="68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6" t="s">
        <v>938</v>
      </c>
      <c r="EK8" s="68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6" t="s">
        <v>938</v>
      </c>
      <c r="EQ9" s="68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6" t="s">
        <v>938</v>
      </c>
      <c r="EW9" s="68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6" t="s">
        <v>938</v>
      </c>
      <c r="EE11" s="68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6" t="s">
        <v>786</v>
      </c>
      <c r="CU12" s="68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4" t="s">
        <v>790</v>
      </c>
      <c r="CU19" s="67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4" t="s">
        <v>1581</v>
      </c>
      <c r="FF21" s="694"/>
      <c r="FG21" s="69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2023-01-21T11:24:23Z</dcterms:modified>
</cp:coreProperties>
</file>