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EF62BF76-6B29-4E38-A0D6-3488DD0435D6}" xr6:coauthVersionLast="38" xr6:coauthVersionMax="41" xr10:uidLastSave="{00000000-0000-0000-0000-000000000000}"/>
  <bookViews>
    <workbookView xWindow="1230" yWindow="2355" windowWidth="16185" windowHeight="11835" xr2:uid="{D4D1A54F-01AE-4300-8644-B16194D9355C}"/>
  </bookViews>
  <sheets>
    <sheet name="LTIS" sheetId="2" r:id="rId1"/>
    <sheet name="FLI2" sheetId="1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" i="2" l="1"/>
  <c r="D18" i="2"/>
  <c r="D17" i="2"/>
  <c r="D3" i="2"/>
  <c r="D8" i="2" s="1"/>
  <c r="D12" i="2"/>
  <c r="D11" i="2"/>
  <c r="A4" i="2" l="1"/>
  <c r="D5" i="2"/>
  <c r="D20" i="2"/>
  <c r="D33" i="2"/>
  <c r="D34" i="2"/>
  <c r="D32" i="2"/>
  <c r="D31" i="2"/>
  <c r="D30" i="2"/>
  <c r="D29" i="2"/>
  <c r="D28" i="2"/>
  <c r="D27" i="2"/>
  <c r="D26" i="2"/>
  <c r="D25" i="2"/>
  <c r="D24" i="2"/>
  <c r="D23" i="2"/>
  <c r="D22" i="2"/>
  <c r="D21" i="2"/>
  <c r="D16" i="2"/>
  <c r="A5" i="2" l="1"/>
  <c r="C8" i="1"/>
  <c r="C7" i="1"/>
  <c r="D10" i="2"/>
  <c r="D9" i="2"/>
  <c r="D7" i="2"/>
  <c r="D13" i="2"/>
  <c r="D14" i="2"/>
  <c r="D15" i="2"/>
  <c r="D6" i="2"/>
  <c r="A22" i="2" l="1"/>
  <c r="A8" i="2"/>
  <c r="A28" i="2"/>
  <c r="A14" i="2"/>
  <c r="A11" i="2"/>
  <c r="A7" i="2"/>
  <c r="A18" i="2"/>
  <c r="A34" i="2"/>
  <c r="A26" i="2"/>
  <c r="A10" i="2"/>
  <c r="A33" i="2"/>
  <c r="A29" i="2"/>
  <c r="A32" i="2"/>
  <c r="A31" i="2"/>
  <c r="A15" i="2"/>
  <c r="B18" i="2"/>
  <c r="A25" i="2"/>
  <c r="A24" i="2"/>
  <c r="A27" i="2"/>
  <c r="A23" i="2"/>
  <c r="A9" i="2"/>
  <c r="G12" i="2" s="1"/>
  <c r="A12" i="2"/>
  <c r="A13" i="2"/>
  <c r="A6" i="2"/>
  <c r="A17" i="2"/>
  <c r="A21" i="2"/>
  <c r="A16" i="2"/>
  <c r="A30" i="2"/>
  <c r="C3" i="1"/>
  <c r="C5" i="1" s="1"/>
  <c r="C6" i="1" l="1"/>
  <c r="C10" i="1"/>
</calcChain>
</file>

<file path=xl/sharedStrings.xml><?xml version="1.0" encoding="utf-8"?>
<sst xmlns="http://schemas.openxmlformats.org/spreadsheetml/2006/main" count="18" uniqueCount="17">
  <si>
    <t>total prem</t>
  </si>
  <si>
    <t>XIRR</t>
  </si>
  <si>
    <t>cash in/out</t>
  </si>
  <si>
    <t>12M TD excess return</t>
  </si>
  <si>
    <t>9% of 30k</t>
  </si>
  <si>
    <t>first payout</t>
  </si>
  <si>
    <t>total prem - FLI2</t>
  </si>
  <si>
    <t>xirr</t>
  </si>
  <si>
    <t>first payout FLI2</t>
  </si>
  <si>
    <t>first payout LTIS</t>
  </si>
  <si>
    <t>serrender FLI2</t>
  </si>
  <si>
    <t>surrender LTIS</t>
  </si>
  <si>
    <t>PnL</t>
  </si>
  <si>
    <t>Fli2 upfront</t>
  </si>
  <si>
    <t>total prem - Ltis</t>
  </si>
  <si>
    <t>total outlay</t>
  </si>
  <si>
    <t>golden handshake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</si>
</sst>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applyNumberFormat="1"/>
    <xf numFmtId="10" fontId="0" fillId="0" borderId="0" xfId="0" applyNumberFormat="1"/>
    <xf numFmtId="164" fontId="0" fillId="0" borderId="0" xfId="0" applyNumberFormat="1"/>
    <xf numFmtId="17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066B5-85E3-4992-A448-D22630C52578}">
  <dimension ref="A2:G34"/>
  <sheetViews>
    <sheetView tabSelected="1" workbookViewId="0">
      <selection activeCell="J22" sqref="J22"/>
    </sheetView>
  </sheetViews>
  <sheetFormatPr defaultRowHeight="15" x14ac:dyDescent="0.25"/>
  <cols>
    <col min="2" max="2" width="7.140625" bestFit="1" customWidth="1"/>
    <col min="3" max="3" width="7.28515625" style="3" bestFit="1" customWidth="1"/>
    <col min="4" max="4" width="9.85546875" customWidth="1"/>
    <col min="5" max="5" width="20" bestFit="1" customWidth="1"/>
    <col min="6" max="6" width="15.42578125" bestFit="1" customWidth="1"/>
  </cols>
  <sheetData>
    <row r="2" spans="1:7" x14ac:dyDescent="0.25">
      <c r="D2" t="s">
        <v>2</v>
      </c>
    </row>
    <row r="3" spans="1:7" x14ac:dyDescent="0.25">
      <c r="A3" t="s">
        <v>12</v>
      </c>
      <c r="B3" t="s">
        <v>7</v>
      </c>
      <c r="C3" s="4">
        <v>45170</v>
      </c>
      <c r="D3">
        <f>-G3/3</f>
        <v>-50065.666666666664</v>
      </c>
      <c r="F3" t="s">
        <v>6</v>
      </c>
      <c r="G3">
        <v>150197</v>
      </c>
    </row>
    <row r="4" spans="1:7" x14ac:dyDescent="0.25">
      <c r="A4" s="5">
        <f>SUM($D$3:D4)</f>
        <v>-43936.666666666664</v>
      </c>
      <c r="B4" s="2"/>
      <c r="C4" s="4">
        <v>45261</v>
      </c>
      <c r="D4">
        <v>6129</v>
      </c>
      <c r="E4" t="s">
        <v>13</v>
      </c>
    </row>
    <row r="5" spans="1:7" x14ac:dyDescent="0.25">
      <c r="A5" s="5">
        <f>SUM($D$3:D5)</f>
        <v>-94002.333333333328</v>
      </c>
      <c r="B5" s="2"/>
      <c r="C5" s="4">
        <v>45352</v>
      </c>
      <c r="D5">
        <f>D3</f>
        <v>-50065.666666666664</v>
      </c>
    </row>
    <row r="6" spans="1:7" x14ac:dyDescent="0.25">
      <c r="A6" s="5">
        <f>SUM($D$3:D6)</f>
        <v>-124002.33333333333</v>
      </c>
      <c r="B6" s="2"/>
      <c r="C6" s="3">
        <v>45505</v>
      </c>
      <c r="D6">
        <f>-$G$6/5</f>
        <v>-30000</v>
      </c>
      <c r="F6" t="s">
        <v>14</v>
      </c>
      <c r="G6">
        <v>150000</v>
      </c>
    </row>
    <row r="7" spans="1:7" x14ac:dyDescent="0.25">
      <c r="A7" s="5">
        <f>SUM($D$3:D7)</f>
        <v>-121302.33333333333</v>
      </c>
      <c r="B7" s="2"/>
      <c r="C7" s="3">
        <v>45566</v>
      </c>
      <c r="D7">
        <f>1.8%*G6</f>
        <v>2700.0000000000005</v>
      </c>
      <c r="E7" t="s">
        <v>4</v>
      </c>
    </row>
    <row r="8" spans="1:7" x14ac:dyDescent="0.25">
      <c r="A8" s="5">
        <f>SUM($D$3:D8)</f>
        <v>-171368</v>
      </c>
      <c r="B8" s="2"/>
      <c r="C8" s="4">
        <v>45717</v>
      </c>
      <c r="D8">
        <f>D3</f>
        <v>-50065.666666666664</v>
      </c>
    </row>
    <row r="9" spans="1:7" x14ac:dyDescent="0.25">
      <c r="A9" s="5">
        <f>SUM($D$3:D9)</f>
        <v>-201368</v>
      </c>
      <c r="B9" s="2"/>
      <c r="C9" s="3">
        <v>45870</v>
      </c>
      <c r="D9">
        <f>-$G$6/5</f>
        <v>-30000</v>
      </c>
    </row>
    <row r="10" spans="1:7" x14ac:dyDescent="0.25">
      <c r="A10" s="5">
        <f>SUM($D$3:D10)</f>
        <v>-200243</v>
      </c>
      <c r="B10" s="2"/>
      <c r="C10" s="3">
        <v>45870</v>
      </c>
      <c r="D10">
        <f>(0.0425-0.035)*G6</f>
        <v>1125</v>
      </c>
      <c r="E10" t="s">
        <v>3</v>
      </c>
    </row>
    <row r="11" spans="1:7" x14ac:dyDescent="0.25">
      <c r="A11" s="5">
        <f>SUM($D$3:D11)</f>
        <v>-195770.13334</v>
      </c>
      <c r="B11" s="2"/>
      <c r="C11" s="4">
        <v>46082</v>
      </c>
      <c r="D11">
        <f>2.978%*G3</f>
        <v>4472.8666599999997</v>
      </c>
      <c r="E11" t="s">
        <v>8</v>
      </c>
      <c r="F11" s="3"/>
      <c r="G11" s="2"/>
    </row>
    <row r="12" spans="1:7" x14ac:dyDescent="0.25">
      <c r="A12" s="5">
        <f>SUM($D$3:D12)</f>
        <v>-45573.13334</v>
      </c>
      <c r="B12" s="2"/>
      <c r="C12" s="4">
        <v>46082</v>
      </c>
      <c r="D12">
        <f>G3</f>
        <v>150197</v>
      </c>
      <c r="E12" t="s">
        <v>10</v>
      </c>
      <c r="F12" t="s">
        <v>15</v>
      </c>
      <c r="G12" s="5">
        <f>A9</f>
        <v>-201368</v>
      </c>
    </row>
    <row r="13" spans="1:7" x14ac:dyDescent="0.25">
      <c r="A13" s="5">
        <f>SUM($D$3:D13)</f>
        <v>-75573.13334</v>
      </c>
      <c r="B13" s="2"/>
      <c r="C13" s="3">
        <v>46235</v>
      </c>
      <c r="D13">
        <f>-$G$6/5</f>
        <v>-30000</v>
      </c>
    </row>
    <row r="14" spans="1:7" x14ac:dyDescent="0.25">
      <c r="A14" s="5">
        <f>SUM($D$3:D14)</f>
        <v>-105573.13334</v>
      </c>
      <c r="B14" s="2"/>
      <c r="C14" s="3">
        <v>46600</v>
      </c>
      <c r="D14">
        <f>-$G$6/5</f>
        <v>-30000</v>
      </c>
    </row>
    <row r="15" spans="1:7" x14ac:dyDescent="0.25">
      <c r="A15" s="5">
        <f>SUM($D$3:D15)</f>
        <v>-135573.13334</v>
      </c>
      <c r="B15" s="2"/>
      <c r="C15" s="3">
        <v>46966</v>
      </c>
      <c r="D15">
        <f>-$G$6/5</f>
        <v>-30000</v>
      </c>
    </row>
    <row r="16" spans="1:7" x14ac:dyDescent="0.25">
      <c r="A16" s="5">
        <f>SUM($D$3:D16)</f>
        <v>-130488.13334</v>
      </c>
      <c r="B16" s="2"/>
      <c r="C16" s="3">
        <v>47331</v>
      </c>
      <c r="D16">
        <f>$G$6*0.0339</f>
        <v>5085</v>
      </c>
      <c r="E16" t="s">
        <v>9</v>
      </c>
    </row>
    <row r="17" spans="1:5" x14ac:dyDescent="0.25">
      <c r="A17" s="5">
        <f>SUM($D$3:D17)</f>
        <v>-125988.13334</v>
      </c>
      <c r="B17" s="2"/>
      <c r="C17" s="3">
        <v>47331</v>
      </c>
      <c r="D17">
        <f>G6*3%</f>
        <v>4500</v>
      </c>
      <c r="E17" t="s">
        <v>16</v>
      </c>
    </row>
    <row r="18" spans="1:5" x14ac:dyDescent="0.25">
      <c r="A18" s="5">
        <f>SUM($D$3:D18)</f>
        <v>24011.86666</v>
      </c>
      <c r="B18" s="2">
        <f>XIRR($D$3:D18,$C$3:C18)</f>
        <v>3.3692464232444763E-2</v>
      </c>
      <c r="C18" s="3">
        <v>47331</v>
      </c>
      <c r="D18">
        <f>G6</f>
        <v>150000</v>
      </c>
      <c r="E18" t="s">
        <v>11</v>
      </c>
    </row>
    <row r="19" spans="1:5" x14ac:dyDescent="0.25">
      <c r="A19" s="5"/>
      <c r="B19" s="2"/>
    </row>
    <row r="20" spans="1:5" x14ac:dyDescent="0.25">
      <c r="A20" s="5">
        <f>SUM($D$3:D20)</f>
        <v>29096.86666</v>
      </c>
      <c r="B20" s="2"/>
      <c r="C20" s="3">
        <v>47696</v>
      </c>
      <c r="D20">
        <f>$G$6*0.0339</f>
        <v>5085</v>
      </c>
    </row>
    <row r="21" spans="1:5" x14ac:dyDescent="0.25">
      <c r="A21" s="5">
        <f>SUM($D$3:D21)</f>
        <v>34181.86666</v>
      </c>
      <c r="B21" s="2"/>
      <c r="C21" s="3">
        <v>48061</v>
      </c>
      <c r="D21">
        <f>$G$6*0.0339</f>
        <v>5085</v>
      </c>
    </row>
    <row r="22" spans="1:5" x14ac:dyDescent="0.25">
      <c r="A22" s="5">
        <f>SUM($D$3:D22)</f>
        <v>39266.86666</v>
      </c>
      <c r="B22" s="2"/>
      <c r="C22" s="3">
        <v>48427</v>
      </c>
      <c r="D22">
        <f>$G$6*0.0339</f>
        <v>5085</v>
      </c>
    </row>
    <row r="23" spans="1:5" x14ac:dyDescent="0.25">
      <c r="A23" s="5">
        <f>SUM($D$3:D23)</f>
        <v>44351.86666</v>
      </c>
      <c r="B23" s="2"/>
      <c r="C23" s="3">
        <v>48792</v>
      </c>
      <c r="D23">
        <f>$G$6*0.0339</f>
        <v>5085</v>
      </c>
    </row>
    <row r="24" spans="1:5" x14ac:dyDescent="0.25">
      <c r="A24" s="5">
        <f>SUM($D$3:D24)</f>
        <v>49436.86666</v>
      </c>
      <c r="B24" s="2"/>
      <c r="C24" s="3">
        <v>49157</v>
      </c>
      <c r="D24">
        <f>$G$6*0.0339</f>
        <v>5085</v>
      </c>
    </row>
    <row r="25" spans="1:5" x14ac:dyDescent="0.25">
      <c r="A25" s="5">
        <f>SUM($D$3:D25)</f>
        <v>54521.86666</v>
      </c>
      <c r="B25" s="2"/>
      <c r="C25" s="3">
        <v>49522</v>
      </c>
      <c r="D25">
        <f>$G$6*0.0339</f>
        <v>5085</v>
      </c>
    </row>
    <row r="26" spans="1:5" x14ac:dyDescent="0.25">
      <c r="A26" s="5">
        <f>SUM($D$3:D26)</f>
        <v>59606.86666</v>
      </c>
      <c r="B26" s="2"/>
      <c r="C26" s="3">
        <v>49888</v>
      </c>
      <c r="D26">
        <f>$G$6*0.0339</f>
        <v>5085</v>
      </c>
    </row>
    <row r="27" spans="1:5" x14ac:dyDescent="0.25">
      <c r="A27" s="5">
        <f>SUM($D$3:D27)</f>
        <v>64691.86666</v>
      </c>
      <c r="B27" s="2"/>
      <c r="C27" s="3">
        <v>50253</v>
      </c>
      <c r="D27">
        <f>$G$6*0.0339</f>
        <v>5085</v>
      </c>
    </row>
    <row r="28" spans="1:5" x14ac:dyDescent="0.25">
      <c r="A28" s="5">
        <f>SUM($D$3:D28)</f>
        <v>69776.86666</v>
      </c>
      <c r="B28" s="2"/>
      <c r="C28" s="3">
        <v>50618</v>
      </c>
      <c r="D28">
        <f>$G$6*0.0339</f>
        <v>5085</v>
      </c>
    </row>
    <row r="29" spans="1:5" x14ac:dyDescent="0.25">
      <c r="A29" s="5">
        <f>SUM($D$3:D29)</f>
        <v>74861.86666</v>
      </c>
      <c r="B29" s="2"/>
      <c r="C29" s="3">
        <v>50983</v>
      </c>
      <c r="D29">
        <f>$G$6*0.0339</f>
        <v>5085</v>
      </c>
    </row>
    <row r="30" spans="1:5" x14ac:dyDescent="0.25">
      <c r="A30" s="5">
        <f>SUM($D$3:D30)</f>
        <v>79946.86666</v>
      </c>
      <c r="B30" s="2"/>
      <c r="C30" s="3">
        <v>51349</v>
      </c>
      <c r="D30">
        <f>$G$6*0.0339</f>
        <v>5085</v>
      </c>
    </row>
    <row r="31" spans="1:5" x14ac:dyDescent="0.25">
      <c r="A31" s="5">
        <f>SUM($D$3:D31)</f>
        <v>85031.86666</v>
      </c>
      <c r="B31" s="2"/>
      <c r="C31" s="3">
        <v>51714</v>
      </c>
      <c r="D31">
        <f>$G$6*0.0339</f>
        <v>5085</v>
      </c>
    </row>
    <row r="32" spans="1:5" x14ac:dyDescent="0.25">
      <c r="A32" s="5">
        <f>SUM($D$3:D32)</f>
        <v>90116.86666</v>
      </c>
      <c r="B32" s="2"/>
      <c r="C32" s="3">
        <v>52079</v>
      </c>
      <c r="D32">
        <f>$G$6*0.0339</f>
        <v>5085</v>
      </c>
    </row>
    <row r="33" spans="1:4" x14ac:dyDescent="0.25">
      <c r="A33" s="5">
        <f>SUM($D$3:D33)</f>
        <v>95201.86666</v>
      </c>
      <c r="B33" s="2"/>
      <c r="C33" s="3">
        <v>52444</v>
      </c>
      <c r="D33">
        <f>$G$6*0.0339</f>
        <v>5085</v>
      </c>
    </row>
    <row r="34" spans="1:4" x14ac:dyDescent="0.25">
      <c r="A34" s="5">
        <f>SUM($D$3:D34)</f>
        <v>100286.86666</v>
      </c>
      <c r="B34" s="2"/>
      <c r="C34" s="3">
        <v>52810</v>
      </c>
      <c r="D34">
        <f>$G$6*0.0339</f>
        <v>5085</v>
      </c>
    </row>
  </sheetData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3E085-7913-4032-AD19-3529039FBF47}">
  <dimension ref="B2:F10"/>
  <sheetViews>
    <sheetView workbookViewId="0">
      <selection activeCell="B3" sqref="B3:F8"/>
    </sheetView>
  </sheetViews>
  <sheetFormatPr defaultRowHeight="15" x14ac:dyDescent="0.25"/>
  <cols>
    <col min="2" max="2" width="9.85546875" bestFit="1" customWidth="1"/>
    <col min="3" max="3" width="9.85546875" customWidth="1"/>
    <col min="4" max="4" width="5.7109375" customWidth="1"/>
    <col min="5" max="5" width="10.28515625" bestFit="1" customWidth="1"/>
  </cols>
  <sheetData>
    <row r="2" spans="2:6" x14ac:dyDescent="0.25">
      <c r="C2" t="s">
        <v>2</v>
      </c>
    </row>
    <row r="3" spans="2:6" x14ac:dyDescent="0.25">
      <c r="B3" s="1">
        <v>45170</v>
      </c>
      <c r="C3">
        <f>-F3/3</f>
        <v>-50065.666666666664</v>
      </c>
      <c r="E3" t="s">
        <v>0</v>
      </c>
      <c r="F3">
        <v>150197</v>
      </c>
    </row>
    <row r="4" spans="2:6" x14ac:dyDescent="0.25">
      <c r="B4" s="1">
        <v>45261</v>
      </c>
      <c r="C4">
        <v>6129</v>
      </c>
    </row>
    <row r="5" spans="2:6" x14ac:dyDescent="0.25">
      <c r="B5" s="1">
        <v>45352</v>
      </c>
      <c r="C5">
        <f>C3</f>
        <v>-50065.666666666664</v>
      </c>
    </row>
    <row r="6" spans="2:6" x14ac:dyDescent="0.25">
      <c r="B6" s="1">
        <v>45717</v>
      </c>
      <c r="C6">
        <f>C3</f>
        <v>-50065.666666666664</v>
      </c>
    </row>
    <row r="7" spans="2:6" x14ac:dyDescent="0.25">
      <c r="B7" s="1">
        <v>46082</v>
      </c>
      <c r="C7">
        <f>2.978%*F3</f>
        <v>4472.8666599999997</v>
      </c>
      <c r="D7" t="s">
        <v>5</v>
      </c>
    </row>
    <row r="8" spans="2:6" x14ac:dyDescent="0.25">
      <c r="B8" s="1">
        <v>46082</v>
      </c>
      <c r="C8">
        <f>F3</f>
        <v>150197</v>
      </c>
    </row>
    <row r="10" spans="2:6" x14ac:dyDescent="0.25">
      <c r="B10" t="s">
        <v>1</v>
      </c>
      <c r="C10" s="2">
        <f>XIRR(C3:C8,B3:B8)</f>
        <v>3.9722254872322102E-2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LTIS</vt:lpstr>
      <vt:lpstr>FLI2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Bin TAN</cp:lastModifiedBy>
  <dcterms:created xsi:type="dcterms:W3CDTF">2023-08-09T09:59:57Z</dcterms:created>
  <dcterms:modified xsi:type="dcterms:W3CDTF">2024-08-14T13:33:22Z</dcterms:modified>
</cp:coreProperties>
</file>