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<sst xmlns="http://schemas.openxmlformats.org/spreadsheetml/2006/main" count="121" uniqueCount="80">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</sst>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9da595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9da5c3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9da5c3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2" sqref="K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24559752.0911</v>
      </c>
      <c r="F3" s="25">
        <f>RA!I7</f>
        <v>1890445.3134999999</v>
      </c>
      <c r="G3" s="16">
        <f>SUM(G4:G42)</f>
        <v>22669306.777600002</v>
      </c>
      <c r="H3" s="27">
        <f>RA!J7</f>
        <v>7.6973306020668799</v>
      </c>
      <c r="I3" s="20">
        <f>SUM(I4:I42)</f>
        <v>24559761.003103636</v>
      </c>
      <c r="J3" s="21">
        <f>SUM(J4:J42)</f>
        <v>22669306.926531564</v>
      </c>
      <c r="K3" s="22">
        <f>E3-I3</f>
        <v>-8.9120036363601685</v>
      </c>
      <c r="L3" s="22">
        <f>G3-J3</f>
        <v>-0.14893156290054321</v>
      </c>
    </row>
    <row r="4" spans="1:13">
      <c r="A4" s="71">
        <f>RA!A8</f>
        <v>42672</v>
      </c>
      <c r="B4" s="12">
        <v>12</v>
      </c>
      <c r="C4" s="66" t="s">
        <v>6</v>
      </c>
      <c r="D4" s="66"/>
      <c r="E4" s="15">
        <f>VLOOKUP(C4,RA!B8:D35,3,0)</f>
        <v>967847.40709999995</v>
      </c>
      <c r="F4" s="25">
        <f>VLOOKUP(C4,RA!B8:I38,8,0)</f>
        <v>198351.6</v>
      </c>
      <c r="G4" s="16">
        <f t="shared" ref="G4:G42" si="0">E4-F4</f>
        <v>769495.80709999998</v>
      </c>
      <c r="H4" s="27">
        <f>RA!J8</f>
        <v>20.4940984027977</v>
      </c>
      <c r="I4" s="20">
        <f>VLOOKUP(B4,RMS!B:D,3,FALSE)</f>
        <v>967848.38912820502</v>
      </c>
      <c r="J4" s="21">
        <f>VLOOKUP(B4,RMS!B:E,4,FALSE)</f>
        <v>769495.82680427399</v>
      </c>
      <c r="K4" s="22">
        <f t="shared" ref="K4:K42" si="1">E4-I4</f>
        <v>-0.98202820506412536</v>
      </c>
      <c r="L4" s="22">
        <f t="shared" ref="L4:L42" si="2">G4-J4</f>
        <v>-1.9704274018295109E-2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156300.5147</v>
      </c>
      <c r="F5" s="25">
        <f>VLOOKUP(C5,RA!B9:I39,8,0)</f>
        <v>31341.622800000001</v>
      </c>
      <c r="G5" s="16">
        <f t="shared" si="0"/>
        <v>124958.8919</v>
      </c>
      <c r="H5" s="27">
        <f>RA!J9</f>
        <v>20.052155848722901</v>
      </c>
      <c r="I5" s="20">
        <f>VLOOKUP(B5,RMS!B:D,3,FALSE)</f>
        <v>156300.607159829</v>
      </c>
      <c r="J5" s="21">
        <f>VLOOKUP(B5,RMS!B:E,4,FALSE)</f>
        <v>124958.896634188</v>
      </c>
      <c r="K5" s="22">
        <f t="shared" si="1"/>
        <v>-9.2459829000290483E-2</v>
      </c>
      <c r="L5" s="22">
        <f t="shared" si="2"/>
        <v>-4.7341879981104285E-3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162165.73579999999</v>
      </c>
      <c r="F6" s="25">
        <f>VLOOKUP(C6,RA!B10:I40,8,0)</f>
        <v>50121.446199999998</v>
      </c>
      <c r="G6" s="16">
        <f t="shared" si="0"/>
        <v>112044.28959999999</v>
      </c>
      <c r="H6" s="27">
        <f>RA!J10</f>
        <v>30.9075440337255</v>
      </c>
      <c r="I6" s="20">
        <f>VLOOKUP(B6,RMS!B:D,3,FALSE)</f>
        <v>162168.333079328</v>
      </c>
      <c r="J6" s="21">
        <f>VLOOKUP(B6,RMS!B:E,4,FALSE)</f>
        <v>112044.288591081</v>
      </c>
      <c r="K6" s="22">
        <f>E6-I6</f>
        <v>-2.5972793280088808</v>
      </c>
      <c r="L6" s="22">
        <f t="shared" si="2"/>
        <v>1.0089189891004935E-3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76490.404999999999</v>
      </c>
      <c r="F7" s="25">
        <f>VLOOKUP(C7,RA!B11:I41,8,0)</f>
        <v>17831.862799999999</v>
      </c>
      <c r="G7" s="16">
        <f t="shared" si="0"/>
        <v>58658.542199999996</v>
      </c>
      <c r="H7" s="27">
        <f>RA!J11</f>
        <v>23.312548547755799</v>
      </c>
      <c r="I7" s="20">
        <f>VLOOKUP(B7,RMS!B:D,3,FALSE)</f>
        <v>76490.452154095794</v>
      </c>
      <c r="J7" s="21">
        <f>VLOOKUP(B7,RMS!B:E,4,FALSE)</f>
        <v>58658.542477293697</v>
      </c>
      <c r="K7" s="22">
        <f t="shared" si="1"/>
        <v>-4.7154095795121975E-2</v>
      </c>
      <c r="L7" s="22">
        <f t="shared" si="2"/>
        <v>-2.7729370049200952E-4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354769.01069999998</v>
      </c>
      <c r="F8" s="25">
        <f>VLOOKUP(C8,RA!B12:I42,8,0)</f>
        <v>58785.284399999997</v>
      </c>
      <c r="G8" s="16">
        <f t="shared" si="0"/>
        <v>295983.72629999998</v>
      </c>
      <c r="H8" s="27">
        <f>RA!J12</f>
        <v>16.570016722714801</v>
      </c>
      <c r="I8" s="20">
        <f>VLOOKUP(B8,RMS!B:D,3,FALSE)</f>
        <v>354768.98446923099</v>
      </c>
      <c r="J8" s="21">
        <f>VLOOKUP(B8,RMS!B:E,4,FALSE)</f>
        <v>295983.72832222201</v>
      </c>
      <c r="K8" s="22">
        <f t="shared" si="1"/>
        <v>2.623076899908483E-2</v>
      </c>
      <c r="L8" s="22">
        <f t="shared" si="2"/>
        <v>-2.0222220337018371E-3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579649.71979999996</v>
      </c>
      <c r="F9" s="25">
        <f>VLOOKUP(C9,RA!B13:I43,8,0)</f>
        <v>100237.3395</v>
      </c>
      <c r="G9" s="16">
        <f t="shared" si="0"/>
        <v>479412.38029999996</v>
      </c>
      <c r="H9" s="27">
        <f>RA!J13</f>
        <v>17.292743544253799</v>
      </c>
      <c r="I9" s="20">
        <f>VLOOKUP(B9,RMS!B:D,3,FALSE)</f>
        <v>579650.173700855</v>
      </c>
      <c r="J9" s="21">
        <f>VLOOKUP(B9,RMS!B:E,4,FALSE)</f>
        <v>479412.37944187998</v>
      </c>
      <c r="K9" s="22">
        <f t="shared" si="1"/>
        <v>-0.45390085503458977</v>
      </c>
      <c r="L9" s="22">
        <f t="shared" si="2"/>
        <v>8.5811997996643186E-4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213688.0172</v>
      </c>
      <c r="F10" s="25">
        <f>VLOOKUP(C10,RA!B14:I43,8,0)</f>
        <v>41676.618799999997</v>
      </c>
      <c r="G10" s="16">
        <f t="shared" si="0"/>
        <v>172011.39840000001</v>
      </c>
      <c r="H10" s="27">
        <f>RA!J14</f>
        <v>19.503488939669001</v>
      </c>
      <c r="I10" s="20">
        <f>VLOOKUP(B10,RMS!B:D,3,FALSE)</f>
        <v>213688.008853846</v>
      </c>
      <c r="J10" s="21">
        <f>VLOOKUP(B10,RMS!B:E,4,FALSE)</f>
        <v>172011.399576923</v>
      </c>
      <c r="K10" s="22">
        <f t="shared" si="1"/>
        <v>8.346154005266726E-3</v>
      </c>
      <c r="L10" s="22">
        <f t="shared" si="2"/>
        <v>-1.1769229895435274E-3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253775.74830000001</v>
      </c>
      <c r="F11" s="25">
        <f>VLOOKUP(C11,RA!B15:I44,8,0)</f>
        <v>52075.300300000003</v>
      </c>
      <c r="G11" s="16">
        <f t="shared" si="0"/>
        <v>201700.448</v>
      </c>
      <c r="H11" s="27">
        <f>RA!J15</f>
        <v>20.520203624201098</v>
      </c>
      <c r="I11" s="20">
        <f>VLOOKUP(B11,RMS!B:D,3,FALSE)</f>
        <v>253776.09777350401</v>
      </c>
      <c r="J11" s="21">
        <f>VLOOKUP(B11,RMS!B:E,4,FALSE)</f>
        <v>201700.446291453</v>
      </c>
      <c r="K11" s="22">
        <f t="shared" si="1"/>
        <v>-0.34947350400034338</v>
      </c>
      <c r="L11" s="22">
        <f t="shared" si="2"/>
        <v>1.7085470026358962E-3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1061624.8063999999</v>
      </c>
      <c r="F12" s="25">
        <f>VLOOKUP(C12,RA!B16:I45,8,0)</f>
        <v>-30335.761699999999</v>
      </c>
      <c r="G12" s="16">
        <f t="shared" si="0"/>
        <v>1091960.5680999998</v>
      </c>
      <c r="H12" s="27">
        <f>RA!J16</f>
        <v>-2.8574842559368401</v>
      </c>
      <c r="I12" s="20">
        <f>VLOOKUP(B12,RMS!B:D,3,FALSE)</f>
        <v>1061624.4572752099</v>
      </c>
      <c r="J12" s="21">
        <f>VLOOKUP(B12,RMS!B:E,4,FALSE)</f>
        <v>1091960.5681666699</v>
      </c>
      <c r="K12" s="22">
        <f t="shared" si="1"/>
        <v>0.34912478993646801</v>
      </c>
      <c r="L12" s="22">
        <f t="shared" si="2"/>
        <v>-6.6670123487710953E-5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919395.64399999997</v>
      </c>
      <c r="F13" s="25">
        <f>VLOOKUP(C13,RA!B17:I46,8,0)</f>
        <v>69098.322799999994</v>
      </c>
      <c r="G13" s="16">
        <f t="shared" si="0"/>
        <v>850297.32120000001</v>
      </c>
      <c r="H13" s="27">
        <f>RA!J17</f>
        <v>7.5156243398516702</v>
      </c>
      <c r="I13" s="20">
        <f>VLOOKUP(B13,RMS!B:D,3,FALSE)</f>
        <v>919395.63783333299</v>
      </c>
      <c r="J13" s="21">
        <f>VLOOKUP(B13,RMS!B:E,4,FALSE)</f>
        <v>850297.32380769204</v>
      </c>
      <c r="K13" s="22">
        <f t="shared" si="1"/>
        <v>6.16666697897017E-3</v>
      </c>
      <c r="L13" s="22">
        <f t="shared" si="2"/>
        <v>-2.6076920330524445E-3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2675561.3775999998</v>
      </c>
      <c r="F14" s="25">
        <f>VLOOKUP(C14,RA!B18:I47,8,0)</f>
        <v>279220.47820000001</v>
      </c>
      <c r="G14" s="16">
        <f t="shared" si="0"/>
        <v>2396340.8993999995</v>
      </c>
      <c r="H14" s="27">
        <f>RA!J18</f>
        <v>10.435958619288501</v>
      </c>
      <c r="I14" s="20">
        <f>VLOOKUP(B14,RMS!B:D,3,FALSE)</f>
        <v>2675562.0732777799</v>
      </c>
      <c r="J14" s="21">
        <f>VLOOKUP(B14,RMS!B:E,4,FALSE)</f>
        <v>2396340.8538623899</v>
      </c>
      <c r="K14" s="22">
        <f t="shared" si="1"/>
        <v>-0.69567778008058667</v>
      </c>
      <c r="L14" s="22">
        <f t="shared" si="2"/>
        <v>4.5537609606981277E-2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820458.37320000003</v>
      </c>
      <c r="F15" s="25">
        <f>VLOOKUP(C15,RA!B19:I48,8,0)</f>
        <v>47232.588799999998</v>
      </c>
      <c r="G15" s="16">
        <f t="shared" si="0"/>
        <v>773225.7844</v>
      </c>
      <c r="H15" s="27">
        <f>RA!J19</f>
        <v>5.7568537713596202</v>
      </c>
      <c r="I15" s="20">
        <f>VLOOKUP(B15,RMS!B:D,3,FALSE)</f>
        <v>820458.41928290599</v>
      </c>
      <c r="J15" s="21">
        <f>VLOOKUP(B15,RMS!B:E,4,FALSE)</f>
        <v>773225.78412136703</v>
      </c>
      <c r="K15" s="22">
        <f t="shared" si="1"/>
        <v>-4.608290595933795E-2</v>
      </c>
      <c r="L15" s="22">
        <f t="shared" si="2"/>
        <v>2.7863297145813704E-4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1468602.1969000001</v>
      </c>
      <c r="F16" s="25">
        <f>VLOOKUP(C16,RA!B20:I49,8,0)</f>
        <v>99216.812699999995</v>
      </c>
      <c r="G16" s="16">
        <f t="shared" si="0"/>
        <v>1369385.3842000002</v>
      </c>
      <c r="H16" s="27">
        <f>RA!J20</f>
        <v>6.7558671033879598</v>
      </c>
      <c r="I16" s="20">
        <f>VLOOKUP(B16,RMS!B:D,3,FALSE)</f>
        <v>1468602.4814035399</v>
      </c>
      <c r="J16" s="21">
        <f>VLOOKUP(B16,RMS!B:E,4,FALSE)</f>
        <v>1369385.3842</v>
      </c>
      <c r="K16" s="22">
        <f t="shared" si="1"/>
        <v>-0.2845035397913307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476747.50449999998</v>
      </c>
      <c r="F17" s="25">
        <f>VLOOKUP(C17,RA!B21:I50,8,0)</f>
        <v>37418.385999999999</v>
      </c>
      <c r="G17" s="16">
        <f t="shared" si="0"/>
        <v>439329.11849999998</v>
      </c>
      <c r="H17" s="27">
        <f>RA!J21</f>
        <v>7.8486799924088499</v>
      </c>
      <c r="I17" s="20">
        <f>VLOOKUP(B17,RMS!B:D,3,FALSE)</f>
        <v>476747.08930997603</v>
      </c>
      <c r="J17" s="21">
        <f>VLOOKUP(B17,RMS!B:E,4,FALSE)</f>
        <v>439329.11868248199</v>
      </c>
      <c r="K17" s="22">
        <f t="shared" si="1"/>
        <v>0.41519002395216376</v>
      </c>
      <c r="L17" s="22">
        <f t="shared" si="2"/>
        <v>-1.8248200649395585E-4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1530747.0599</v>
      </c>
      <c r="F18" s="25">
        <f>VLOOKUP(C18,RA!B22:I51,8,0)</f>
        <v>88672.449800000002</v>
      </c>
      <c r="G18" s="16">
        <f t="shared" si="0"/>
        <v>1442074.6100999999</v>
      </c>
      <c r="H18" s="27">
        <f>RA!J22</f>
        <v>5.7927564992868801</v>
      </c>
      <c r="I18" s="20">
        <f>VLOOKUP(B18,RMS!B:D,3,FALSE)</f>
        <v>1530748.9285752701</v>
      </c>
      <c r="J18" s="21">
        <f>VLOOKUP(B18,RMS!B:E,4,FALSE)</f>
        <v>1442074.60915879</v>
      </c>
      <c r="K18" s="22">
        <f t="shared" si="1"/>
        <v>-1.8686752701178193</v>
      </c>
      <c r="L18" s="22">
        <f t="shared" si="2"/>
        <v>9.4120996072888374E-4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2833487.9596000002</v>
      </c>
      <c r="F19" s="25">
        <f>VLOOKUP(C19,RA!B23:I52,8,0)</f>
        <v>259405.56719999999</v>
      </c>
      <c r="G19" s="16">
        <f t="shared" si="0"/>
        <v>2574082.3924000002</v>
      </c>
      <c r="H19" s="27">
        <f>RA!J23</f>
        <v>9.15499098279634</v>
      </c>
      <c r="I19" s="20">
        <f>VLOOKUP(B19,RMS!B:D,3,FALSE)</f>
        <v>2833490.2520111101</v>
      </c>
      <c r="J19" s="21">
        <f>VLOOKUP(B19,RMS!B:E,4,FALSE)</f>
        <v>2574082.4107589698</v>
      </c>
      <c r="K19" s="22">
        <f t="shared" si="1"/>
        <v>-2.2924111098982394</v>
      </c>
      <c r="L19" s="22">
        <f t="shared" si="2"/>
        <v>-1.835896959528327E-2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428683.51559999998</v>
      </c>
      <c r="F20" s="25">
        <f>VLOOKUP(C20,RA!B24:I53,8,0)</f>
        <v>54679.015399999997</v>
      </c>
      <c r="G20" s="16">
        <f t="shared" si="0"/>
        <v>374004.50020000001</v>
      </c>
      <c r="H20" s="27">
        <f>RA!J24</f>
        <v>12.755101003468599</v>
      </c>
      <c r="I20" s="20">
        <f>VLOOKUP(B20,RMS!B:D,3,FALSE)</f>
        <v>428683.69655045797</v>
      </c>
      <c r="J20" s="21">
        <f>VLOOKUP(B20,RMS!B:E,4,FALSE)</f>
        <v>374004.51036947902</v>
      </c>
      <c r="K20" s="22">
        <f t="shared" si="1"/>
        <v>-0.1809504579869099</v>
      </c>
      <c r="L20" s="22">
        <f t="shared" si="2"/>
        <v>-1.0169479006435722E-2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532463.96530000004</v>
      </c>
      <c r="F21" s="25">
        <f>VLOOKUP(C21,RA!B25:I54,8,0)</f>
        <v>37919.601900000001</v>
      </c>
      <c r="G21" s="16">
        <f t="shared" si="0"/>
        <v>494544.36340000003</v>
      </c>
      <c r="H21" s="27">
        <f>RA!J25</f>
        <v>7.12153391988421</v>
      </c>
      <c r="I21" s="20">
        <f>VLOOKUP(B21,RMS!B:D,3,FALSE)</f>
        <v>532463.99730419798</v>
      </c>
      <c r="J21" s="21">
        <f>VLOOKUP(B21,RMS!B:E,4,FALSE)</f>
        <v>494544.36416114197</v>
      </c>
      <c r="K21" s="22">
        <f t="shared" si="1"/>
        <v>-3.2004197943024337E-2</v>
      </c>
      <c r="L21" s="22">
        <f t="shared" si="2"/>
        <v>-7.6114194234833121E-4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830422.103</v>
      </c>
      <c r="F22" s="25">
        <f>VLOOKUP(C22,RA!B26:I55,8,0)</f>
        <v>171923.63459999999</v>
      </c>
      <c r="G22" s="16">
        <f t="shared" si="0"/>
        <v>658498.46840000001</v>
      </c>
      <c r="H22" s="27">
        <f>RA!J26</f>
        <v>20.703162160412798</v>
      </c>
      <c r="I22" s="20">
        <f>VLOOKUP(B22,RMS!B:D,3,FALSE)</f>
        <v>830422.08493996703</v>
      </c>
      <c r="J22" s="21">
        <f>VLOOKUP(B22,RMS!B:E,4,FALSE)</f>
        <v>658498.43746747996</v>
      </c>
      <c r="K22" s="22">
        <f t="shared" si="1"/>
        <v>1.8060032976791263E-2</v>
      </c>
      <c r="L22" s="22">
        <f t="shared" si="2"/>
        <v>3.0932520050555468E-2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338306.71529999998</v>
      </c>
      <c r="F23" s="25">
        <f>VLOOKUP(C23,RA!B27:I56,8,0)</f>
        <v>83273.6054</v>
      </c>
      <c r="G23" s="16">
        <f t="shared" si="0"/>
        <v>255033.10989999998</v>
      </c>
      <c r="H23" s="27">
        <f>RA!J27</f>
        <v>24.614824842053601</v>
      </c>
      <c r="I23" s="20">
        <f>VLOOKUP(B23,RMS!B:D,3,FALSE)</f>
        <v>338306.54902918101</v>
      </c>
      <c r="J23" s="21">
        <f>VLOOKUP(B23,RMS!B:E,4,FALSE)</f>
        <v>255033.12468101</v>
      </c>
      <c r="K23" s="22">
        <f t="shared" si="1"/>
        <v>0.16627081896876916</v>
      </c>
      <c r="L23" s="22">
        <f t="shared" si="2"/>
        <v>-1.4781010017031804E-2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1627385.1003</v>
      </c>
      <c r="F24" s="25">
        <f>VLOOKUP(C24,RA!B28:I57,8,0)</f>
        <v>83308.841499999995</v>
      </c>
      <c r="G24" s="16">
        <f t="shared" si="0"/>
        <v>1544076.2588</v>
      </c>
      <c r="H24" s="27">
        <f>RA!J28</f>
        <v>5.1191842351661201</v>
      </c>
      <c r="I24" s="20">
        <f>VLOOKUP(B24,RMS!B:D,3,FALSE)</f>
        <v>1627385.2055946901</v>
      </c>
      <c r="J24" s="21">
        <f>VLOOKUP(B24,RMS!B:E,4,FALSE)</f>
        <v>1544076.27868938</v>
      </c>
      <c r="K24" s="22">
        <f t="shared" si="1"/>
        <v>-0.10529469000175595</v>
      </c>
      <c r="L24" s="22">
        <f t="shared" si="2"/>
        <v>-1.9889380084350705E-2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986097.46290000004</v>
      </c>
      <c r="F25" s="25">
        <f>VLOOKUP(C25,RA!B29:I58,8,0)</f>
        <v>118379.272</v>
      </c>
      <c r="G25" s="16">
        <f t="shared" si="0"/>
        <v>867718.19090000005</v>
      </c>
      <c r="H25" s="27">
        <f>RA!J29</f>
        <v>12.004824721063599</v>
      </c>
      <c r="I25" s="20">
        <f>VLOOKUP(B25,RMS!B:D,3,FALSE)</f>
        <v>986097.46148230101</v>
      </c>
      <c r="J25" s="21">
        <f>VLOOKUP(B25,RMS!B:E,4,FALSE)</f>
        <v>867718.20673818199</v>
      </c>
      <c r="K25" s="22">
        <f t="shared" si="1"/>
        <v>1.4176990371197462E-3</v>
      </c>
      <c r="L25" s="22">
        <f t="shared" si="2"/>
        <v>-1.5838181949220598E-2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1113265.2208</v>
      </c>
      <c r="F26" s="25">
        <f>VLOOKUP(C26,RA!B30:I59,8,0)</f>
        <v>111056.4529</v>
      </c>
      <c r="G26" s="16">
        <f t="shared" si="0"/>
        <v>1002208.7679</v>
      </c>
      <c r="H26" s="27">
        <f>RA!J30</f>
        <v>9.9757408050701599</v>
      </c>
      <c r="I26" s="20">
        <f>VLOOKUP(B26,RMS!B:D,3,FALSE)</f>
        <v>1113265.22290088</v>
      </c>
      <c r="J26" s="21">
        <f>VLOOKUP(B26,RMS!B:E,4,FALSE)</f>
        <v>1002208.76342399</v>
      </c>
      <c r="K26" s="22">
        <f t="shared" si="1"/>
        <v>-2.1008800249546766E-3</v>
      </c>
      <c r="L26" s="22">
        <f t="shared" si="2"/>
        <v>4.4760099845007062E-3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1440715.9245</v>
      </c>
      <c r="F27" s="25">
        <f>VLOOKUP(C27,RA!B31:I60,8,0)</f>
        <v>15400.0545</v>
      </c>
      <c r="G27" s="16">
        <f t="shared" si="0"/>
        <v>1425315.8699999999</v>
      </c>
      <c r="H27" s="27">
        <f>RA!J31</f>
        <v>1.0689167960258801</v>
      </c>
      <c r="I27" s="20">
        <f>VLOOKUP(B27,RMS!B:D,3,FALSE)</f>
        <v>1440715.8918584101</v>
      </c>
      <c r="J27" s="21">
        <f>VLOOKUP(B27,RMS!B:E,4,FALSE)</f>
        <v>1425315.97234071</v>
      </c>
      <c r="K27" s="22">
        <f t="shared" si="1"/>
        <v>3.2641589874401689E-2</v>
      </c>
      <c r="L27" s="22">
        <f t="shared" si="2"/>
        <v>-0.10234071011655033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177029.11110000001</v>
      </c>
      <c r="F28" s="25">
        <f>VLOOKUP(C28,RA!B32:I61,8,0)</f>
        <v>35372.203300000001</v>
      </c>
      <c r="G28" s="16">
        <f t="shared" si="0"/>
        <v>141656.90780000002</v>
      </c>
      <c r="H28" s="27">
        <f>RA!J32</f>
        <v>19.981009383264102</v>
      </c>
      <c r="I28" s="20">
        <f>VLOOKUP(B28,RMS!B:D,3,FALSE)</f>
        <v>177029.023960169</v>
      </c>
      <c r="J28" s="21">
        <f>VLOOKUP(B28,RMS!B:E,4,FALSE)</f>
        <v>141656.93608356599</v>
      </c>
      <c r="K28" s="22">
        <f t="shared" si="1"/>
        <v>8.7139831011882052E-2</v>
      </c>
      <c r="L28" s="22">
        <f t="shared" si="2"/>
        <v>-2.8283565974561498E-2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358447.55709999998</v>
      </c>
      <c r="F30" s="25">
        <f>VLOOKUP(C30,RA!B34:I64,8,0)</f>
        <v>42418.1803</v>
      </c>
      <c r="G30" s="16">
        <f t="shared" si="0"/>
        <v>316029.37679999997</v>
      </c>
      <c r="H30" s="27">
        <f>RA!J34</f>
        <v>0</v>
      </c>
      <c r="I30" s="20">
        <f>VLOOKUP(B30,RMS!B:D,3,FALSE)</f>
        <v>358447.55619999999</v>
      </c>
      <c r="J30" s="21">
        <f>VLOOKUP(B30,RMS!B:E,4,FALSE)</f>
        <v>316029.36259999999</v>
      </c>
      <c r="K30" s="22">
        <f t="shared" si="1"/>
        <v>8.9999998454004526E-4</v>
      </c>
      <c r="L30" s="22">
        <f t="shared" si="2"/>
        <v>1.4199999975971878E-2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11.8338595032372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144248.98000000001</v>
      </c>
      <c r="F32" s="25">
        <f>VLOOKUP(C32,RA!B34:I65,8,0)</f>
        <v>13651.36</v>
      </c>
      <c r="G32" s="16">
        <f t="shared" si="0"/>
        <v>130597.62000000001</v>
      </c>
      <c r="H32" s="27">
        <f>RA!J34</f>
        <v>0</v>
      </c>
      <c r="I32" s="20">
        <f>VLOOKUP(B32,RMS!B:D,3,FALSE)</f>
        <v>144248.98000000001</v>
      </c>
      <c r="J32" s="21">
        <f>VLOOKUP(B32,RMS!B:E,4,FALSE)</f>
        <v>130597.62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506434.1</v>
      </c>
      <c r="F33" s="25">
        <f>VLOOKUP(C33,RA!B34:I65,8,0)</f>
        <v>-127553.77</v>
      </c>
      <c r="G33" s="16">
        <f t="shared" si="0"/>
        <v>633987.87</v>
      </c>
      <c r="H33" s="27">
        <f>RA!J34</f>
        <v>0</v>
      </c>
      <c r="I33" s="20">
        <f>VLOOKUP(B33,RMS!B:D,3,FALSE)</f>
        <v>506434.1</v>
      </c>
      <c r="J33" s="21">
        <f>VLOOKUP(B33,RMS!B:E,4,FALSE)</f>
        <v>633987.87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148543.87</v>
      </c>
      <c r="F34" s="25">
        <f>VLOOKUP(C34,RA!B34:I66,8,0)</f>
        <v>-12863.65</v>
      </c>
      <c r="G34" s="16">
        <f t="shared" si="0"/>
        <v>161407.51999999999</v>
      </c>
      <c r="H34" s="27">
        <f>RA!J35</f>
        <v>11.8338595032372</v>
      </c>
      <c r="I34" s="20">
        <f>VLOOKUP(B34,RMS!B:D,3,FALSE)</f>
        <v>148543.87</v>
      </c>
      <c r="J34" s="21">
        <f>VLOOKUP(B34,RMS!B:E,4,FALSE)</f>
        <v>161407.51999999999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338636.4</v>
      </c>
      <c r="F35" s="25">
        <f>VLOOKUP(C35,RA!B34:I67,8,0)</f>
        <v>-78374.759999999995</v>
      </c>
      <c r="G35" s="16">
        <f t="shared" si="0"/>
        <v>417011.16000000003</v>
      </c>
      <c r="H35" s="27">
        <f>RA!J34</f>
        <v>0</v>
      </c>
      <c r="I35" s="20">
        <f>VLOOKUP(B35,RMS!B:D,3,FALSE)</f>
        <v>338636.4</v>
      </c>
      <c r="J35" s="21">
        <f>VLOOKUP(B35,RMS!B:E,4,FALSE)</f>
        <v>417011.16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11.8338595032372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36743.589399999997</v>
      </c>
      <c r="F37" s="25">
        <f>VLOOKUP(C37,RA!B8:I68,8,0)</f>
        <v>4051.8888999999999</v>
      </c>
      <c r="G37" s="16">
        <f t="shared" si="0"/>
        <v>32691.700499999999</v>
      </c>
      <c r="H37" s="27">
        <f>RA!J35</f>
        <v>11.8338595032372</v>
      </c>
      <c r="I37" s="20">
        <f>VLOOKUP(B37,RMS!B:D,3,FALSE)</f>
        <v>36743.589743589699</v>
      </c>
      <c r="J37" s="21">
        <f>VLOOKUP(B37,RMS!B:E,4,FALSE)</f>
        <v>32691.700854700899</v>
      </c>
      <c r="K37" s="22">
        <f t="shared" si="1"/>
        <v>-3.4358970151515678E-4</v>
      </c>
      <c r="L37" s="22">
        <f t="shared" si="2"/>
        <v>-3.5470090006128885E-4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520164.9375</v>
      </c>
      <c r="F38" s="25">
        <f>VLOOKUP(C38,RA!B8:I69,8,0)</f>
        <v>26658.861099999998</v>
      </c>
      <c r="G38" s="16">
        <f t="shared" si="0"/>
        <v>493506.07640000002</v>
      </c>
      <c r="H38" s="27">
        <f>RA!J36</f>
        <v>0</v>
      </c>
      <c r="I38" s="20">
        <f>VLOOKUP(B38,RMS!B:D,3,FALSE)</f>
        <v>520164.930734188</v>
      </c>
      <c r="J38" s="21">
        <f>VLOOKUP(B38,RMS!B:E,4,FALSE)</f>
        <v>493506.08363760699</v>
      </c>
      <c r="K38" s="22">
        <f t="shared" si="1"/>
        <v>6.7658119951374829E-3</v>
      </c>
      <c r="L38" s="22">
        <f t="shared" si="2"/>
        <v>-7.2376069729216397E-3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357088.81</v>
      </c>
      <c r="F39" s="25">
        <f>VLOOKUP(C39,RA!B9:I70,8,0)</f>
        <v>-103981.18</v>
      </c>
      <c r="G39" s="16">
        <f t="shared" si="0"/>
        <v>461069.99</v>
      </c>
      <c r="H39" s="27">
        <f>RA!J37</f>
        <v>9.4637480278890003</v>
      </c>
      <c r="I39" s="20">
        <f>VLOOKUP(B39,RMS!B:D,3,FALSE)</f>
        <v>357088.81</v>
      </c>
      <c r="J39" s="21">
        <f>VLOOKUP(B39,RMS!B:E,4,FALSE)</f>
        <v>461069.99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113742.83</v>
      </c>
      <c r="F40" s="25">
        <f>VLOOKUP(C40,RA!B10:I71,8,0)</f>
        <v>14066.93</v>
      </c>
      <c r="G40" s="16">
        <f t="shared" si="0"/>
        <v>99675.9</v>
      </c>
      <c r="H40" s="27">
        <f>RA!J38</f>
        <v>-25.186647186672499</v>
      </c>
      <c r="I40" s="20">
        <f>VLOOKUP(B40,RMS!B:D,3,FALSE)</f>
        <v>113742.83</v>
      </c>
      <c r="J40" s="21">
        <f>VLOOKUP(B40,RMS!B:E,4,FALSE)</f>
        <v>99675.9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-8.6598322771582605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10020.417600000001</v>
      </c>
      <c r="F42" s="25">
        <f>VLOOKUP(C42,RA!B8:I72,8,0)</f>
        <v>708.85310000000004</v>
      </c>
      <c r="G42" s="16">
        <f t="shared" si="0"/>
        <v>9311.5645000000004</v>
      </c>
      <c r="H42" s="27">
        <f>RA!J39</f>
        <v>-8.6598322771582605</v>
      </c>
      <c r="I42" s="20">
        <f>VLOOKUP(B42,RMS!B:D,3,FALSE)</f>
        <v>10020.4175175857</v>
      </c>
      <c r="J42" s="21">
        <f>VLOOKUP(B42,RMS!B:E,4,FALSE)</f>
        <v>9311.5645866424602</v>
      </c>
      <c r="K42" s="22">
        <f t="shared" si="1"/>
        <v>8.2414300777600147E-5</v>
      </c>
      <c r="L42" s="22">
        <f t="shared" si="2"/>
        <v>-8.6642459791619331E-5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24559752.0911</v>
      </c>
      <c r="E7" s="65"/>
      <c r="F7" s="65"/>
      <c r="G7" s="53">
        <v>13611256.3309</v>
      </c>
      <c r="H7" s="54">
        <v>80.437069834214697</v>
      </c>
      <c r="I7" s="53">
        <v>1890445.3134999999</v>
      </c>
      <c r="J7" s="54">
        <v>7.6973306020668799</v>
      </c>
      <c r="K7" s="53">
        <v>1403898.9168</v>
      </c>
      <c r="L7" s="54">
        <v>10.314249343853</v>
      </c>
      <c r="M7" s="54">
        <v>0.346567969301534</v>
      </c>
      <c r="N7" s="53">
        <v>625321252.60870004</v>
      </c>
      <c r="O7" s="53">
        <v>6637693981.6868</v>
      </c>
      <c r="P7" s="53">
        <v>1194704</v>
      </c>
      <c r="Q7" s="53">
        <v>937210</v>
      </c>
      <c r="R7" s="54">
        <v>27.474525453206901</v>
      </c>
      <c r="S7" s="53">
        <v>20.5571857891997</v>
      </c>
      <c r="T7" s="53">
        <v>22.615861534768101</v>
      </c>
      <c r="U7" s="55">
        <v>-10.0143850752665</v>
      </c>
    </row>
    <row r="8" spans="1:23" ht="12" thickBot="1">
      <c r="A8" s="74">
        <v>42672</v>
      </c>
      <c r="B8" s="72" t="s">
        <v>6</v>
      </c>
      <c r="C8" s="73"/>
      <c r="D8" s="56">
        <v>967847.40709999995</v>
      </c>
      <c r="E8" s="59"/>
      <c r="F8" s="59"/>
      <c r="G8" s="56">
        <v>441938.8616</v>
      </c>
      <c r="H8" s="57">
        <v>119.00029420268601</v>
      </c>
      <c r="I8" s="56">
        <v>198351.6</v>
      </c>
      <c r="J8" s="57">
        <v>20.4940984027977</v>
      </c>
      <c r="K8" s="56">
        <v>114040.8941</v>
      </c>
      <c r="L8" s="57">
        <v>25.804676621360102</v>
      </c>
      <c r="M8" s="57">
        <v>0.73930239292994104</v>
      </c>
      <c r="N8" s="56">
        <v>21143710.415600002</v>
      </c>
      <c r="O8" s="56">
        <v>244791634.50909999</v>
      </c>
      <c r="P8" s="56">
        <v>29711</v>
      </c>
      <c r="Q8" s="56">
        <v>22095</v>
      </c>
      <c r="R8" s="57">
        <v>34.469336954062001</v>
      </c>
      <c r="S8" s="56">
        <v>32.575389825317203</v>
      </c>
      <c r="T8" s="56">
        <v>36.366552333107002</v>
      </c>
      <c r="U8" s="58">
        <v>-11.638118616905601</v>
      </c>
    </row>
    <row r="9" spans="1:23" ht="12" thickBot="1">
      <c r="A9" s="75"/>
      <c r="B9" s="72" t="s">
        <v>7</v>
      </c>
      <c r="C9" s="73"/>
      <c r="D9" s="56">
        <v>156300.5147</v>
      </c>
      <c r="E9" s="59"/>
      <c r="F9" s="59"/>
      <c r="G9" s="56">
        <v>64607.382100000003</v>
      </c>
      <c r="H9" s="57">
        <v>141.92361556776299</v>
      </c>
      <c r="I9" s="56">
        <v>31341.622800000001</v>
      </c>
      <c r="J9" s="57">
        <v>20.052155848722901</v>
      </c>
      <c r="K9" s="56">
        <v>8638.7127</v>
      </c>
      <c r="L9" s="57">
        <v>13.3710923105179</v>
      </c>
      <c r="M9" s="57">
        <v>2.6280431921297698</v>
      </c>
      <c r="N9" s="56">
        <v>3037881.9611999998</v>
      </c>
      <c r="O9" s="56">
        <v>35009850.174800001</v>
      </c>
      <c r="P9" s="56">
        <v>8692</v>
      </c>
      <c r="Q9" s="56">
        <v>4590</v>
      </c>
      <c r="R9" s="57">
        <v>89.368191721132902</v>
      </c>
      <c r="S9" s="56">
        <v>17.9821116774045</v>
      </c>
      <c r="T9" s="56">
        <v>17.6558182570806</v>
      </c>
      <c r="U9" s="58">
        <v>1.81454451055328</v>
      </c>
    </row>
    <row r="10" spans="1:23" ht="12" thickBot="1">
      <c r="A10" s="75"/>
      <c r="B10" s="72" t="s">
        <v>8</v>
      </c>
      <c r="C10" s="73"/>
      <c r="D10" s="56">
        <v>162165.73579999999</v>
      </c>
      <c r="E10" s="59"/>
      <c r="F10" s="59"/>
      <c r="G10" s="56">
        <v>75410.371799999994</v>
      </c>
      <c r="H10" s="57">
        <v>115.044339298696</v>
      </c>
      <c r="I10" s="56">
        <v>50121.446199999998</v>
      </c>
      <c r="J10" s="57">
        <v>30.9075440337255</v>
      </c>
      <c r="K10" s="56">
        <v>22808.057400000002</v>
      </c>
      <c r="L10" s="57">
        <v>30.245252550259899</v>
      </c>
      <c r="M10" s="57">
        <v>1.1975324474586799</v>
      </c>
      <c r="N10" s="56">
        <v>4132190.04</v>
      </c>
      <c r="O10" s="56">
        <v>55892606.890699998</v>
      </c>
      <c r="P10" s="56">
        <v>121610</v>
      </c>
      <c r="Q10" s="56">
        <v>92368</v>
      </c>
      <c r="R10" s="57">
        <v>31.658150008661</v>
      </c>
      <c r="S10" s="56">
        <v>1.3334901389688301</v>
      </c>
      <c r="T10" s="56">
        <v>1.0407096342889299</v>
      </c>
      <c r="U10" s="58">
        <v>21.955955737798401</v>
      </c>
    </row>
    <row r="11" spans="1:23" ht="12" thickBot="1">
      <c r="A11" s="75"/>
      <c r="B11" s="72" t="s">
        <v>9</v>
      </c>
      <c r="C11" s="73"/>
      <c r="D11" s="56">
        <v>76490.404999999999</v>
      </c>
      <c r="E11" s="59"/>
      <c r="F11" s="59"/>
      <c r="G11" s="56">
        <v>40312.794300000001</v>
      </c>
      <c r="H11" s="57">
        <v>89.742255103363107</v>
      </c>
      <c r="I11" s="56">
        <v>17831.862799999999</v>
      </c>
      <c r="J11" s="57">
        <v>23.312548547755799</v>
      </c>
      <c r="K11" s="56">
        <v>9205.4470000000001</v>
      </c>
      <c r="L11" s="57">
        <v>22.835050657850299</v>
      </c>
      <c r="M11" s="57">
        <v>0.93709906754120698</v>
      </c>
      <c r="N11" s="56">
        <v>1514786.7267</v>
      </c>
      <c r="O11" s="56">
        <v>19801398.0973</v>
      </c>
      <c r="P11" s="56">
        <v>3369</v>
      </c>
      <c r="Q11" s="56">
        <v>2289</v>
      </c>
      <c r="R11" s="57">
        <v>47.182175622542601</v>
      </c>
      <c r="S11" s="56">
        <v>22.704186702285501</v>
      </c>
      <c r="T11" s="56">
        <v>22.3158605067715</v>
      </c>
      <c r="U11" s="58">
        <v>1.71037263129507</v>
      </c>
    </row>
    <row r="12" spans="1:23" ht="12" thickBot="1">
      <c r="A12" s="75"/>
      <c r="B12" s="72" t="s">
        <v>10</v>
      </c>
      <c r="C12" s="73"/>
      <c r="D12" s="56">
        <v>354769.01069999998</v>
      </c>
      <c r="E12" s="59"/>
      <c r="F12" s="59"/>
      <c r="G12" s="56">
        <v>177063.16639999999</v>
      </c>
      <c r="H12" s="57">
        <v>100.36296532647999</v>
      </c>
      <c r="I12" s="56">
        <v>58785.284399999997</v>
      </c>
      <c r="J12" s="57">
        <v>16.570016722714801</v>
      </c>
      <c r="K12" s="56">
        <v>31919.935700000002</v>
      </c>
      <c r="L12" s="57">
        <v>18.027428487238399</v>
      </c>
      <c r="M12" s="57">
        <v>0.84164795795625602</v>
      </c>
      <c r="N12" s="56">
        <v>6823442.7785999998</v>
      </c>
      <c r="O12" s="56">
        <v>71540344.127200007</v>
      </c>
      <c r="P12" s="56">
        <v>2787</v>
      </c>
      <c r="Q12" s="56">
        <v>1714</v>
      </c>
      <c r="R12" s="57">
        <v>62.6021003500584</v>
      </c>
      <c r="S12" s="56">
        <v>127.294227018299</v>
      </c>
      <c r="T12" s="56">
        <v>125.001737339557</v>
      </c>
      <c r="U12" s="58">
        <v>1.80093766421402</v>
      </c>
    </row>
    <row r="13" spans="1:23" ht="12" thickBot="1">
      <c r="A13" s="75"/>
      <c r="B13" s="72" t="s">
        <v>11</v>
      </c>
      <c r="C13" s="73"/>
      <c r="D13" s="56">
        <v>579649.71979999996</v>
      </c>
      <c r="E13" s="59"/>
      <c r="F13" s="59"/>
      <c r="G13" s="56">
        <v>258191.62700000001</v>
      </c>
      <c r="H13" s="57">
        <v>124.503686093585</v>
      </c>
      <c r="I13" s="56">
        <v>100237.3395</v>
      </c>
      <c r="J13" s="57">
        <v>17.292743544253799</v>
      </c>
      <c r="K13" s="56">
        <v>59892.441700000003</v>
      </c>
      <c r="L13" s="57">
        <v>23.196895420624902</v>
      </c>
      <c r="M13" s="57">
        <v>0.67362252489365504</v>
      </c>
      <c r="N13" s="56">
        <v>9060500.7971999999</v>
      </c>
      <c r="O13" s="56">
        <v>102898766.8884</v>
      </c>
      <c r="P13" s="56">
        <v>16334</v>
      </c>
      <c r="Q13" s="56">
        <v>9580</v>
      </c>
      <c r="R13" s="57">
        <v>70.501043841336099</v>
      </c>
      <c r="S13" s="56">
        <v>35.4873098934737</v>
      </c>
      <c r="T13" s="56">
        <v>33.309789958246398</v>
      </c>
      <c r="U13" s="58">
        <v>6.1360524135638901</v>
      </c>
    </row>
    <row r="14" spans="1:23" ht="12" thickBot="1">
      <c r="A14" s="75"/>
      <c r="B14" s="72" t="s">
        <v>12</v>
      </c>
      <c r="C14" s="73"/>
      <c r="D14" s="56">
        <v>213688.0172</v>
      </c>
      <c r="E14" s="59"/>
      <c r="F14" s="59"/>
      <c r="G14" s="56">
        <v>160527.30979999999</v>
      </c>
      <c r="H14" s="57">
        <v>33.116301186528702</v>
      </c>
      <c r="I14" s="56">
        <v>41676.618799999997</v>
      </c>
      <c r="J14" s="57">
        <v>19.503488939669001</v>
      </c>
      <c r="K14" s="56">
        <v>33686.8226</v>
      </c>
      <c r="L14" s="57">
        <v>20.985103806928699</v>
      </c>
      <c r="M14" s="57">
        <v>0.237178682444215</v>
      </c>
      <c r="N14" s="56">
        <v>3841567.3111</v>
      </c>
      <c r="O14" s="56">
        <v>42889914.019199997</v>
      </c>
      <c r="P14" s="56">
        <v>3446</v>
      </c>
      <c r="Q14" s="56">
        <v>2106</v>
      </c>
      <c r="R14" s="57">
        <v>63.627730294396997</v>
      </c>
      <c r="S14" s="56">
        <v>62.010451886244901</v>
      </c>
      <c r="T14" s="56">
        <v>68.332478964862304</v>
      </c>
      <c r="U14" s="58">
        <v>-10.1950991910441</v>
      </c>
    </row>
    <row r="15" spans="1:23" ht="12" thickBot="1">
      <c r="A15" s="75"/>
      <c r="B15" s="72" t="s">
        <v>13</v>
      </c>
      <c r="C15" s="73"/>
      <c r="D15" s="56">
        <v>253775.74830000001</v>
      </c>
      <c r="E15" s="59"/>
      <c r="F15" s="59"/>
      <c r="G15" s="56">
        <v>120344.14750000001</v>
      </c>
      <c r="H15" s="57">
        <v>110.87502265118501</v>
      </c>
      <c r="I15" s="56">
        <v>52075.300300000003</v>
      </c>
      <c r="J15" s="57">
        <v>20.520203624201098</v>
      </c>
      <c r="K15" s="56">
        <v>21841.165199999999</v>
      </c>
      <c r="L15" s="57">
        <v>18.148921782839501</v>
      </c>
      <c r="M15" s="57">
        <v>1.3842729919922001</v>
      </c>
      <c r="N15" s="56">
        <v>3652956.6957999999</v>
      </c>
      <c r="O15" s="56">
        <v>38093966.200499997</v>
      </c>
      <c r="P15" s="56">
        <v>9026</v>
      </c>
      <c r="Q15" s="56">
        <v>5346</v>
      </c>
      <c r="R15" s="57">
        <v>68.836513280957703</v>
      </c>
      <c r="S15" s="56">
        <v>28.116081132284499</v>
      </c>
      <c r="T15" s="56">
        <v>27.344126748971199</v>
      </c>
      <c r="U15" s="58">
        <v>2.7455973671484202</v>
      </c>
    </row>
    <row r="16" spans="1:23" ht="12" thickBot="1">
      <c r="A16" s="75"/>
      <c r="B16" s="72" t="s">
        <v>14</v>
      </c>
      <c r="C16" s="73"/>
      <c r="D16" s="56">
        <v>1061624.8063999999</v>
      </c>
      <c r="E16" s="59"/>
      <c r="F16" s="59"/>
      <c r="G16" s="56">
        <v>655835.33799999999</v>
      </c>
      <c r="H16" s="57">
        <v>61.873681530713803</v>
      </c>
      <c r="I16" s="56">
        <v>-30335.761699999999</v>
      </c>
      <c r="J16" s="57">
        <v>-2.8574842559368401</v>
      </c>
      <c r="K16" s="56">
        <v>-7781.4974000000002</v>
      </c>
      <c r="L16" s="57">
        <v>-1.1865016947287499</v>
      </c>
      <c r="M16" s="57">
        <v>2.89844783601675</v>
      </c>
      <c r="N16" s="56">
        <v>30014624.749200001</v>
      </c>
      <c r="O16" s="56">
        <v>347040701.81029999</v>
      </c>
      <c r="P16" s="56">
        <v>51500</v>
      </c>
      <c r="Q16" s="56">
        <v>35768</v>
      </c>
      <c r="R16" s="57">
        <v>43.983448892865098</v>
      </c>
      <c r="S16" s="56">
        <v>20.6140739106796</v>
      </c>
      <c r="T16" s="56">
        <v>25.397953835830901</v>
      </c>
      <c r="U16" s="58">
        <v>-23.2068631648444</v>
      </c>
    </row>
    <row r="17" spans="1:21" ht="12" thickBot="1">
      <c r="A17" s="75"/>
      <c r="B17" s="72" t="s">
        <v>15</v>
      </c>
      <c r="C17" s="73"/>
      <c r="D17" s="56">
        <v>919395.64399999997</v>
      </c>
      <c r="E17" s="59"/>
      <c r="F17" s="59"/>
      <c r="G17" s="56">
        <v>610477.01329999999</v>
      </c>
      <c r="H17" s="57">
        <v>50.602827620012597</v>
      </c>
      <c r="I17" s="56">
        <v>69098.322799999994</v>
      </c>
      <c r="J17" s="57">
        <v>7.5156243398516702</v>
      </c>
      <c r="K17" s="56">
        <v>31317.661700000001</v>
      </c>
      <c r="L17" s="57">
        <v>5.1300312735296902</v>
      </c>
      <c r="M17" s="57">
        <v>1.2063691555873699</v>
      </c>
      <c r="N17" s="56">
        <v>21371983.2894</v>
      </c>
      <c r="O17" s="56">
        <v>349518866.91070002</v>
      </c>
      <c r="P17" s="56">
        <v>11477</v>
      </c>
      <c r="Q17" s="56">
        <v>9498</v>
      </c>
      <c r="R17" s="57">
        <v>20.835965466413999</v>
      </c>
      <c r="S17" s="56">
        <v>80.107662629607105</v>
      </c>
      <c r="T17" s="56">
        <v>83.236914918930296</v>
      </c>
      <c r="U17" s="58">
        <v>-3.9063083188333101</v>
      </c>
    </row>
    <row r="18" spans="1:21" ht="12" customHeight="1" thickBot="1">
      <c r="A18" s="75"/>
      <c r="B18" s="72" t="s">
        <v>16</v>
      </c>
      <c r="C18" s="73"/>
      <c r="D18" s="56">
        <v>2675561.3775999998</v>
      </c>
      <c r="E18" s="59"/>
      <c r="F18" s="59"/>
      <c r="G18" s="56">
        <v>1128323.0564999999</v>
      </c>
      <c r="H18" s="57">
        <v>137.12724491330101</v>
      </c>
      <c r="I18" s="56">
        <v>279220.47820000001</v>
      </c>
      <c r="J18" s="57">
        <v>10.435958619288501</v>
      </c>
      <c r="K18" s="56">
        <v>166204.05650000001</v>
      </c>
      <c r="L18" s="57">
        <v>14.7301834826948</v>
      </c>
      <c r="M18" s="57">
        <v>0.67998594065602702</v>
      </c>
      <c r="N18" s="56">
        <v>54258645.882200003</v>
      </c>
      <c r="O18" s="56">
        <v>654339056.28559995</v>
      </c>
      <c r="P18" s="56">
        <v>107101</v>
      </c>
      <c r="Q18" s="56">
        <v>71477</v>
      </c>
      <c r="R18" s="57">
        <v>49.839808609762599</v>
      </c>
      <c r="S18" s="56">
        <v>24.981665694998199</v>
      </c>
      <c r="T18" s="56">
        <v>22.422669303412299</v>
      </c>
      <c r="U18" s="58">
        <v>10.2434978629077</v>
      </c>
    </row>
    <row r="19" spans="1:21" ht="12" customHeight="1" thickBot="1">
      <c r="A19" s="75"/>
      <c r="B19" s="72" t="s">
        <v>17</v>
      </c>
      <c r="C19" s="73"/>
      <c r="D19" s="56">
        <v>820458.37320000003</v>
      </c>
      <c r="E19" s="59"/>
      <c r="F19" s="59"/>
      <c r="G19" s="56">
        <v>445151.33760000003</v>
      </c>
      <c r="H19" s="57">
        <v>84.309987166036606</v>
      </c>
      <c r="I19" s="56">
        <v>47232.588799999998</v>
      </c>
      <c r="J19" s="57">
        <v>5.7568537713596202</v>
      </c>
      <c r="K19" s="56">
        <v>37149.017599999999</v>
      </c>
      <c r="L19" s="57">
        <v>8.3452557506141893</v>
      </c>
      <c r="M19" s="57">
        <v>0.27143574316215602</v>
      </c>
      <c r="N19" s="56">
        <v>18902554.0348</v>
      </c>
      <c r="O19" s="56">
        <v>196897242.4515</v>
      </c>
      <c r="P19" s="56">
        <v>19269</v>
      </c>
      <c r="Q19" s="56">
        <v>13115</v>
      </c>
      <c r="R19" s="57">
        <v>46.923370186809002</v>
      </c>
      <c r="S19" s="56">
        <v>42.5791879806944</v>
      </c>
      <c r="T19" s="56">
        <v>44.748381791841403</v>
      </c>
      <c r="U19" s="58">
        <v>-5.0944931409461098</v>
      </c>
    </row>
    <row r="20" spans="1:21" ht="12" thickBot="1">
      <c r="A20" s="75"/>
      <c r="B20" s="72" t="s">
        <v>18</v>
      </c>
      <c r="C20" s="73"/>
      <c r="D20" s="56">
        <v>1468602.1969000001</v>
      </c>
      <c r="E20" s="59"/>
      <c r="F20" s="59"/>
      <c r="G20" s="56">
        <v>888782.0969</v>
      </c>
      <c r="H20" s="57">
        <v>65.237598959561097</v>
      </c>
      <c r="I20" s="56">
        <v>99216.812699999995</v>
      </c>
      <c r="J20" s="57">
        <v>6.7558671033879598</v>
      </c>
      <c r="K20" s="56">
        <v>70937.446599999996</v>
      </c>
      <c r="L20" s="57">
        <v>7.9814216383772898</v>
      </c>
      <c r="M20" s="57">
        <v>0.39865215701180901</v>
      </c>
      <c r="N20" s="56">
        <v>38674454.838500001</v>
      </c>
      <c r="O20" s="56">
        <v>388079128.91680002</v>
      </c>
      <c r="P20" s="56">
        <v>56302</v>
      </c>
      <c r="Q20" s="56">
        <v>46059</v>
      </c>
      <c r="R20" s="57">
        <v>22.238867539460301</v>
      </c>
      <c r="S20" s="56">
        <v>26.084369949557701</v>
      </c>
      <c r="T20" s="56">
        <v>27.3608368245077</v>
      </c>
      <c r="U20" s="58">
        <v>-4.8936082313600204</v>
      </c>
    </row>
    <row r="21" spans="1:21" ht="12" customHeight="1" thickBot="1">
      <c r="A21" s="75"/>
      <c r="B21" s="72" t="s">
        <v>19</v>
      </c>
      <c r="C21" s="73"/>
      <c r="D21" s="56">
        <v>476747.50449999998</v>
      </c>
      <c r="E21" s="59"/>
      <c r="F21" s="59"/>
      <c r="G21" s="56">
        <v>304492.22859999997</v>
      </c>
      <c r="H21" s="57">
        <v>56.571320947006903</v>
      </c>
      <c r="I21" s="56">
        <v>37418.385999999999</v>
      </c>
      <c r="J21" s="57">
        <v>7.8486799924088499</v>
      </c>
      <c r="K21" s="56">
        <v>29052.250100000001</v>
      </c>
      <c r="L21" s="57">
        <v>9.5412123434404208</v>
      </c>
      <c r="M21" s="57">
        <v>0.28796860385006801</v>
      </c>
      <c r="N21" s="56">
        <v>11130657.845799999</v>
      </c>
      <c r="O21" s="56">
        <v>124032347.1504</v>
      </c>
      <c r="P21" s="56">
        <v>40981</v>
      </c>
      <c r="Q21" s="56">
        <v>32621</v>
      </c>
      <c r="R21" s="57">
        <v>25.627663161767</v>
      </c>
      <c r="S21" s="56">
        <v>11.6333789927039</v>
      </c>
      <c r="T21" s="56">
        <v>11.166385052573499</v>
      </c>
      <c r="U21" s="58">
        <v>4.0142588015341403</v>
      </c>
    </row>
    <row r="22" spans="1:21" ht="12" customHeight="1" thickBot="1">
      <c r="A22" s="75"/>
      <c r="B22" s="72" t="s">
        <v>20</v>
      </c>
      <c r="C22" s="73"/>
      <c r="D22" s="56">
        <v>1530747.0599</v>
      </c>
      <c r="E22" s="59"/>
      <c r="F22" s="59"/>
      <c r="G22" s="56">
        <v>824105.48129999998</v>
      </c>
      <c r="H22" s="57">
        <v>85.7464966117317</v>
      </c>
      <c r="I22" s="56">
        <v>88672.449800000002</v>
      </c>
      <c r="J22" s="57">
        <v>5.7927564992868801</v>
      </c>
      <c r="K22" s="56">
        <v>103417.09880000001</v>
      </c>
      <c r="L22" s="57">
        <v>12.549012371191001</v>
      </c>
      <c r="M22" s="57">
        <v>-0.14257457587854899</v>
      </c>
      <c r="N22" s="56">
        <v>38579301.320600003</v>
      </c>
      <c r="O22" s="56">
        <v>441514478.8962</v>
      </c>
      <c r="P22" s="56">
        <v>87500</v>
      </c>
      <c r="Q22" s="56">
        <v>64874</v>
      </c>
      <c r="R22" s="57">
        <v>34.876838178623203</v>
      </c>
      <c r="S22" s="56">
        <v>17.494252113142899</v>
      </c>
      <c r="T22" s="56">
        <v>16.912677408514998</v>
      </c>
      <c r="U22" s="58">
        <v>3.3243759199684302</v>
      </c>
    </row>
    <row r="23" spans="1:21" ht="12" thickBot="1">
      <c r="A23" s="75"/>
      <c r="B23" s="72" t="s">
        <v>21</v>
      </c>
      <c r="C23" s="73"/>
      <c r="D23" s="56">
        <v>2833487.9596000002</v>
      </c>
      <c r="E23" s="59"/>
      <c r="F23" s="59"/>
      <c r="G23" s="56">
        <v>2011165.8247</v>
      </c>
      <c r="H23" s="57">
        <v>40.8878335540861</v>
      </c>
      <c r="I23" s="56">
        <v>259405.56719999999</v>
      </c>
      <c r="J23" s="57">
        <v>9.15499098279634</v>
      </c>
      <c r="K23" s="56">
        <v>220708.57579999999</v>
      </c>
      <c r="L23" s="57">
        <v>10.974161010961</v>
      </c>
      <c r="M23" s="57">
        <v>0.175330710461682</v>
      </c>
      <c r="N23" s="56">
        <v>98004761.608799994</v>
      </c>
      <c r="O23" s="56">
        <v>973177613.79069996</v>
      </c>
      <c r="P23" s="56">
        <v>90650</v>
      </c>
      <c r="Q23" s="56">
        <v>69308</v>
      </c>
      <c r="R23" s="57">
        <v>30.7929820511341</v>
      </c>
      <c r="S23" s="56">
        <v>31.257451291781599</v>
      </c>
      <c r="T23" s="56">
        <v>30.982209320713299</v>
      </c>
      <c r="U23" s="58">
        <v>0.88056434447873699</v>
      </c>
    </row>
    <row r="24" spans="1:21" ht="12" thickBot="1">
      <c r="A24" s="75"/>
      <c r="B24" s="72" t="s">
        <v>22</v>
      </c>
      <c r="C24" s="73"/>
      <c r="D24" s="56">
        <v>428683.51559999998</v>
      </c>
      <c r="E24" s="59"/>
      <c r="F24" s="59"/>
      <c r="G24" s="56">
        <v>237995.96359999999</v>
      </c>
      <c r="H24" s="57">
        <v>80.1221790132915</v>
      </c>
      <c r="I24" s="56">
        <v>54679.015399999997</v>
      </c>
      <c r="J24" s="57">
        <v>12.755101003468599</v>
      </c>
      <c r="K24" s="56">
        <v>31594.348399999999</v>
      </c>
      <c r="L24" s="57">
        <v>13.2751614447969</v>
      </c>
      <c r="M24" s="57">
        <v>0.73065811352513899</v>
      </c>
      <c r="N24" s="56">
        <v>9525548.3811000008</v>
      </c>
      <c r="O24" s="56">
        <v>94900865.466199994</v>
      </c>
      <c r="P24" s="56">
        <v>36829</v>
      </c>
      <c r="Q24" s="56">
        <v>29270</v>
      </c>
      <c r="R24" s="57">
        <v>25.8250768705159</v>
      </c>
      <c r="S24" s="56">
        <v>11.6398358793342</v>
      </c>
      <c r="T24" s="56">
        <v>11.142764731807301</v>
      </c>
      <c r="U24" s="58">
        <v>4.2704308950732397</v>
      </c>
    </row>
    <row r="25" spans="1:21" ht="12" thickBot="1">
      <c r="A25" s="75"/>
      <c r="B25" s="72" t="s">
        <v>23</v>
      </c>
      <c r="C25" s="73"/>
      <c r="D25" s="56">
        <v>532463.96530000004</v>
      </c>
      <c r="E25" s="59"/>
      <c r="F25" s="59"/>
      <c r="G25" s="56">
        <v>316217.7831</v>
      </c>
      <c r="H25" s="57">
        <v>68.385205942581294</v>
      </c>
      <c r="I25" s="56">
        <v>37919.601900000001</v>
      </c>
      <c r="J25" s="57">
        <v>7.12153391988421</v>
      </c>
      <c r="K25" s="56">
        <v>15911.164000000001</v>
      </c>
      <c r="L25" s="57">
        <v>5.0317106912890797</v>
      </c>
      <c r="M25" s="57">
        <v>1.3832072813780301</v>
      </c>
      <c r="N25" s="56">
        <v>11130499.4252</v>
      </c>
      <c r="O25" s="56">
        <v>110990416.4482</v>
      </c>
      <c r="P25" s="56">
        <v>29769</v>
      </c>
      <c r="Q25" s="56">
        <v>21940</v>
      </c>
      <c r="R25" s="57">
        <v>35.683682771194199</v>
      </c>
      <c r="S25" s="56">
        <v>17.8865250864994</v>
      </c>
      <c r="T25" s="56">
        <v>17.2670919644485</v>
      </c>
      <c r="U25" s="58">
        <v>3.4631272371536599</v>
      </c>
    </row>
    <row r="26" spans="1:21" ht="12" thickBot="1">
      <c r="A26" s="75"/>
      <c r="B26" s="72" t="s">
        <v>24</v>
      </c>
      <c r="C26" s="73"/>
      <c r="D26" s="56">
        <v>830422.103</v>
      </c>
      <c r="E26" s="59"/>
      <c r="F26" s="59"/>
      <c r="G26" s="56">
        <v>521282.59950000001</v>
      </c>
      <c r="H26" s="57">
        <v>59.303629892215497</v>
      </c>
      <c r="I26" s="56">
        <v>171923.63459999999</v>
      </c>
      <c r="J26" s="57">
        <v>20.703162160412798</v>
      </c>
      <c r="K26" s="56">
        <v>91273.638600000006</v>
      </c>
      <c r="L26" s="57">
        <v>17.509435129341998</v>
      </c>
      <c r="M26" s="57">
        <v>0.88360667151051797</v>
      </c>
      <c r="N26" s="56">
        <v>18826179.348999999</v>
      </c>
      <c r="O26" s="56">
        <v>210945233.53040001</v>
      </c>
      <c r="P26" s="56">
        <v>57761</v>
      </c>
      <c r="Q26" s="56">
        <v>48448</v>
      </c>
      <c r="R26" s="57">
        <v>19.222671730515199</v>
      </c>
      <c r="S26" s="56">
        <v>14.376865064663001</v>
      </c>
      <c r="T26" s="56">
        <v>14.5220693176189</v>
      </c>
      <c r="U26" s="58">
        <v>-1.0099855031176499</v>
      </c>
    </row>
    <row r="27" spans="1:21" ht="12" thickBot="1">
      <c r="A27" s="75"/>
      <c r="B27" s="72" t="s">
        <v>25</v>
      </c>
      <c r="C27" s="73"/>
      <c r="D27" s="56">
        <v>338306.71529999998</v>
      </c>
      <c r="E27" s="59"/>
      <c r="F27" s="59"/>
      <c r="G27" s="56">
        <v>193470.86249999999</v>
      </c>
      <c r="H27" s="57">
        <v>74.861842723216299</v>
      </c>
      <c r="I27" s="56">
        <v>83273.6054</v>
      </c>
      <c r="J27" s="57">
        <v>24.614824842053601</v>
      </c>
      <c r="K27" s="56">
        <v>52562.219599999997</v>
      </c>
      <c r="L27" s="57">
        <v>27.168028777460002</v>
      </c>
      <c r="M27" s="57">
        <v>0.58428631883726601</v>
      </c>
      <c r="N27" s="56">
        <v>7273829.6621000003</v>
      </c>
      <c r="O27" s="56">
        <v>77181151.247199997</v>
      </c>
      <c r="P27" s="56">
        <v>41043</v>
      </c>
      <c r="Q27" s="56">
        <v>31535</v>
      </c>
      <c r="R27" s="57">
        <v>30.1506262882512</v>
      </c>
      <c r="S27" s="56">
        <v>8.2427384767195395</v>
      </c>
      <c r="T27" s="56">
        <v>7.9160009449817696</v>
      </c>
      <c r="U27" s="58">
        <v>3.96394393271843</v>
      </c>
    </row>
    <row r="28" spans="1:21" ht="12" thickBot="1">
      <c r="A28" s="75"/>
      <c r="B28" s="72" t="s">
        <v>26</v>
      </c>
      <c r="C28" s="73"/>
      <c r="D28" s="56">
        <v>1627385.1003</v>
      </c>
      <c r="E28" s="59"/>
      <c r="F28" s="59"/>
      <c r="G28" s="56">
        <v>984763.24410000001</v>
      </c>
      <c r="H28" s="57">
        <v>65.256482718067801</v>
      </c>
      <c r="I28" s="56">
        <v>83308.841499999995</v>
      </c>
      <c r="J28" s="57">
        <v>5.1191842351661201</v>
      </c>
      <c r="K28" s="56">
        <v>46609.688300000002</v>
      </c>
      <c r="L28" s="57">
        <v>4.7330857014873402</v>
      </c>
      <c r="M28" s="57">
        <v>0.78737177909855305</v>
      </c>
      <c r="N28" s="56">
        <v>34545235.308399998</v>
      </c>
      <c r="O28" s="56">
        <v>324314898.18900001</v>
      </c>
      <c r="P28" s="56">
        <v>61399</v>
      </c>
      <c r="Q28" s="56">
        <v>51251</v>
      </c>
      <c r="R28" s="57">
        <v>19.800589256795</v>
      </c>
      <c r="S28" s="56">
        <v>26.505075006107599</v>
      </c>
      <c r="T28" s="56">
        <v>25.1883054145285</v>
      </c>
      <c r="U28" s="58">
        <v>4.9679904368339702</v>
      </c>
    </row>
    <row r="29" spans="1:21" ht="12" thickBot="1">
      <c r="A29" s="75"/>
      <c r="B29" s="72" t="s">
        <v>27</v>
      </c>
      <c r="C29" s="73"/>
      <c r="D29" s="56">
        <v>986097.46290000004</v>
      </c>
      <c r="E29" s="59"/>
      <c r="F29" s="59"/>
      <c r="G29" s="56">
        <v>627661.2966</v>
      </c>
      <c r="H29" s="57">
        <v>57.106622352154801</v>
      </c>
      <c r="I29" s="56">
        <v>118379.272</v>
      </c>
      <c r="J29" s="57">
        <v>12.004824721063599</v>
      </c>
      <c r="K29" s="56">
        <v>85125.275299999994</v>
      </c>
      <c r="L29" s="57">
        <v>13.562294785598199</v>
      </c>
      <c r="M29" s="57">
        <v>0.39064774337358299</v>
      </c>
      <c r="N29" s="56">
        <v>22102324.469099998</v>
      </c>
      <c r="O29" s="56">
        <v>230725798.1142</v>
      </c>
      <c r="P29" s="56">
        <v>126671</v>
      </c>
      <c r="Q29" s="56">
        <v>117436</v>
      </c>
      <c r="R29" s="57">
        <v>7.8638577608229197</v>
      </c>
      <c r="S29" s="56">
        <v>7.7847136511119404</v>
      </c>
      <c r="T29" s="56">
        <v>7.6147721431247701</v>
      </c>
      <c r="U29" s="58">
        <v>2.18301553022309</v>
      </c>
    </row>
    <row r="30" spans="1:21" ht="12" thickBot="1">
      <c r="A30" s="75"/>
      <c r="B30" s="72" t="s">
        <v>28</v>
      </c>
      <c r="C30" s="73"/>
      <c r="D30" s="56">
        <v>1113265.2208</v>
      </c>
      <c r="E30" s="59"/>
      <c r="F30" s="59"/>
      <c r="G30" s="56">
        <v>790364.52540000004</v>
      </c>
      <c r="H30" s="57">
        <v>40.854654406026299</v>
      </c>
      <c r="I30" s="56">
        <v>111056.4529</v>
      </c>
      <c r="J30" s="57">
        <v>9.9757408050701599</v>
      </c>
      <c r="K30" s="56">
        <v>70473.679600000003</v>
      </c>
      <c r="L30" s="57">
        <v>8.9166045963833707</v>
      </c>
      <c r="M30" s="57">
        <v>0.57585716441007295</v>
      </c>
      <c r="N30" s="56">
        <v>35551627.3939</v>
      </c>
      <c r="O30" s="56">
        <v>373688000.34030002</v>
      </c>
      <c r="P30" s="56">
        <v>81880</v>
      </c>
      <c r="Q30" s="56">
        <v>70925</v>
      </c>
      <c r="R30" s="57">
        <v>15.445893549524101</v>
      </c>
      <c r="S30" s="56">
        <v>13.596302159257499</v>
      </c>
      <c r="T30" s="56">
        <v>13.216330429326799</v>
      </c>
      <c r="U30" s="58">
        <v>2.7946696497325401</v>
      </c>
    </row>
    <row r="31" spans="1:21" ht="12" thickBot="1">
      <c r="A31" s="75"/>
      <c r="B31" s="72" t="s">
        <v>29</v>
      </c>
      <c r="C31" s="73"/>
      <c r="D31" s="56">
        <v>1440715.9245</v>
      </c>
      <c r="E31" s="59"/>
      <c r="F31" s="59"/>
      <c r="G31" s="56">
        <v>751910.24899999995</v>
      </c>
      <c r="H31" s="57">
        <v>91.607432724327694</v>
      </c>
      <c r="I31" s="56">
        <v>15400.0545</v>
      </c>
      <c r="J31" s="57">
        <v>1.0689167960258801</v>
      </c>
      <c r="K31" s="56">
        <v>25615.4941</v>
      </c>
      <c r="L31" s="57">
        <v>3.4067222961872399</v>
      </c>
      <c r="M31" s="57">
        <v>-0.39879924080793</v>
      </c>
      <c r="N31" s="56">
        <v>39069140.527199998</v>
      </c>
      <c r="O31" s="56">
        <v>385838693.84579998</v>
      </c>
      <c r="P31" s="56">
        <v>43496</v>
      </c>
      <c r="Q31" s="56">
        <v>36543</v>
      </c>
      <c r="R31" s="57">
        <v>19.026899816654399</v>
      </c>
      <c r="S31" s="56">
        <v>33.122952099043601</v>
      </c>
      <c r="T31" s="56">
        <v>30.180112552335601</v>
      </c>
      <c r="U31" s="58">
        <v>8.8845931905718007</v>
      </c>
    </row>
    <row r="32" spans="1:21" ht="12" thickBot="1">
      <c r="A32" s="75"/>
      <c r="B32" s="72" t="s">
        <v>30</v>
      </c>
      <c r="C32" s="73"/>
      <c r="D32" s="56">
        <v>177029.11110000001</v>
      </c>
      <c r="E32" s="59"/>
      <c r="F32" s="59"/>
      <c r="G32" s="56">
        <v>85886.053499999995</v>
      </c>
      <c r="H32" s="57">
        <v>106.120905415685</v>
      </c>
      <c r="I32" s="56">
        <v>35372.203300000001</v>
      </c>
      <c r="J32" s="57">
        <v>19.981009383264102</v>
      </c>
      <c r="K32" s="56">
        <v>22940.126400000001</v>
      </c>
      <c r="L32" s="57">
        <v>26.709955184982402</v>
      </c>
      <c r="M32" s="57">
        <v>0.54193585001345101</v>
      </c>
      <c r="N32" s="56">
        <v>3929427.8747</v>
      </c>
      <c r="O32" s="56">
        <v>38076119.4692</v>
      </c>
      <c r="P32" s="56">
        <v>31206</v>
      </c>
      <c r="Q32" s="56">
        <v>26925</v>
      </c>
      <c r="R32" s="57">
        <v>15.899721448468</v>
      </c>
      <c r="S32" s="56">
        <v>5.6729190251874604</v>
      </c>
      <c r="T32" s="56">
        <v>5.1245422395543203</v>
      </c>
      <c r="U32" s="58">
        <v>9.6665717102321107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6">
        <v>17.094000000000001</v>
      </c>
      <c r="H33" s="59"/>
      <c r="I33" s="59"/>
      <c r="J33" s="59"/>
      <c r="K33" s="56">
        <v>0</v>
      </c>
      <c r="L33" s="57">
        <v>0</v>
      </c>
      <c r="M33" s="59"/>
      <c r="N33" s="56">
        <v>13.3629</v>
      </c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358447.55709999998</v>
      </c>
      <c r="E35" s="59"/>
      <c r="F35" s="59"/>
      <c r="G35" s="56">
        <v>235069.0025</v>
      </c>
      <c r="H35" s="57">
        <v>52.486101224681903</v>
      </c>
      <c r="I35" s="56">
        <v>42418.1803</v>
      </c>
      <c r="J35" s="57">
        <v>11.8338595032372</v>
      </c>
      <c r="K35" s="56">
        <v>5984.9997000000003</v>
      </c>
      <c r="L35" s="57">
        <v>2.54606078910808</v>
      </c>
      <c r="M35" s="57">
        <v>6.0874156100625996</v>
      </c>
      <c r="N35" s="56">
        <v>7237947.7981000002</v>
      </c>
      <c r="O35" s="56">
        <v>63498842.248999998</v>
      </c>
      <c r="P35" s="56">
        <v>21496</v>
      </c>
      <c r="Q35" s="56">
        <v>17203</v>
      </c>
      <c r="R35" s="57">
        <v>24.954949718072399</v>
      </c>
      <c r="S35" s="56">
        <v>16.675081740789</v>
      </c>
      <c r="T35" s="56">
        <v>15.569424164389901</v>
      </c>
      <c r="U35" s="58">
        <v>6.6305976401572702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144248.98000000001</v>
      </c>
      <c r="E37" s="59"/>
      <c r="F37" s="59"/>
      <c r="G37" s="56">
        <v>82544.479999999996</v>
      </c>
      <c r="H37" s="57">
        <v>74.753030123879896</v>
      </c>
      <c r="I37" s="56">
        <v>13651.36</v>
      </c>
      <c r="J37" s="57">
        <v>9.4637480278890003</v>
      </c>
      <c r="K37" s="56">
        <v>2081.19</v>
      </c>
      <c r="L37" s="57">
        <v>2.5212951853352301</v>
      </c>
      <c r="M37" s="57">
        <v>5.55940111186389</v>
      </c>
      <c r="N37" s="56">
        <v>9359422.9299999997</v>
      </c>
      <c r="O37" s="56">
        <v>63585264.829999998</v>
      </c>
      <c r="P37" s="56">
        <v>101</v>
      </c>
      <c r="Q37" s="56">
        <v>122</v>
      </c>
      <c r="R37" s="57">
        <v>-17.213114754098399</v>
      </c>
      <c r="S37" s="56">
        <v>1428.20772277228</v>
      </c>
      <c r="T37" s="56">
        <v>12821.404098360699</v>
      </c>
      <c r="U37" s="58">
        <v>-797.72684280639396</v>
      </c>
    </row>
    <row r="38" spans="1:21" ht="12" thickBot="1">
      <c r="A38" s="75"/>
      <c r="B38" s="72" t="s">
        <v>35</v>
      </c>
      <c r="C38" s="73"/>
      <c r="D38" s="56">
        <v>506434.1</v>
      </c>
      <c r="E38" s="59"/>
      <c r="F38" s="59"/>
      <c r="G38" s="56">
        <v>86431.65</v>
      </c>
      <c r="H38" s="57">
        <v>485.93593897605803</v>
      </c>
      <c r="I38" s="56">
        <v>-127553.77</v>
      </c>
      <c r="J38" s="57">
        <v>-25.186647186672499</v>
      </c>
      <c r="K38" s="56">
        <v>-12990.63</v>
      </c>
      <c r="L38" s="57">
        <v>-15.0299456275566</v>
      </c>
      <c r="M38" s="57">
        <v>8.8189056265939403</v>
      </c>
      <c r="N38" s="56">
        <v>14885785.43</v>
      </c>
      <c r="O38" s="56">
        <v>123119704.25</v>
      </c>
      <c r="P38" s="56">
        <v>207</v>
      </c>
      <c r="Q38" s="56">
        <v>305</v>
      </c>
      <c r="R38" s="57">
        <v>-32.131147540983598</v>
      </c>
      <c r="S38" s="56">
        <v>2446.54154589372</v>
      </c>
      <c r="T38" s="56">
        <v>2709.3474754098402</v>
      </c>
      <c r="U38" s="58">
        <v>-10.7419360998472</v>
      </c>
    </row>
    <row r="39" spans="1:21" ht="12" thickBot="1">
      <c r="A39" s="75"/>
      <c r="B39" s="72" t="s">
        <v>36</v>
      </c>
      <c r="C39" s="73"/>
      <c r="D39" s="56">
        <v>148543.87</v>
      </c>
      <c r="E39" s="59"/>
      <c r="F39" s="59"/>
      <c r="G39" s="56">
        <v>21019.66</v>
      </c>
      <c r="H39" s="57">
        <v>606.69016530238798</v>
      </c>
      <c r="I39" s="56">
        <v>-12863.65</v>
      </c>
      <c r="J39" s="57">
        <v>-8.6598322771582605</v>
      </c>
      <c r="K39" s="56">
        <v>147.86000000000001</v>
      </c>
      <c r="L39" s="57">
        <v>0.70343668736792098</v>
      </c>
      <c r="M39" s="57">
        <v>-87.998850263763003</v>
      </c>
      <c r="N39" s="56">
        <v>9737095.3900000006</v>
      </c>
      <c r="O39" s="56">
        <v>108037025.31999999</v>
      </c>
      <c r="P39" s="56">
        <v>57</v>
      </c>
      <c r="Q39" s="56">
        <v>93</v>
      </c>
      <c r="R39" s="57">
        <v>-38.709677419354797</v>
      </c>
      <c r="S39" s="56">
        <v>2606.0328070175401</v>
      </c>
      <c r="T39" s="56">
        <v>3237.8808602150498</v>
      </c>
      <c r="U39" s="58">
        <v>-24.2455909033864</v>
      </c>
    </row>
    <row r="40" spans="1:21" ht="12" thickBot="1">
      <c r="A40" s="75"/>
      <c r="B40" s="72" t="s">
        <v>37</v>
      </c>
      <c r="C40" s="73"/>
      <c r="D40" s="56">
        <v>338636.4</v>
      </c>
      <c r="E40" s="59"/>
      <c r="F40" s="59"/>
      <c r="G40" s="56">
        <v>31932.28</v>
      </c>
      <c r="H40" s="57">
        <v>960.48299714270297</v>
      </c>
      <c r="I40" s="56">
        <v>-78374.759999999995</v>
      </c>
      <c r="J40" s="57">
        <v>-23.144221944244599</v>
      </c>
      <c r="K40" s="56">
        <v>-7964.4</v>
      </c>
      <c r="L40" s="57">
        <v>-24.9415325181916</v>
      </c>
      <c r="M40" s="57">
        <v>8.8406358294410108</v>
      </c>
      <c r="N40" s="56">
        <v>10879831.85</v>
      </c>
      <c r="O40" s="56">
        <v>89659740.950000003</v>
      </c>
      <c r="P40" s="56">
        <v>159</v>
      </c>
      <c r="Q40" s="56">
        <v>211</v>
      </c>
      <c r="R40" s="57">
        <v>-24.644549763033201</v>
      </c>
      <c r="S40" s="56">
        <v>2129.78867924528</v>
      </c>
      <c r="T40" s="56">
        <v>2501.97033175355</v>
      </c>
      <c r="U40" s="58">
        <v>-17.4750507472957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36743.589399999997</v>
      </c>
      <c r="E42" s="59"/>
      <c r="F42" s="59"/>
      <c r="G42" s="56">
        <v>78229.059299999994</v>
      </c>
      <c r="H42" s="57">
        <v>-53.030766662945197</v>
      </c>
      <c r="I42" s="56">
        <v>4051.8888999999999</v>
      </c>
      <c r="J42" s="57">
        <v>11.027471638358801</v>
      </c>
      <c r="K42" s="56">
        <v>5202.9485000000004</v>
      </c>
      <c r="L42" s="57">
        <v>6.6509153331976698</v>
      </c>
      <c r="M42" s="57">
        <v>-0.22123217248835</v>
      </c>
      <c r="N42" s="56">
        <v>1195711.5353999999</v>
      </c>
      <c r="O42" s="56">
        <v>20410157.5878</v>
      </c>
      <c r="P42" s="56">
        <v>83</v>
      </c>
      <c r="Q42" s="56">
        <v>60</v>
      </c>
      <c r="R42" s="57">
        <v>38.3333333333333</v>
      </c>
      <c r="S42" s="56">
        <v>442.69384819277099</v>
      </c>
      <c r="T42" s="56">
        <v>312.23646833333299</v>
      </c>
      <c r="U42" s="58">
        <v>29.468984127972298</v>
      </c>
    </row>
    <row r="43" spans="1:21" ht="12" thickBot="1">
      <c r="A43" s="75"/>
      <c r="B43" s="72" t="s">
        <v>33</v>
      </c>
      <c r="C43" s="73"/>
      <c r="D43" s="56">
        <v>520164.9375</v>
      </c>
      <c r="E43" s="59"/>
      <c r="F43" s="59"/>
      <c r="G43" s="56">
        <v>260911.37549999999</v>
      </c>
      <c r="H43" s="57">
        <v>99.364606661237701</v>
      </c>
      <c r="I43" s="56">
        <v>26658.861099999998</v>
      </c>
      <c r="J43" s="57">
        <v>5.1250784468724397</v>
      </c>
      <c r="K43" s="56">
        <v>16280.875899999999</v>
      </c>
      <c r="L43" s="57">
        <v>6.2400023260005399</v>
      </c>
      <c r="M43" s="57">
        <v>0.63743408301515303</v>
      </c>
      <c r="N43" s="56">
        <v>11660806.3489</v>
      </c>
      <c r="O43" s="56">
        <v>139886626.13850001</v>
      </c>
      <c r="P43" s="56">
        <v>2426</v>
      </c>
      <c r="Q43" s="56">
        <v>1717</v>
      </c>
      <c r="R43" s="57">
        <v>41.292952824694197</v>
      </c>
      <c r="S43" s="56">
        <v>214.41258759274501</v>
      </c>
      <c r="T43" s="56">
        <v>238.08273832265601</v>
      </c>
      <c r="U43" s="58">
        <v>-11.0395341036924</v>
      </c>
    </row>
    <row r="44" spans="1:21" ht="12" thickBot="1">
      <c r="A44" s="75"/>
      <c r="B44" s="72" t="s">
        <v>38</v>
      </c>
      <c r="C44" s="73"/>
      <c r="D44" s="56">
        <v>357088.81</v>
      </c>
      <c r="E44" s="59"/>
      <c r="F44" s="59"/>
      <c r="G44" s="56">
        <v>52697.46</v>
      </c>
      <c r="H44" s="57">
        <v>577.62053427242995</v>
      </c>
      <c r="I44" s="56">
        <v>-103981.18</v>
      </c>
      <c r="J44" s="57">
        <v>-29.119137057249102</v>
      </c>
      <c r="K44" s="56">
        <v>-5825.67</v>
      </c>
      <c r="L44" s="57">
        <v>-11.054935095543501</v>
      </c>
      <c r="M44" s="57">
        <v>16.848793357673902</v>
      </c>
      <c r="N44" s="56">
        <v>9692653.3599999994</v>
      </c>
      <c r="O44" s="56">
        <v>62089659.600000001</v>
      </c>
      <c r="P44" s="56">
        <v>263</v>
      </c>
      <c r="Q44" s="56">
        <v>289</v>
      </c>
      <c r="R44" s="57">
        <v>-8.9965397923875496</v>
      </c>
      <c r="S44" s="56">
        <v>1357.75212927757</v>
      </c>
      <c r="T44" s="56">
        <v>1635.5724221453299</v>
      </c>
      <c r="U44" s="58">
        <v>-20.4617828893102</v>
      </c>
    </row>
    <row r="45" spans="1:21" ht="12" thickBot="1">
      <c r="A45" s="75"/>
      <c r="B45" s="72" t="s">
        <v>39</v>
      </c>
      <c r="C45" s="73"/>
      <c r="D45" s="56">
        <v>113742.83</v>
      </c>
      <c r="E45" s="59"/>
      <c r="F45" s="59"/>
      <c r="G45" s="56">
        <v>38238.51</v>
      </c>
      <c r="H45" s="57">
        <v>197.456229335296</v>
      </c>
      <c r="I45" s="56">
        <v>14066.93</v>
      </c>
      <c r="J45" s="57">
        <v>12.3673114164647</v>
      </c>
      <c r="K45" s="56">
        <v>4794.24</v>
      </c>
      <c r="L45" s="57">
        <v>12.5377270191752</v>
      </c>
      <c r="M45" s="57">
        <v>1.9341313743158499</v>
      </c>
      <c r="N45" s="56">
        <v>4113420.42</v>
      </c>
      <c r="O45" s="56">
        <v>27370970.350000001</v>
      </c>
      <c r="P45" s="56">
        <v>87</v>
      </c>
      <c r="Q45" s="56">
        <v>119</v>
      </c>
      <c r="R45" s="57">
        <v>-26.890756302521002</v>
      </c>
      <c r="S45" s="56">
        <v>1307.38885057471</v>
      </c>
      <c r="T45" s="56">
        <v>1329.7014285714299</v>
      </c>
      <c r="U45" s="58">
        <v>-1.7066520023409599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10020.417600000001</v>
      </c>
      <c r="E47" s="62"/>
      <c r="F47" s="62"/>
      <c r="G47" s="61">
        <v>7885.1449000000002</v>
      </c>
      <c r="H47" s="63">
        <v>27.079688795573102</v>
      </c>
      <c r="I47" s="61">
        <v>708.85310000000004</v>
      </c>
      <c r="J47" s="63">
        <v>7.0740874112871301</v>
      </c>
      <c r="K47" s="61">
        <v>1043.7823000000001</v>
      </c>
      <c r="L47" s="63">
        <v>13.237325543630799</v>
      </c>
      <c r="M47" s="63">
        <v>-0.32088032149999102</v>
      </c>
      <c r="N47" s="61">
        <v>460736.56719999999</v>
      </c>
      <c r="O47" s="61">
        <v>7426192.7799000004</v>
      </c>
      <c r="P47" s="61">
        <v>16</v>
      </c>
      <c r="Q47" s="61">
        <v>10</v>
      </c>
      <c r="R47" s="63">
        <v>60</v>
      </c>
      <c r="S47" s="61">
        <v>626.27610000000004</v>
      </c>
      <c r="T47" s="61">
        <v>1555.8119799999999</v>
      </c>
      <c r="U47" s="64">
        <v>-148.422697273615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131311.78</v>
      </c>
      <c r="D2" s="37">
        <v>967848.38912820502</v>
      </c>
      <c r="E2" s="37">
        <v>769495.82680427399</v>
      </c>
      <c r="F2" s="37">
        <v>198352.56232393201</v>
      </c>
      <c r="G2" s="37">
        <v>769495.82680427399</v>
      </c>
      <c r="H2" s="37">
        <v>0.204941770376452</v>
      </c>
    </row>
    <row r="3" spans="1:8">
      <c r="A3" s="37">
        <v>2</v>
      </c>
      <c r="B3" s="37">
        <v>13</v>
      </c>
      <c r="C3" s="37">
        <v>15610</v>
      </c>
      <c r="D3" s="37">
        <v>156300.607159829</v>
      </c>
      <c r="E3" s="37">
        <v>124958.896634188</v>
      </c>
      <c r="F3" s="37">
        <v>31341.710525641</v>
      </c>
      <c r="G3" s="37">
        <v>124958.896634188</v>
      </c>
      <c r="H3" s="37">
        <v>0.200522001130755</v>
      </c>
    </row>
    <row r="4" spans="1:8">
      <c r="A4" s="37">
        <v>3</v>
      </c>
      <c r="B4" s="37">
        <v>14</v>
      </c>
      <c r="C4" s="37">
        <v>136626</v>
      </c>
      <c r="D4" s="37">
        <v>162168.333079328</v>
      </c>
      <c r="E4" s="37">
        <v>112044.288591081</v>
      </c>
      <c r="F4" s="37">
        <v>50124.001753204997</v>
      </c>
      <c r="G4" s="37">
        <v>112044.288591081</v>
      </c>
      <c r="H4" s="37">
        <v>0.30908633029793398</v>
      </c>
    </row>
    <row r="5" spans="1:8">
      <c r="A5" s="37">
        <v>4</v>
      </c>
      <c r="B5" s="37">
        <v>15</v>
      </c>
      <c r="C5" s="37">
        <v>4338</v>
      </c>
      <c r="D5" s="37">
        <v>76490.452154095794</v>
      </c>
      <c r="E5" s="37">
        <v>58658.542477293697</v>
      </c>
      <c r="F5" s="37">
        <v>17831.909676802101</v>
      </c>
      <c r="G5" s="37">
        <v>58658.542477293697</v>
      </c>
      <c r="H5" s="37">
        <v>0.23312595460775101</v>
      </c>
    </row>
    <row r="6" spans="1:8">
      <c r="A6" s="37">
        <v>5</v>
      </c>
      <c r="B6" s="37">
        <v>16</v>
      </c>
      <c r="C6" s="37">
        <v>5373</v>
      </c>
      <c r="D6" s="37">
        <v>354768.98446923099</v>
      </c>
      <c r="E6" s="37">
        <v>295983.72832222201</v>
      </c>
      <c r="F6" s="37">
        <v>58785.256147008498</v>
      </c>
      <c r="G6" s="37">
        <v>295983.72832222201</v>
      </c>
      <c r="H6" s="37">
        <v>0.165700099840907</v>
      </c>
    </row>
    <row r="7" spans="1:8">
      <c r="A7" s="37">
        <v>6</v>
      </c>
      <c r="B7" s="37">
        <v>17</v>
      </c>
      <c r="C7" s="37">
        <v>28911</v>
      </c>
      <c r="D7" s="37">
        <v>579650.173700855</v>
      </c>
      <c r="E7" s="37">
        <v>479412.37944187998</v>
      </c>
      <c r="F7" s="37">
        <v>100232.529301709</v>
      </c>
      <c r="G7" s="37">
        <v>479412.37944187998</v>
      </c>
      <c r="H7" s="37">
        <v>0.17292057221544199</v>
      </c>
    </row>
    <row r="8" spans="1:8">
      <c r="A8" s="37">
        <v>7</v>
      </c>
      <c r="B8" s="37">
        <v>18</v>
      </c>
      <c r="C8" s="37">
        <v>120285</v>
      </c>
      <c r="D8" s="37">
        <v>213688.008853846</v>
      </c>
      <c r="E8" s="37">
        <v>172011.399576923</v>
      </c>
      <c r="F8" s="37">
        <v>41676.609276923104</v>
      </c>
      <c r="G8" s="37">
        <v>172011.399576923</v>
      </c>
      <c r="H8" s="37">
        <v>0.19503485244896501</v>
      </c>
    </row>
    <row r="9" spans="1:8">
      <c r="A9" s="37">
        <v>8</v>
      </c>
      <c r="B9" s="37">
        <v>19</v>
      </c>
      <c r="C9" s="37">
        <v>25945</v>
      </c>
      <c r="D9" s="37">
        <v>253776.09777350401</v>
      </c>
      <c r="E9" s="37">
        <v>201700.446291453</v>
      </c>
      <c r="F9" s="37">
        <v>52063.822422222198</v>
      </c>
      <c r="G9" s="37">
        <v>201700.446291453</v>
      </c>
      <c r="H9" s="37">
        <v>0.20516608853615401</v>
      </c>
    </row>
    <row r="10" spans="1:8">
      <c r="A10" s="37">
        <v>9</v>
      </c>
      <c r="B10" s="37">
        <v>21</v>
      </c>
      <c r="C10" s="37">
        <v>287851</v>
      </c>
      <c r="D10" s="37">
        <v>1061624.4572752099</v>
      </c>
      <c r="E10" s="37">
        <v>1091960.5681666699</v>
      </c>
      <c r="F10" s="37">
        <v>-30386.674994017099</v>
      </c>
      <c r="G10" s="37">
        <v>1091960.5681666699</v>
      </c>
      <c r="H10" s="37">
        <v>-2.8624173210592602E-2</v>
      </c>
    </row>
    <row r="11" spans="1:8">
      <c r="A11" s="37">
        <v>10</v>
      </c>
      <c r="B11" s="37">
        <v>22</v>
      </c>
      <c r="C11" s="37">
        <v>59724</v>
      </c>
      <c r="D11" s="37">
        <v>919395.63783333299</v>
      </c>
      <c r="E11" s="37">
        <v>850297.32380769204</v>
      </c>
      <c r="F11" s="37">
        <v>69098.314025640997</v>
      </c>
      <c r="G11" s="37">
        <v>850297.32380769204</v>
      </c>
      <c r="H11" s="37">
        <v>7.5156234358996502E-2</v>
      </c>
    </row>
    <row r="12" spans="1:8">
      <c r="A12" s="37">
        <v>11</v>
      </c>
      <c r="B12" s="37">
        <v>23</v>
      </c>
      <c r="C12" s="37">
        <v>282613.66499999998</v>
      </c>
      <c r="D12" s="37">
        <v>2675562.0732777799</v>
      </c>
      <c r="E12" s="37">
        <v>2396340.8538623899</v>
      </c>
      <c r="F12" s="37">
        <v>253522.67480000001</v>
      </c>
      <c r="G12" s="37">
        <v>2396340.8538623899</v>
      </c>
      <c r="H12" s="37">
        <v>9.56738609584072E-2</v>
      </c>
    </row>
    <row r="13" spans="1:8">
      <c r="A13" s="37">
        <v>12</v>
      </c>
      <c r="B13" s="37">
        <v>24</v>
      </c>
      <c r="C13" s="37">
        <v>35531</v>
      </c>
      <c r="D13" s="37">
        <v>820458.41928290599</v>
      </c>
      <c r="E13" s="37">
        <v>773225.78412136703</v>
      </c>
      <c r="F13" s="37">
        <v>47224.088152991499</v>
      </c>
      <c r="G13" s="37">
        <v>773225.78412136703</v>
      </c>
      <c r="H13" s="37">
        <v>5.7558773239956902E-2</v>
      </c>
    </row>
    <row r="14" spans="1:8">
      <c r="A14" s="37">
        <v>13</v>
      </c>
      <c r="B14" s="37">
        <v>25</v>
      </c>
      <c r="C14" s="37">
        <v>119346</v>
      </c>
      <c r="D14" s="37">
        <v>1468602.4814035399</v>
      </c>
      <c r="E14" s="37">
        <v>1369385.3842</v>
      </c>
      <c r="F14" s="37">
        <v>99211.168000000005</v>
      </c>
      <c r="G14" s="37">
        <v>1369385.3842</v>
      </c>
      <c r="H14" s="37">
        <v>6.7555087100932401E-2</v>
      </c>
    </row>
    <row r="15" spans="1:8">
      <c r="A15" s="37">
        <v>14</v>
      </c>
      <c r="B15" s="37">
        <v>26</v>
      </c>
      <c r="C15" s="37">
        <v>84986</v>
      </c>
      <c r="D15" s="37">
        <v>476747.08930997603</v>
      </c>
      <c r="E15" s="37">
        <v>439329.11868248199</v>
      </c>
      <c r="F15" s="37">
        <v>37417.970627494098</v>
      </c>
      <c r="G15" s="37">
        <v>439329.11868248199</v>
      </c>
      <c r="H15" s="37">
        <v>7.8485997012905304E-2</v>
      </c>
    </row>
    <row r="16" spans="1:8">
      <c r="A16" s="37">
        <v>15</v>
      </c>
      <c r="B16" s="37">
        <v>27</v>
      </c>
      <c r="C16" s="37">
        <v>182411.53700000001</v>
      </c>
      <c r="D16" s="37">
        <v>1530748.9285752701</v>
      </c>
      <c r="E16" s="37">
        <v>1442074.60915879</v>
      </c>
      <c r="F16" s="37">
        <v>88606.507450661797</v>
      </c>
      <c r="G16" s="37">
        <v>1442074.60915879</v>
      </c>
      <c r="H16" s="37">
        <v>5.7886980174505803E-2</v>
      </c>
    </row>
    <row r="17" spans="1:9">
      <c r="A17" s="37">
        <v>16</v>
      </c>
      <c r="B17" s="37">
        <v>29</v>
      </c>
      <c r="C17" s="37">
        <v>217854</v>
      </c>
      <c r="D17" s="37">
        <v>2833490.2520111101</v>
      </c>
      <c r="E17" s="37">
        <v>2574082.4107589698</v>
      </c>
      <c r="F17" s="37">
        <v>258989.901081196</v>
      </c>
      <c r="G17" s="37">
        <v>2574082.4107589698</v>
      </c>
      <c r="H17" s="37">
        <v>9.1416622159204403E-2</v>
      </c>
    </row>
    <row r="18" spans="1:9">
      <c r="A18" s="37">
        <v>17</v>
      </c>
      <c r="B18" s="37">
        <v>31</v>
      </c>
      <c r="C18" s="37">
        <v>38315.065999999999</v>
      </c>
      <c r="D18" s="37">
        <v>428683.69655045797</v>
      </c>
      <c r="E18" s="37">
        <v>374004.51036947902</v>
      </c>
      <c r="F18" s="37">
        <v>54679.186180978199</v>
      </c>
      <c r="G18" s="37">
        <v>374004.51036947902</v>
      </c>
      <c r="H18" s="37">
        <v>0.12755135457908001</v>
      </c>
    </row>
    <row r="19" spans="1:9">
      <c r="A19" s="37">
        <v>18</v>
      </c>
      <c r="B19" s="37">
        <v>32</v>
      </c>
      <c r="C19" s="37">
        <v>32763.069</v>
      </c>
      <c r="D19" s="37">
        <v>532463.99730419798</v>
      </c>
      <c r="E19" s="37">
        <v>494544.36416114197</v>
      </c>
      <c r="F19" s="37">
        <v>37919.633143056199</v>
      </c>
      <c r="G19" s="37">
        <v>494544.36416114197</v>
      </c>
      <c r="H19" s="37">
        <v>7.1215393594757107E-2</v>
      </c>
    </row>
    <row r="20" spans="1:9">
      <c r="A20" s="37">
        <v>19</v>
      </c>
      <c r="B20" s="37">
        <v>33</v>
      </c>
      <c r="C20" s="37">
        <v>57026.006999999998</v>
      </c>
      <c r="D20" s="37">
        <v>830422.08493996703</v>
      </c>
      <c r="E20" s="37">
        <v>658498.43746747996</v>
      </c>
      <c r="F20" s="37">
        <v>171922.18452490299</v>
      </c>
      <c r="G20" s="37">
        <v>658498.43746747996</v>
      </c>
      <c r="H20" s="37">
        <v>0.20703024463966099</v>
      </c>
    </row>
    <row r="21" spans="1:9">
      <c r="A21" s="37">
        <v>20</v>
      </c>
      <c r="B21" s="37">
        <v>34</v>
      </c>
      <c r="C21" s="37">
        <v>56355.18</v>
      </c>
      <c r="D21" s="37">
        <v>338306.54902918101</v>
      </c>
      <c r="E21" s="37">
        <v>255033.12468101</v>
      </c>
      <c r="F21" s="37">
        <v>83273.057681503706</v>
      </c>
      <c r="G21" s="37">
        <v>255033.12468101</v>
      </c>
      <c r="H21" s="37">
        <v>0.246147017178279</v>
      </c>
    </row>
    <row r="22" spans="1:9">
      <c r="A22" s="37">
        <v>21</v>
      </c>
      <c r="B22" s="37">
        <v>35</v>
      </c>
      <c r="C22" s="37">
        <v>58136.438000000002</v>
      </c>
      <c r="D22" s="37">
        <v>1627385.2055946901</v>
      </c>
      <c r="E22" s="37">
        <v>1544076.27868938</v>
      </c>
      <c r="F22" s="37">
        <v>83308.477505309696</v>
      </c>
      <c r="G22" s="37">
        <v>1544076.27868938</v>
      </c>
      <c r="H22" s="37">
        <v>5.1191629507523297E-2</v>
      </c>
    </row>
    <row r="23" spans="1:9">
      <c r="A23" s="37">
        <v>22</v>
      </c>
      <c r="B23" s="37">
        <v>36</v>
      </c>
      <c r="C23" s="37">
        <v>187310.84099999999</v>
      </c>
      <c r="D23" s="37">
        <v>986097.46148230101</v>
      </c>
      <c r="E23" s="37">
        <v>867718.20673818199</v>
      </c>
      <c r="F23" s="37">
        <v>118378.41734411901</v>
      </c>
      <c r="G23" s="37">
        <v>867718.20673818199</v>
      </c>
      <c r="H23" s="37">
        <v>0.120047482623</v>
      </c>
    </row>
    <row r="24" spans="1:9">
      <c r="A24" s="37">
        <v>23</v>
      </c>
      <c r="B24" s="37">
        <v>37</v>
      </c>
      <c r="C24" s="37">
        <v>141108.894</v>
      </c>
      <c r="D24" s="37">
        <v>1113265.22290088</v>
      </c>
      <c r="E24" s="37">
        <v>1002208.76342399</v>
      </c>
      <c r="F24" s="37">
        <v>111053.334698133</v>
      </c>
      <c r="G24" s="37">
        <v>1002208.76342399</v>
      </c>
      <c r="H24" s="37">
        <v>9.9754886908896404E-2</v>
      </c>
    </row>
    <row r="25" spans="1:9">
      <c r="A25" s="37">
        <v>24</v>
      </c>
      <c r="B25" s="37">
        <v>38</v>
      </c>
      <c r="C25" s="37">
        <v>318094.87800000003</v>
      </c>
      <c r="D25" s="37">
        <v>1440715.8918584101</v>
      </c>
      <c r="E25" s="37">
        <v>1425315.97234071</v>
      </c>
      <c r="F25" s="37">
        <v>15399.9195176991</v>
      </c>
      <c r="G25" s="37">
        <v>1425315.97234071</v>
      </c>
      <c r="H25" s="37">
        <v>1.06890745113073E-2</v>
      </c>
    </row>
    <row r="26" spans="1:9">
      <c r="A26" s="37">
        <v>25</v>
      </c>
      <c r="B26" s="37">
        <v>39</v>
      </c>
      <c r="C26" s="37">
        <v>99808.597999999998</v>
      </c>
      <c r="D26" s="37">
        <v>177029.023960169</v>
      </c>
      <c r="E26" s="37">
        <v>141656.93608356599</v>
      </c>
      <c r="F26" s="37">
        <v>35371.882748398602</v>
      </c>
      <c r="G26" s="37">
        <v>141656.93608356599</v>
      </c>
      <c r="H26" s="37">
        <v>0.199808612980543</v>
      </c>
    </row>
    <row r="27" spans="1:9">
      <c r="A27" s="37">
        <v>26</v>
      </c>
      <c r="B27" s="37">
        <v>42</v>
      </c>
      <c r="C27" s="37">
        <v>17156.985000000001</v>
      </c>
      <c r="D27" s="37">
        <v>358447.55619999999</v>
      </c>
      <c r="E27" s="37">
        <v>316029.36259999999</v>
      </c>
      <c r="F27" s="37">
        <v>42418.193599999999</v>
      </c>
      <c r="G27" s="37">
        <v>316029.36259999999</v>
      </c>
      <c r="H27" s="37">
        <v>0.118338632433951</v>
      </c>
    </row>
    <row r="28" spans="1:9">
      <c r="A28" s="37">
        <v>27</v>
      </c>
      <c r="B28" s="37">
        <v>75</v>
      </c>
      <c r="C28" s="37">
        <v>82</v>
      </c>
      <c r="D28" s="37">
        <v>36743.589743589699</v>
      </c>
      <c r="E28" s="37">
        <v>32691.700854700899</v>
      </c>
      <c r="F28" s="37">
        <v>4051.8888888888901</v>
      </c>
      <c r="G28" s="37">
        <v>32691.700854700899</v>
      </c>
      <c r="H28" s="37">
        <v>0.110274715050012</v>
      </c>
    </row>
    <row r="29" spans="1:9">
      <c r="A29" s="37">
        <v>28</v>
      </c>
      <c r="B29" s="37">
        <v>76</v>
      </c>
      <c r="C29" s="37">
        <v>2573</v>
      </c>
      <c r="D29" s="37">
        <v>520164.930734188</v>
      </c>
      <c r="E29" s="37">
        <v>493506.08363760699</v>
      </c>
      <c r="F29" s="37">
        <v>26522.094959829101</v>
      </c>
      <c r="G29" s="37">
        <v>493506.08363760699</v>
      </c>
      <c r="H29" s="37">
        <v>5.1001265030217402E-2</v>
      </c>
    </row>
    <row r="30" spans="1:9">
      <c r="A30" s="37">
        <v>29</v>
      </c>
      <c r="B30" s="37">
        <v>99</v>
      </c>
      <c r="C30" s="37">
        <v>13</v>
      </c>
      <c r="D30" s="37">
        <v>10020.4175175857</v>
      </c>
      <c r="E30" s="37">
        <v>9311.5645866424602</v>
      </c>
      <c r="F30" s="37">
        <v>708.85293094319604</v>
      </c>
      <c r="G30" s="37">
        <v>9311.5645866424602</v>
      </c>
      <c r="H30" s="37">
        <v>7.0740857823456099E-2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97</v>
      </c>
      <c r="D34" s="34">
        <v>144248.98000000001</v>
      </c>
      <c r="E34" s="34">
        <v>130597.62</v>
      </c>
      <c r="F34" s="30"/>
      <c r="G34" s="30"/>
      <c r="H34" s="30"/>
    </row>
    <row r="35" spans="1:8">
      <c r="A35" s="30"/>
      <c r="B35" s="33">
        <v>71</v>
      </c>
      <c r="C35" s="34">
        <v>191</v>
      </c>
      <c r="D35" s="34">
        <v>506434.1</v>
      </c>
      <c r="E35" s="34">
        <v>633987.87</v>
      </c>
      <c r="F35" s="30"/>
      <c r="G35" s="30"/>
      <c r="H35" s="30"/>
    </row>
    <row r="36" spans="1:8">
      <c r="A36" s="30"/>
      <c r="B36" s="33">
        <v>72</v>
      </c>
      <c r="C36" s="34">
        <v>51</v>
      </c>
      <c r="D36" s="34">
        <v>148543.87</v>
      </c>
      <c r="E36" s="34">
        <v>161407.51999999999</v>
      </c>
      <c r="F36" s="30"/>
      <c r="G36" s="30"/>
      <c r="H36" s="30"/>
    </row>
    <row r="37" spans="1:8">
      <c r="A37" s="30"/>
      <c r="B37" s="33">
        <v>73</v>
      </c>
      <c r="C37" s="34">
        <v>145</v>
      </c>
      <c r="D37" s="34">
        <v>338636.4</v>
      </c>
      <c r="E37" s="34">
        <v>417011.16</v>
      </c>
      <c r="F37" s="30"/>
      <c r="G37" s="30"/>
      <c r="H37" s="30"/>
    </row>
    <row r="38" spans="1:8">
      <c r="A38" s="30"/>
      <c r="B38" s="33">
        <v>77</v>
      </c>
      <c r="C38" s="34">
        <v>245</v>
      </c>
      <c r="D38" s="34">
        <v>357088.81</v>
      </c>
      <c r="E38" s="34">
        <v>461069.99</v>
      </c>
      <c r="F38" s="30"/>
      <c r="G38" s="30"/>
      <c r="H38" s="30"/>
    </row>
    <row r="39" spans="1:8">
      <c r="A39" s="30"/>
      <c r="B39" s="33">
        <v>78</v>
      </c>
      <c r="C39" s="34">
        <v>83</v>
      </c>
      <c r="D39" s="34">
        <v>113742.83</v>
      </c>
      <c r="E39" s="34">
        <v>99675.9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2016-10-31T02:42:37Z</dcterms:modified>
</cp:coreProperties>
</file>