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<sst xmlns="http://schemas.openxmlformats.org/spreadsheetml/2006/main" count="121" uniqueCount="80">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</sst>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15800123.061500002</v>
      </c>
      <c r="F3" s="25">
        <f>RA!I7</f>
        <v>1945933.9380999999</v>
      </c>
      <c r="G3" s="16">
        <f>SUM(G4:G42)</f>
        <v>13854189.123399999</v>
      </c>
      <c r="H3" s="27">
        <f>RA!J7</f>
        <v>12.3159416577054</v>
      </c>
      <c r="I3" s="20">
        <f>SUM(I4:I42)</f>
        <v>15800129.322199756</v>
      </c>
      <c r="J3" s="21">
        <f>SUM(J4:J42)</f>
        <v>13854188.939340547</v>
      </c>
      <c r="K3" s="22">
        <f>E3-I3</f>
        <v>-6.2606997545808554</v>
      </c>
      <c r="L3" s="22">
        <f>G3-J3</f>
        <v>0.18405945226550102</v>
      </c>
    </row>
    <row r="4" spans="1:13">
      <c r="A4" s="69">
        <f>RA!A8</f>
        <v>42675</v>
      </c>
      <c r="B4" s="12">
        <v>12</v>
      </c>
      <c r="C4" s="67" t="s">
        <v>6</v>
      </c>
      <c r="D4" s="67"/>
      <c r="E4" s="15">
        <f>VLOOKUP(C4,RA!B8:D35,3,0)</f>
        <v>604323.7548</v>
      </c>
      <c r="F4" s="25">
        <f>VLOOKUP(C4,RA!B8:I38,8,0)</f>
        <v>180402.60459999999</v>
      </c>
      <c r="G4" s="16">
        <f t="shared" ref="G4:G42" si="0">E4-F4</f>
        <v>423921.15020000003</v>
      </c>
      <c r="H4" s="27">
        <f>RA!J8</f>
        <v>29.8519796991439</v>
      </c>
      <c r="I4" s="20">
        <f>VLOOKUP(B4,RMS!B:D,3,FALSE)</f>
        <v>604324.47690769203</v>
      </c>
      <c r="J4" s="21">
        <f>VLOOKUP(B4,RMS!B:E,4,FALSE)</f>
        <v>423921.16473846103</v>
      </c>
      <c r="K4" s="22">
        <f t="shared" ref="K4:K42" si="1">E4-I4</f>
        <v>-0.7221076920395717</v>
      </c>
      <c r="L4" s="22">
        <f t="shared" ref="L4:L42" si="2">G4-J4</f>
        <v>-1.4538460993207991E-2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55872.831899999997</v>
      </c>
      <c r="F5" s="25">
        <f>VLOOKUP(C5,RA!B9:I39,8,0)</f>
        <v>13021.610500000001</v>
      </c>
      <c r="G5" s="16">
        <f t="shared" si="0"/>
        <v>42851.221399999995</v>
      </c>
      <c r="H5" s="27">
        <f>RA!J9</f>
        <v>23.3058000770496</v>
      </c>
      <c r="I5" s="20">
        <f>VLOOKUP(B5,RMS!B:D,3,FALSE)</f>
        <v>55872.856124786304</v>
      </c>
      <c r="J5" s="21">
        <f>VLOOKUP(B5,RMS!B:E,4,FALSE)</f>
        <v>42851.206812820499</v>
      </c>
      <c r="K5" s="22">
        <f t="shared" si="1"/>
        <v>-2.4224786306149326E-2</v>
      </c>
      <c r="L5" s="22">
        <f t="shared" si="2"/>
        <v>1.4587179495720193E-2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80143.992899999997</v>
      </c>
      <c r="F6" s="25">
        <f>VLOOKUP(C6,RA!B10:I40,8,0)</f>
        <v>27451.104299999999</v>
      </c>
      <c r="G6" s="16">
        <f t="shared" si="0"/>
        <v>52692.888599999998</v>
      </c>
      <c r="H6" s="27">
        <f>RA!J10</f>
        <v>34.252229401961799</v>
      </c>
      <c r="I6" s="20">
        <f>VLOOKUP(B6,RMS!B:D,3,FALSE)</f>
        <v>80146.068182641306</v>
      </c>
      <c r="J6" s="21">
        <f>VLOOKUP(B6,RMS!B:E,4,FALSE)</f>
        <v>52692.888065006198</v>
      </c>
      <c r="K6" s="22">
        <f>E6-I6</f>
        <v>-2.0752826413081493</v>
      </c>
      <c r="L6" s="22">
        <f t="shared" si="2"/>
        <v>5.3499380010180175E-4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68810.282800000001</v>
      </c>
      <c r="F7" s="25">
        <f>VLOOKUP(C7,RA!B11:I41,8,0)</f>
        <v>16511.281200000001</v>
      </c>
      <c r="G7" s="16">
        <f t="shared" si="0"/>
        <v>52299.001600000003</v>
      </c>
      <c r="H7" s="27">
        <f>RA!J11</f>
        <v>23.995368901463099</v>
      </c>
      <c r="I7" s="20">
        <f>VLOOKUP(B7,RMS!B:D,3,FALSE)</f>
        <v>68810.315442250998</v>
      </c>
      <c r="J7" s="21">
        <f>VLOOKUP(B7,RMS!B:E,4,FALSE)</f>
        <v>52299.002367476001</v>
      </c>
      <c r="K7" s="22">
        <f t="shared" si="1"/>
        <v>-3.2642250997014344E-2</v>
      </c>
      <c r="L7" s="22">
        <f t="shared" si="2"/>
        <v>-7.6747599814552814E-4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240936.5667</v>
      </c>
      <c r="F8" s="25">
        <f>VLOOKUP(C8,RA!B12:I42,8,0)</f>
        <v>50515.108399999997</v>
      </c>
      <c r="G8" s="16">
        <f t="shared" si="0"/>
        <v>190421.4583</v>
      </c>
      <c r="H8" s="27">
        <f>RA!J12</f>
        <v>20.966144364005299</v>
      </c>
      <c r="I8" s="20">
        <f>VLOOKUP(B8,RMS!B:D,3,FALSE)</f>
        <v>240936.547581197</v>
      </c>
      <c r="J8" s="21">
        <f>VLOOKUP(B8,RMS!B:E,4,FALSE)</f>
        <v>190421.46219743599</v>
      </c>
      <c r="K8" s="22">
        <f t="shared" si="1"/>
        <v>1.9118803000310436E-2</v>
      </c>
      <c r="L8" s="22">
        <f t="shared" si="2"/>
        <v>-3.8974359922576696E-3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354637.07059999998</v>
      </c>
      <c r="F9" s="25">
        <f>VLOOKUP(C9,RA!B13:I43,8,0)</f>
        <v>118930.7798</v>
      </c>
      <c r="G9" s="16">
        <f t="shared" si="0"/>
        <v>235706.29079999996</v>
      </c>
      <c r="H9" s="27">
        <f>RA!J13</f>
        <v>33.535913095262302</v>
      </c>
      <c r="I9" s="20">
        <f>VLOOKUP(B9,RMS!B:D,3,FALSE)</f>
        <v>354637.29404786299</v>
      </c>
      <c r="J9" s="21">
        <f>VLOOKUP(B9,RMS!B:E,4,FALSE)</f>
        <v>235706.288895726</v>
      </c>
      <c r="K9" s="22">
        <f t="shared" si="1"/>
        <v>-0.22344786301255226</v>
      </c>
      <c r="L9" s="22">
        <f t="shared" si="2"/>
        <v>1.9042739586438984E-3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140752.30619999999</v>
      </c>
      <c r="F10" s="25">
        <f>VLOOKUP(C10,RA!B14:I43,8,0)</f>
        <v>27857.555499999999</v>
      </c>
      <c r="G10" s="16">
        <f t="shared" si="0"/>
        <v>112894.75069999999</v>
      </c>
      <c r="H10" s="27">
        <f>RA!J14</f>
        <v>19.7918998644443</v>
      </c>
      <c r="I10" s="20">
        <f>VLOOKUP(B10,RMS!B:D,3,FALSE)</f>
        <v>140752.29908119701</v>
      </c>
      <c r="J10" s="21">
        <f>VLOOKUP(B10,RMS!B:E,4,FALSE)</f>
        <v>112894.74640256399</v>
      </c>
      <c r="K10" s="22">
        <f t="shared" si="1"/>
        <v>7.1188029833137989E-3</v>
      </c>
      <c r="L10" s="22">
        <f t="shared" si="2"/>
        <v>4.2974359967047349E-3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173871.2512</v>
      </c>
      <c r="F11" s="25">
        <f>VLOOKUP(C11,RA!B15:I44,8,0)</f>
        <v>37591.165999999997</v>
      </c>
      <c r="G11" s="16">
        <f t="shared" si="0"/>
        <v>136280.0852</v>
      </c>
      <c r="H11" s="27">
        <f>RA!J15</f>
        <v>21.620115884919802</v>
      </c>
      <c r="I11" s="20">
        <f>VLOOKUP(B11,RMS!B:D,3,FALSE)</f>
        <v>173871.47911367501</v>
      </c>
      <c r="J11" s="21">
        <f>VLOOKUP(B11,RMS!B:E,4,FALSE)</f>
        <v>136280.08385384601</v>
      </c>
      <c r="K11" s="22">
        <f t="shared" si="1"/>
        <v>-0.22791367501486093</v>
      </c>
      <c r="L11" s="22">
        <f t="shared" si="2"/>
        <v>1.3461539929267019E-3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547894.98620000004</v>
      </c>
      <c r="F12" s="25">
        <f>VLOOKUP(C12,RA!B16:I45,8,0)</f>
        <v>2474.9449</v>
      </c>
      <c r="G12" s="16">
        <f t="shared" si="0"/>
        <v>545420.04130000004</v>
      </c>
      <c r="H12" s="27">
        <f>RA!J16</f>
        <v>0.45171884436565402</v>
      </c>
      <c r="I12" s="20">
        <f>VLOOKUP(B12,RMS!B:D,3,FALSE)</f>
        <v>547894.69840512797</v>
      </c>
      <c r="J12" s="21">
        <f>VLOOKUP(B12,RMS!B:E,4,FALSE)</f>
        <v>545420.04130000004</v>
      </c>
      <c r="K12" s="22">
        <f t="shared" si="1"/>
        <v>0.28779487207066268</v>
      </c>
      <c r="L12" s="22">
        <f t="shared" si="2"/>
        <v>0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700178.33030000003</v>
      </c>
      <c r="F13" s="25">
        <f>VLOOKUP(C13,RA!B17:I46,8,0)</f>
        <v>32606.718400000002</v>
      </c>
      <c r="G13" s="16">
        <f t="shared" si="0"/>
        <v>667571.61190000002</v>
      </c>
      <c r="H13" s="27">
        <f>RA!J17</f>
        <v>4.6569162438987899</v>
      </c>
      <c r="I13" s="20">
        <f>VLOOKUP(B13,RMS!B:D,3,FALSE)</f>
        <v>700178.31279401702</v>
      </c>
      <c r="J13" s="21">
        <f>VLOOKUP(B13,RMS!B:E,4,FALSE)</f>
        <v>667571.60659743601</v>
      </c>
      <c r="K13" s="22">
        <f t="shared" si="1"/>
        <v>1.7505983007140458E-2</v>
      </c>
      <c r="L13" s="22">
        <f t="shared" si="2"/>
        <v>5.3025640081614256E-3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1391103.2760999999</v>
      </c>
      <c r="F14" s="25">
        <f>VLOOKUP(C14,RA!B18:I47,8,0)</f>
        <v>225048.9927</v>
      </c>
      <c r="G14" s="16">
        <f t="shared" si="0"/>
        <v>1166054.2833999998</v>
      </c>
      <c r="H14" s="27">
        <f>RA!J18</f>
        <v>16.1777343613863</v>
      </c>
      <c r="I14" s="20">
        <f>VLOOKUP(B14,RMS!B:D,3,FALSE)</f>
        <v>1391103.43902479</v>
      </c>
      <c r="J14" s="21">
        <f>VLOOKUP(B14,RMS!B:E,4,FALSE)</f>
        <v>1166054.23767863</v>
      </c>
      <c r="K14" s="22">
        <f t="shared" si="1"/>
        <v>-0.16292479005642235</v>
      </c>
      <c r="L14" s="22">
        <f t="shared" si="2"/>
        <v>4.5721369795501232E-2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563726.84580000001</v>
      </c>
      <c r="F15" s="25">
        <f>VLOOKUP(C15,RA!B19:I48,8,0)</f>
        <v>55414.222399999999</v>
      </c>
      <c r="G15" s="16">
        <f t="shared" si="0"/>
        <v>508312.62340000004</v>
      </c>
      <c r="H15" s="27">
        <f>RA!J19</f>
        <v>9.8299775525787094</v>
      </c>
      <c r="I15" s="20">
        <f>VLOOKUP(B15,RMS!B:D,3,FALSE)</f>
        <v>563726.84241452999</v>
      </c>
      <c r="J15" s="21">
        <f>VLOOKUP(B15,RMS!B:E,4,FALSE)</f>
        <v>508312.62408461497</v>
      </c>
      <c r="K15" s="22">
        <f t="shared" si="1"/>
        <v>3.3854700159281492E-3</v>
      </c>
      <c r="L15" s="22">
        <f t="shared" si="2"/>
        <v>-6.8461493356153369E-4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1053069.2964000001</v>
      </c>
      <c r="F16" s="25">
        <f>VLOOKUP(C16,RA!B20:I49,8,0)</f>
        <v>115285.4427</v>
      </c>
      <c r="G16" s="16">
        <f t="shared" si="0"/>
        <v>937783.85370000009</v>
      </c>
      <c r="H16" s="27">
        <f>RA!J20</f>
        <v>10.9475647133681</v>
      </c>
      <c r="I16" s="20">
        <f>VLOOKUP(B16,RMS!B:D,3,FALSE)</f>
        <v>1053069.4205</v>
      </c>
      <c r="J16" s="21">
        <f>VLOOKUP(B16,RMS!B:E,4,FALSE)</f>
        <v>937783.85369999998</v>
      </c>
      <c r="K16" s="22">
        <f t="shared" si="1"/>
        <v>-0.12409999989904463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328927.3566</v>
      </c>
      <c r="F17" s="25">
        <f>VLOOKUP(C17,RA!B21:I50,8,0)</f>
        <v>51836.616499999996</v>
      </c>
      <c r="G17" s="16">
        <f t="shared" si="0"/>
        <v>277090.7401</v>
      </c>
      <c r="H17" s="27">
        <f>RA!J21</f>
        <v>15.7592901471668</v>
      </c>
      <c r="I17" s="20">
        <f>VLOOKUP(B17,RMS!B:D,3,FALSE)</f>
        <v>328927.11112539098</v>
      </c>
      <c r="J17" s="21">
        <f>VLOOKUP(B17,RMS!B:E,4,FALSE)</f>
        <v>277090.74004404398</v>
      </c>
      <c r="K17" s="22">
        <f t="shared" si="1"/>
        <v>0.24547460902249441</v>
      </c>
      <c r="L17" s="22">
        <f t="shared" si="2"/>
        <v>5.5956013966351748E-5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992031.19539999997</v>
      </c>
      <c r="F18" s="25">
        <f>VLOOKUP(C18,RA!B22:I51,8,0)</f>
        <v>86223.952999999994</v>
      </c>
      <c r="G18" s="16">
        <f t="shared" si="0"/>
        <v>905807.24239999999</v>
      </c>
      <c r="H18" s="27">
        <f>RA!J22</f>
        <v>8.6916574196271501</v>
      </c>
      <c r="I18" s="20">
        <f>VLOOKUP(B18,RMS!B:D,3,FALSE)</f>
        <v>992032.34424679703</v>
      </c>
      <c r="J18" s="21">
        <f>VLOOKUP(B18,RMS!B:E,4,FALSE)</f>
        <v>905807.24321611098</v>
      </c>
      <c r="K18" s="22">
        <f t="shared" si="1"/>
        <v>-1.1488467970630154</v>
      </c>
      <c r="L18" s="22">
        <f t="shared" si="2"/>
        <v>-8.1611098721623421E-4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2182348.8324000002</v>
      </c>
      <c r="F19" s="25">
        <f>VLOOKUP(C19,RA!B23:I52,8,0)</f>
        <v>255868.7942</v>
      </c>
      <c r="G19" s="16">
        <f t="shared" si="0"/>
        <v>1926480.0382000003</v>
      </c>
      <c r="H19" s="27">
        <f>RA!J23</f>
        <v>11.724468169399501</v>
      </c>
      <c r="I19" s="20">
        <f>VLOOKUP(B19,RMS!B:D,3,FALSE)</f>
        <v>2182350.6357589699</v>
      </c>
      <c r="J19" s="21">
        <f>VLOOKUP(B19,RMS!B:E,4,FALSE)</f>
        <v>1926480.0581153799</v>
      </c>
      <c r="K19" s="22">
        <f t="shared" si="1"/>
        <v>-1.8033589697442949</v>
      </c>
      <c r="L19" s="22">
        <f t="shared" si="2"/>
        <v>-1.9915379583835602E-2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283991.02919999999</v>
      </c>
      <c r="F20" s="25">
        <f>VLOOKUP(C20,RA!B24:I53,8,0)</f>
        <v>40907.256999999998</v>
      </c>
      <c r="G20" s="16">
        <f t="shared" si="0"/>
        <v>243083.77220000001</v>
      </c>
      <c r="H20" s="27">
        <f>RA!J24</f>
        <v>14.404418729434999</v>
      </c>
      <c r="I20" s="20">
        <f>VLOOKUP(B20,RMS!B:D,3,FALSE)</f>
        <v>283991.14093947498</v>
      </c>
      <c r="J20" s="21">
        <f>VLOOKUP(B20,RMS!B:E,4,FALSE)</f>
        <v>243083.77270786901</v>
      </c>
      <c r="K20" s="22">
        <f t="shared" si="1"/>
        <v>-0.11173947498900816</v>
      </c>
      <c r="L20" s="22">
        <f t="shared" si="2"/>
        <v>-5.0786900101229548E-4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335074.69260000001</v>
      </c>
      <c r="F21" s="25">
        <f>VLOOKUP(C21,RA!B25:I54,8,0)</f>
        <v>27640.553</v>
      </c>
      <c r="G21" s="16">
        <f t="shared" si="0"/>
        <v>307434.13959999999</v>
      </c>
      <c r="H21" s="27">
        <f>RA!J25</f>
        <v>8.2490721055428295</v>
      </c>
      <c r="I21" s="20">
        <f>VLOOKUP(B21,RMS!B:D,3,FALSE)</f>
        <v>335074.68306197698</v>
      </c>
      <c r="J21" s="21">
        <f>VLOOKUP(B21,RMS!B:E,4,FALSE)</f>
        <v>307434.13674055302</v>
      </c>
      <c r="K21" s="22">
        <f t="shared" si="1"/>
        <v>9.5380230341106653E-3</v>
      </c>
      <c r="L21" s="22">
        <f t="shared" si="2"/>
        <v>2.8594469767995179E-3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644249.74569999997</v>
      </c>
      <c r="F22" s="25">
        <f>VLOOKUP(C22,RA!B26:I55,8,0)</f>
        <v>146822.44070000001</v>
      </c>
      <c r="G22" s="16">
        <f t="shared" si="0"/>
        <v>497427.30499999993</v>
      </c>
      <c r="H22" s="27">
        <f>RA!J26</f>
        <v>22.789677711160301</v>
      </c>
      <c r="I22" s="20">
        <f>VLOOKUP(B22,RMS!B:D,3,FALSE)</f>
        <v>644249.74276713596</v>
      </c>
      <c r="J22" s="21">
        <f>VLOOKUP(B22,RMS!B:E,4,FALSE)</f>
        <v>497427.23779159202</v>
      </c>
      <c r="K22" s="22">
        <f t="shared" si="1"/>
        <v>2.9328640084713697E-3</v>
      </c>
      <c r="L22" s="22">
        <f t="shared" si="2"/>
        <v>6.7208407912403345E-2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238681.39809999999</v>
      </c>
      <c r="F23" s="25">
        <f>VLOOKUP(C23,RA!B27:I56,8,0)</f>
        <v>59553.1008</v>
      </c>
      <c r="G23" s="16">
        <f t="shared" si="0"/>
        <v>179128.29729999998</v>
      </c>
      <c r="H23" s="27">
        <f>RA!J27</f>
        <v>24.950876471340699</v>
      </c>
      <c r="I23" s="20">
        <f>VLOOKUP(B23,RMS!B:D,3,FALSE)</f>
        <v>238681.28341351601</v>
      </c>
      <c r="J23" s="21">
        <f>VLOOKUP(B23,RMS!B:E,4,FALSE)</f>
        <v>179128.292876294</v>
      </c>
      <c r="K23" s="22">
        <f t="shared" si="1"/>
        <v>0.11468648398295045</v>
      </c>
      <c r="L23" s="22">
        <f t="shared" si="2"/>
        <v>4.4237059773877263E-3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1134814.3169</v>
      </c>
      <c r="F24" s="25">
        <f>VLOOKUP(C24,RA!B28:I57,8,0)</f>
        <v>68254.641199999998</v>
      </c>
      <c r="G24" s="16">
        <f t="shared" si="0"/>
        <v>1066559.6757</v>
      </c>
      <c r="H24" s="27">
        <f>RA!J28</f>
        <v>6.0146087499541698</v>
      </c>
      <c r="I24" s="20">
        <f>VLOOKUP(B24,RMS!B:D,3,FALSE)</f>
        <v>1134814.7462619499</v>
      </c>
      <c r="J24" s="21">
        <f>VLOOKUP(B24,RMS!B:E,4,FALSE)</f>
        <v>1066559.6615079599</v>
      </c>
      <c r="K24" s="22">
        <f t="shared" si="1"/>
        <v>-0.42936194990761578</v>
      </c>
      <c r="L24" s="22">
        <f t="shared" si="2"/>
        <v>1.4192040078341961E-2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829740.69819999998</v>
      </c>
      <c r="F25" s="25">
        <f>VLOOKUP(C25,RA!B29:I58,8,0)</f>
        <v>118334.3095</v>
      </c>
      <c r="G25" s="16">
        <f t="shared" si="0"/>
        <v>711406.38870000001</v>
      </c>
      <c r="H25" s="27">
        <f>RA!J29</f>
        <v>14.261601215501299</v>
      </c>
      <c r="I25" s="20">
        <f>VLOOKUP(B25,RMS!B:D,3,FALSE)</f>
        <v>829740.715012389</v>
      </c>
      <c r="J25" s="21">
        <f>VLOOKUP(B25,RMS!B:E,4,FALSE)</f>
        <v>711406.35673274798</v>
      </c>
      <c r="K25" s="22">
        <f t="shared" si="1"/>
        <v>-1.6812389018014073E-2</v>
      </c>
      <c r="L25" s="22">
        <f t="shared" si="2"/>
        <v>3.1967252027243376E-2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897231.35369999998</v>
      </c>
      <c r="F26" s="25">
        <f>VLOOKUP(C26,RA!B30:I59,8,0)</f>
        <v>102484.20729999999</v>
      </c>
      <c r="G26" s="16">
        <f t="shared" si="0"/>
        <v>794747.14639999997</v>
      </c>
      <c r="H26" s="27">
        <f>RA!J30</f>
        <v>11.422272179563899</v>
      </c>
      <c r="I26" s="20">
        <f>VLOOKUP(B26,RMS!B:D,3,FALSE)</f>
        <v>897231.36394778802</v>
      </c>
      <c r="J26" s="21">
        <f>VLOOKUP(B26,RMS!B:E,4,FALSE)</f>
        <v>794747.13574834506</v>
      </c>
      <c r="K26" s="22">
        <f t="shared" si="1"/>
        <v>-1.0247788042761385E-2</v>
      </c>
      <c r="L26" s="22">
        <f t="shared" si="2"/>
        <v>1.0651654913090169E-2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871510.07369999995</v>
      </c>
      <c r="F27" s="25">
        <f>VLOOKUP(C27,RA!B31:I60,8,0)</f>
        <v>43418.274400000002</v>
      </c>
      <c r="G27" s="16">
        <f t="shared" si="0"/>
        <v>828091.79929999996</v>
      </c>
      <c r="H27" s="27">
        <f>RA!J31</f>
        <v>4.9819589824897301</v>
      </c>
      <c r="I27" s="20">
        <f>VLOOKUP(B27,RMS!B:D,3,FALSE)</f>
        <v>871510.00042566401</v>
      </c>
      <c r="J27" s="21">
        <f>VLOOKUP(B27,RMS!B:E,4,FALSE)</f>
        <v>828091.76833274297</v>
      </c>
      <c r="K27" s="22">
        <f t="shared" si="1"/>
        <v>7.3274335940368474E-2</v>
      </c>
      <c r="L27" s="22">
        <f t="shared" si="2"/>
        <v>3.0967256985604763E-2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130346.6851</v>
      </c>
      <c r="F28" s="25">
        <f>VLOOKUP(C28,RA!B32:I61,8,0)</f>
        <v>29349.485499999999</v>
      </c>
      <c r="G28" s="16">
        <f t="shared" si="0"/>
        <v>100997.19960000001</v>
      </c>
      <c r="H28" s="27">
        <f>RA!J32</f>
        <v>22.516480167856599</v>
      </c>
      <c r="I28" s="20">
        <f>VLOOKUP(B28,RMS!B:D,3,FALSE)</f>
        <v>130346.617735398</v>
      </c>
      <c r="J28" s="21">
        <f>VLOOKUP(B28,RMS!B:E,4,FALSE)</f>
        <v>100997.22875598499</v>
      </c>
      <c r="K28" s="22">
        <f t="shared" si="1"/>
        <v>6.7364602000452578E-2</v>
      </c>
      <c r="L28" s="22">
        <f t="shared" si="2"/>
        <v>-2.9155984986573458E-2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243330.6483</v>
      </c>
      <c r="F30" s="25">
        <f>VLOOKUP(C30,RA!B34:I64,8,0)</f>
        <v>27710.0939</v>
      </c>
      <c r="G30" s="16">
        <f t="shared" si="0"/>
        <v>215620.55439999999</v>
      </c>
      <c r="H30" s="27">
        <f>RA!J34</f>
        <v>0</v>
      </c>
      <c r="I30" s="20">
        <f>VLOOKUP(B30,RMS!B:D,3,FALSE)</f>
        <v>243330.64809999999</v>
      </c>
      <c r="J30" s="21">
        <f>VLOOKUP(B30,RMS!B:E,4,FALSE)</f>
        <v>215620.53950000001</v>
      </c>
      <c r="K30" s="22">
        <f t="shared" si="1"/>
        <v>2.0000000949949026E-4</v>
      </c>
      <c r="L30" s="22">
        <f t="shared" si="2"/>
        <v>1.4899999980116263E-2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11.3878354796624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51946.57</v>
      </c>
      <c r="F32" s="25">
        <f>VLOOKUP(C32,RA!B34:I65,8,0)</f>
        <v>2197.66</v>
      </c>
      <c r="G32" s="16">
        <f t="shared" si="0"/>
        <v>49748.91</v>
      </c>
      <c r="H32" s="27">
        <f>RA!J34</f>
        <v>0</v>
      </c>
      <c r="I32" s="20">
        <f>VLOOKUP(B32,RMS!B:D,3,FALSE)</f>
        <v>51946.57</v>
      </c>
      <c r="J32" s="21">
        <f>VLOOKUP(B32,RMS!B:E,4,FALSE)</f>
        <v>49748.91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132364.60999999999</v>
      </c>
      <c r="F33" s="25">
        <f>VLOOKUP(C33,RA!B34:I65,8,0)</f>
        <v>-34627.58</v>
      </c>
      <c r="G33" s="16">
        <f t="shared" si="0"/>
        <v>166992.19</v>
      </c>
      <c r="H33" s="27">
        <f>RA!J34</f>
        <v>0</v>
      </c>
      <c r="I33" s="20">
        <f>VLOOKUP(B33,RMS!B:D,3,FALSE)</f>
        <v>132364.60999999999</v>
      </c>
      <c r="J33" s="21">
        <f>VLOOKUP(B33,RMS!B:E,4,FALSE)</f>
        <v>166992.19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-3582.55</v>
      </c>
      <c r="F34" s="25">
        <f>VLOOKUP(C34,RA!B34:I66,8,0)</f>
        <v>59.34</v>
      </c>
      <c r="G34" s="16">
        <f t="shared" si="0"/>
        <v>-3641.8900000000003</v>
      </c>
      <c r="H34" s="27">
        <f>RA!J35</f>
        <v>11.3878354796624</v>
      </c>
      <c r="I34" s="20">
        <f>VLOOKUP(B34,RMS!B:D,3,FALSE)</f>
        <v>-3582.55</v>
      </c>
      <c r="J34" s="21">
        <f>VLOOKUP(B34,RMS!B:E,4,FALSE)</f>
        <v>-3641.89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36055.57</v>
      </c>
      <c r="F35" s="25">
        <f>VLOOKUP(C35,RA!B34:I67,8,0)</f>
        <v>-5659.71</v>
      </c>
      <c r="G35" s="16">
        <f t="shared" si="0"/>
        <v>41715.279999999999</v>
      </c>
      <c r="H35" s="27">
        <f>RA!J34</f>
        <v>0</v>
      </c>
      <c r="I35" s="20">
        <f>VLOOKUP(B35,RMS!B:D,3,FALSE)</f>
        <v>36055.57</v>
      </c>
      <c r="J35" s="21">
        <f>VLOOKUP(B35,RMS!B:E,4,FALSE)</f>
        <v>41715.279999999999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11.3878354796624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10829.0597</v>
      </c>
      <c r="F37" s="25">
        <f>VLOOKUP(C37,RA!B8:I68,8,0)</f>
        <v>949.21780000000001</v>
      </c>
      <c r="G37" s="16">
        <f t="shared" si="0"/>
        <v>9879.8418999999994</v>
      </c>
      <c r="H37" s="27">
        <f>RA!J35</f>
        <v>11.3878354796624</v>
      </c>
      <c r="I37" s="20">
        <f>VLOOKUP(B37,RMS!B:D,3,FALSE)</f>
        <v>10829.059829059801</v>
      </c>
      <c r="J37" s="21">
        <f>VLOOKUP(B37,RMS!B:E,4,FALSE)</f>
        <v>9879.8418803418808</v>
      </c>
      <c r="K37" s="22">
        <f t="shared" si="1"/>
        <v>-1.290598011109978E-4</v>
      </c>
      <c r="L37" s="22">
        <f t="shared" si="2"/>
        <v>1.9658118617371656E-5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325404.98300000001</v>
      </c>
      <c r="F38" s="25">
        <f>VLOOKUP(C38,RA!B8:I69,8,0)</f>
        <v>22499.041300000001</v>
      </c>
      <c r="G38" s="16">
        <f t="shared" si="0"/>
        <v>302905.94170000002</v>
      </c>
      <c r="H38" s="27">
        <f>RA!J36</f>
        <v>0</v>
      </c>
      <c r="I38" s="20">
        <f>VLOOKUP(B38,RMS!B:D,3,FALSE)</f>
        <v>325404.97892051301</v>
      </c>
      <c r="J38" s="21">
        <f>VLOOKUP(B38,RMS!B:E,4,FALSE)</f>
        <v>302905.93839401699</v>
      </c>
      <c r="K38" s="22">
        <f t="shared" si="1"/>
        <v>4.0794870001263916E-3</v>
      </c>
      <c r="L38" s="22">
        <f t="shared" si="2"/>
        <v>3.3059830311685801E-3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89376.22</v>
      </c>
      <c r="F39" s="25">
        <f>VLOOKUP(C39,RA!B9:I70,8,0)</f>
        <v>-10782.53</v>
      </c>
      <c r="G39" s="16">
        <f t="shared" si="0"/>
        <v>100158.75</v>
      </c>
      <c r="H39" s="27">
        <f>RA!J37</f>
        <v>4.2306161889033298</v>
      </c>
      <c r="I39" s="20">
        <f>VLOOKUP(B39,RMS!B:D,3,FALSE)</f>
        <v>89376.22</v>
      </c>
      <c r="J39" s="21">
        <f>VLOOKUP(B39,RMS!B:E,4,FALSE)</f>
        <v>100158.75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48794.05</v>
      </c>
      <c r="F40" s="25">
        <f>VLOOKUP(C40,RA!B10:I71,8,0)</f>
        <v>6728.31</v>
      </c>
      <c r="G40" s="16">
        <f t="shared" si="0"/>
        <v>42065.740000000005</v>
      </c>
      <c r="H40" s="27">
        <f>RA!J38</f>
        <v>-26.160753996102098</v>
      </c>
      <c r="I40" s="20">
        <f>VLOOKUP(B40,RMS!B:D,3,FALSE)</f>
        <v>48794.05</v>
      </c>
      <c r="J40" s="21">
        <f>VLOOKUP(B40,RMS!B:E,4,FALSE)</f>
        <v>42065.74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-1.65636208845655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21335.731</v>
      </c>
      <c r="F42" s="25">
        <f>VLOOKUP(C42,RA!B8:I72,8,0)</f>
        <v>3054.9306000000001</v>
      </c>
      <c r="G42" s="16">
        <f t="shared" si="0"/>
        <v>18280.8004</v>
      </c>
      <c r="H42" s="27">
        <f>RA!J39</f>
        <v>-1.65636208845655</v>
      </c>
      <c r="I42" s="20">
        <f>VLOOKUP(B42,RMS!B:D,3,FALSE)</f>
        <v>21335.731033961099</v>
      </c>
      <c r="J42" s="21">
        <f>VLOOKUP(B42,RMS!B:E,4,FALSE)</f>
        <v>18280.800302549</v>
      </c>
      <c r="K42" s="22">
        <f t="shared" si="1"/>
        <v>-3.3961099688895047E-5</v>
      </c>
      <c r="L42" s="22">
        <f t="shared" si="2"/>
        <v>9.7451000328874215E-5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15800123.0615</v>
      </c>
      <c r="E7" s="65"/>
      <c r="F7" s="65"/>
      <c r="G7" s="53">
        <v>25188822.027800001</v>
      </c>
      <c r="H7" s="54">
        <v>-37.273275248592498</v>
      </c>
      <c r="I7" s="53">
        <v>1945933.9380999999</v>
      </c>
      <c r="J7" s="54">
        <v>12.3159416577054</v>
      </c>
      <c r="K7" s="53">
        <v>2616709.7566999998</v>
      </c>
      <c r="L7" s="54">
        <v>10.388376851494</v>
      </c>
      <c r="M7" s="54">
        <v>-0.25634322525931702</v>
      </c>
      <c r="N7" s="53">
        <v>15800123.0615</v>
      </c>
      <c r="O7" s="53">
        <v>6697958901.4911003</v>
      </c>
      <c r="P7" s="53">
        <v>897433</v>
      </c>
      <c r="Q7" s="53">
        <v>843838</v>
      </c>
      <c r="R7" s="54">
        <v>6.3513375790139799</v>
      </c>
      <c r="S7" s="53">
        <v>17.605908253318098</v>
      </c>
      <c r="T7" s="53">
        <v>22.580903664684499</v>
      </c>
      <c r="U7" s="55">
        <v>-28.257533435849702</v>
      </c>
    </row>
    <row r="8" spans="1:23" ht="12" thickBot="1">
      <c r="A8" s="74">
        <v>42675</v>
      </c>
      <c r="B8" s="70" t="s">
        <v>6</v>
      </c>
      <c r="C8" s="71"/>
      <c r="D8" s="56">
        <v>604323.7548</v>
      </c>
      <c r="E8" s="59"/>
      <c r="F8" s="59"/>
      <c r="G8" s="56">
        <v>767507.12049999996</v>
      </c>
      <c r="H8" s="57">
        <v>-21.261479058812199</v>
      </c>
      <c r="I8" s="56">
        <v>180402.60459999999</v>
      </c>
      <c r="J8" s="57">
        <v>29.8519796991439</v>
      </c>
      <c r="K8" s="56">
        <v>200180.68350000001</v>
      </c>
      <c r="L8" s="57">
        <v>26.081931770169199</v>
      </c>
      <c r="M8" s="57">
        <v>-9.8801135824875999E-2</v>
      </c>
      <c r="N8" s="56">
        <v>604323.7548</v>
      </c>
      <c r="O8" s="56">
        <v>247355938.61950001</v>
      </c>
      <c r="P8" s="56">
        <v>22667</v>
      </c>
      <c r="Q8" s="56">
        <v>21308</v>
      </c>
      <c r="R8" s="57">
        <v>6.3778862399098903</v>
      </c>
      <c r="S8" s="56">
        <v>26.660950050734598</v>
      </c>
      <c r="T8" s="56">
        <v>42.379451515862598</v>
      </c>
      <c r="U8" s="58">
        <v>-58.957019293072698</v>
      </c>
    </row>
    <row r="9" spans="1:23" ht="12" thickBot="1">
      <c r="A9" s="75"/>
      <c r="B9" s="70" t="s">
        <v>7</v>
      </c>
      <c r="C9" s="71"/>
      <c r="D9" s="56">
        <v>55872.831899999997</v>
      </c>
      <c r="E9" s="59"/>
      <c r="F9" s="59"/>
      <c r="G9" s="56">
        <v>136934.0797</v>
      </c>
      <c r="H9" s="57">
        <v>-59.197277973161903</v>
      </c>
      <c r="I9" s="56">
        <v>13021.610500000001</v>
      </c>
      <c r="J9" s="57">
        <v>23.3058000770496</v>
      </c>
      <c r="K9" s="56">
        <v>29713.478299999999</v>
      </c>
      <c r="L9" s="57">
        <v>21.699111254917199</v>
      </c>
      <c r="M9" s="57">
        <v>-0.56176081546131196</v>
      </c>
      <c r="N9" s="56">
        <v>55872.831899999997</v>
      </c>
      <c r="O9" s="56">
        <v>35282119.936999999</v>
      </c>
      <c r="P9" s="56">
        <v>3472</v>
      </c>
      <c r="Q9" s="56">
        <v>3617</v>
      </c>
      <c r="R9" s="57">
        <v>-4.0088471108653501</v>
      </c>
      <c r="S9" s="56">
        <v>16.092405501152101</v>
      </c>
      <c r="T9" s="56">
        <v>16.377459303289999</v>
      </c>
      <c r="U9" s="58">
        <v>-1.7713560730093101</v>
      </c>
    </row>
    <row r="10" spans="1:23" ht="12" thickBot="1">
      <c r="A10" s="75"/>
      <c r="B10" s="70" t="s">
        <v>8</v>
      </c>
      <c r="C10" s="71"/>
      <c r="D10" s="56">
        <v>80143.992899999997</v>
      </c>
      <c r="E10" s="59"/>
      <c r="F10" s="59"/>
      <c r="G10" s="56">
        <v>180114.8174</v>
      </c>
      <c r="H10" s="57">
        <v>-55.503942398022801</v>
      </c>
      <c r="I10" s="56">
        <v>27451.104299999999</v>
      </c>
      <c r="J10" s="57">
        <v>34.252229401961799</v>
      </c>
      <c r="K10" s="56">
        <v>49339.104500000001</v>
      </c>
      <c r="L10" s="57">
        <v>27.393140227007201</v>
      </c>
      <c r="M10" s="57">
        <v>-0.44362378324073598</v>
      </c>
      <c r="N10" s="56">
        <v>80143.992899999997</v>
      </c>
      <c r="O10" s="56">
        <v>56200990.112499997</v>
      </c>
      <c r="P10" s="56">
        <v>88622</v>
      </c>
      <c r="Q10" s="56">
        <v>85403</v>
      </c>
      <c r="R10" s="57">
        <v>3.7691884360034198</v>
      </c>
      <c r="S10" s="56">
        <v>0.90433518652253397</v>
      </c>
      <c r="T10" s="56">
        <v>0.88819102958912399</v>
      </c>
      <c r="U10" s="58">
        <v>1.7851961500568401</v>
      </c>
    </row>
    <row r="11" spans="1:23" ht="12" thickBot="1">
      <c r="A11" s="75"/>
      <c r="B11" s="70" t="s">
        <v>9</v>
      </c>
      <c r="C11" s="71"/>
      <c r="D11" s="56">
        <v>68810.282800000001</v>
      </c>
      <c r="E11" s="59"/>
      <c r="F11" s="59"/>
      <c r="G11" s="56">
        <v>77024.529200000004</v>
      </c>
      <c r="H11" s="57">
        <v>-10.664455187608</v>
      </c>
      <c r="I11" s="56">
        <v>16511.281200000001</v>
      </c>
      <c r="J11" s="57">
        <v>23.995368901463099</v>
      </c>
      <c r="K11" s="56">
        <v>16897.3851</v>
      </c>
      <c r="L11" s="57">
        <v>21.937667487878699</v>
      </c>
      <c r="M11" s="57">
        <v>-2.2849920133499999E-2</v>
      </c>
      <c r="N11" s="56">
        <v>68810.282800000001</v>
      </c>
      <c r="O11" s="56">
        <v>20026405.560699999</v>
      </c>
      <c r="P11" s="56">
        <v>2876</v>
      </c>
      <c r="Q11" s="56">
        <v>2731</v>
      </c>
      <c r="R11" s="57">
        <v>5.3094104723544504</v>
      </c>
      <c r="S11" s="56">
        <v>23.925689429763601</v>
      </c>
      <c r="T11" s="56">
        <v>24.1547359575247</v>
      </c>
      <c r="U11" s="58">
        <v>-0.95732467159849399</v>
      </c>
    </row>
    <row r="12" spans="1:23" ht="12" thickBot="1">
      <c r="A12" s="75"/>
      <c r="B12" s="70" t="s">
        <v>10</v>
      </c>
      <c r="C12" s="71"/>
      <c r="D12" s="56">
        <v>240936.5667</v>
      </c>
      <c r="E12" s="59"/>
      <c r="F12" s="59"/>
      <c r="G12" s="56">
        <v>369610.20240000001</v>
      </c>
      <c r="H12" s="57">
        <v>-34.813334389711102</v>
      </c>
      <c r="I12" s="56">
        <v>50515.108399999997</v>
      </c>
      <c r="J12" s="57">
        <v>20.966144364005299</v>
      </c>
      <c r="K12" s="56">
        <v>61596.343999999997</v>
      </c>
      <c r="L12" s="57">
        <v>16.665217464246101</v>
      </c>
      <c r="M12" s="57">
        <v>-0.179900865544877</v>
      </c>
      <c r="N12" s="56">
        <v>240936.5667</v>
      </c>
      <c r="O12" s="56">
        <v>72449362.236699998</v>
      </c>
      <c r="P12" s="56">
        <v>1886</v>
      </c>
      <c r="Q12" s="56">
        <v>2206</v>
      </c>
      <c r="R12" s="57">
        <v>-14.505893019039</v>
      </c>
      <c r="S12" s="56">
        <v>127.750035365854</v>
      </c>
      <c r="T12" s="56">
        <v>131.34430938349999</v>
      </c>
      <c r="U12" s="58">
        <v>-2.8135209570412298</v>
      </c>
    </row>
    <row r="13" spans="1:23" ht="12" thickBot="1">
      <c r="A13" s="75"/>
      <c r="B13" s="70" t="s">
        <v>11</v>
      </c>
      <c r="C13" s="71"/>
      <c r="D13" s="56">
        <v>354637.07059999998</v>
      </c>
      <c r="E13" s="59"/>
      <c r="F13" s="59"/>
      <c r="G13" s="56">
        <v>515307.772</v>
      </c>
      <c r="H13" s="57">
        <v>-31.179561056571899</v>
      </c>
      <c r="I13" s="56">
        <v>118930.7798</v>
      </c>
      <c r="J13" s="57">
        <v>33.535913095262302</v>
      </c>
      <c r="K13" s="56">
        <v>132647.9486</v>
      </c>
      <c r="L13" s="57">
        <v>25.741499703210401</v>
      </c>
      <c r="M13" s="57">
        <v>-0.103410334986515</v>
      </c>
      <c r="N13" s="56">
        <v>354637.07059999998</v>
      </c>
      <c r="O13" s="56">
        <v>104185493.23549999</v>
      </c>
      <c r="P13" s="56">
        <v>10768</v>
      </c>
      <c r="Q13" s="56">
        <v>10340</v>
      </c>
      <c r="R13" s="57">
        <v>4.1392649903288197</v>
      </c>
      <c r="S13" s="56">
        <v>32.9343490527489</v>
      </c>
      <c r="T13" s="56">
        <v>32.793828336557098</v>
      </c>
      <c r="U13" s="58">
        <v>0.42666917741947602</v>
      </c>
    </row>
    <row r="14" spans="1:23" ht="12" thickBot="1">
      <c r="A14" s="75"/>
      <c r="B14" s="70" t="s">
        <v>12</v>
      </c>
      <c r="C14" s="71"/>
      <c r="D14" s="56">
        <v>140752.30619999999</v>
      </c>
      <c r="E14" s="59"/>
      <c r="F14" s="59"/>
      <c r="G14" s="56">
        <v>207323.38320000001</v>
      </c>
      <c r="H14" s="57">
        <v>-32.1097774754044</v>
      </c>
      <c r="I14" s="56">
        <v>27857.555499999999</v>
      </c>
      <c r="J14" s="57">
        <v>19.7918998644443</v>
      </c>
      <c r="K14" s="56">
        <v>44279.982799999998</v>
      </c>
      <c r="L14" s="57">
        <v>21.357929875803801</v>
      </c>
      <c r="M14" s="57">
        <v>-0.37087700268935098</v>
      </c>
      <c r="N14" s="56">
        <v>140752.30619999999</v>
      </c>
      <c r="O14" s="56">
        <v>43398433.640900001</v>
      </c>
      <c r="P14" s="56">
        <v>2288</v>
      </c>
      <c r="Q14" s="56">
        <v>2766</v>
      </c>
      <c r="R14" s="57">
        <v>-17.2812725958062</v>
      </c>
      <c r="S14" s="56">
        <v>61.517616346153901</v>
      </c>
      <c r="T14" s="56">
        <v>61.834655965292797</v>
      </c>
      <c r="U14" s="58">
        <v>-0.515363952587233</v>
      </c>
    </row>
    <row r="15" spans="1:23" ht="12" thickBot="1">
      <c r="A15" s="75"/>
      <c r="B15" s="70" t="s">
        <v>13</v>
      </c>
      <c r="C15" s="71"/>
      <c r="D15" s="56">
        <v>173871.2512</v>
      </c>
      <c r="E15" s="59"/>
      <c r="F15" s="59"/>
      <c r="G15" s="56">
        <v>269530.86249999999</v>
      </c>
      <c r="H15" s="57">
        <v>-35.491153188440499</v>
      </c>
      <c r="I15" s="56">
        <v>37591.165999999997</v>
      </c>
      <c r="J15" s="57">
        <v>21.620115884919802</v>
      </c>
      <c r="K15" s="56">
        <v>57168.280500000001</v>
      </c>
      <c r="L15" s="57">
        <v>21.210291084940199</v>
      </c>
      <c r="M15" s="57">
        <v>-0.34244714601832399</v>
      </c>
      <c r="N15" s="56">
        <v>173871.2512</v>
      </c>
      <c r="O15" s="56">
        <v>38708582.287</v>
      </c>
      <c r="P15" s="56">
        <v>6264</v>
      </c>
      <c r="Q15" s="56">
        <v>6447</v>
      </c>
      <c r="R15" s="57">
        <v>-2.8385295486272701</v>
      </c>
      <c r="S15" s="56">
        <v>27.757224010217101</v>
      </c>
      <c r="T15" s="56">
        <v>27.929942407321199</v>
      </c>
      <c r="U15" s="58">
        <v>-0.62224665204469998</v>
      </c>
    </row>
    <row r="16" spans="1:23" ht="12" thickBot="1">
      <c r="A16" s="75"/>
      <c r="B16" s="70" t="s">
        <v>14</v>
      </c>
      <c r="C16" s="71"/>
      <c r="D16" s="56">
        <v>547894.98620000004</v>
      </c>
      <c r="E16" s="59"/>
      <c r="F16" s="59"/>
      <c r="G16" s="56">
        <v>1100959.6338</v>
      </c>
      <c r="H16" s="57">
        <v>-50.234779788526701</v>
      </c>
      <c r="I16" s="56">
        <v>2474.9449</v>
      </c>
      <c r="J16" s="57">
        <v>0.45171884436565402</v>
      </c>
      <c r="K16" s="56">
        <v>66707.469599999997</v>
      </c>
      <c r="L16" s="57">
        <v>6.0590295549489701</v>
      </c>
      <c r="M16" s="57">
        <v>-0.96289853422951599</v>
      </c>
      <c r="N16" s="56">
        <v>547894.98620000004</v>
      </c>
      <c r="O16" s="56">
        <v>349750250.87910002</v>
      </c>
      <c r="P16" s="56">
        <v>28972</v>
      </c>
      <c r="Q16" s="56">
        <v>29090</v>
      </c>
      <c r="R16" s="57">
        <v>-0.405637676177384</v>
      </c>
      <c r="S16" s="56">
        <v>18.911189638271399</v>
      </c>
      <c r="T16" s="56">
        <v>33.724058184943303</v>
      </c>
      <c r="U16" s="58">
        <v>-78.328591854921598</v>
      </c>
    </row>
    <row r="17" spans="1:21" ht="12" thickBot="1">
      <c r="A17" s="75"/>
      <c r="B17" s="70" t="s">
        <v>15</v>
      </c>
      <c r="C17" s="71"/>
      <c r="D17" s="56">
        <v>700178.33030000003</v>
      </c>
      <c r="E17" s="59"/>
      <c r="F17" s="59"/>
      <c r="G17" s="56">
        <v>389842.11239999998</v>
      </c>
      <c r="H17" s="57">
        <v>79.605616743010401</v>
      </c>
      <c r="I17" s="56">
        <v>32606.718400000002</v>
      </c>
      <c r="J17" s="57">
        <v>4.6569162438987899</v>
      </c>
      <c r="K17" s="56">
        <v>51927.854899999998</v>
      </c>
      <c r="L17" s="57">
        <v>13.3202271505032</v>
      </c>
      <c r="M17" s="57">
        <v>-0.37207653844372401</v>
      </c>
      <c r="N17" s="56">
        <v>700178.33030000003</v>
      </c>
      <c r="O17" s="56">
        <v>352398199.53719997</v>
      </c>
      <c r="P17" s="56">
        <v>8660</v>
      </c>
      <c r="Q17" s="56">
        <v>8952</v>
      </c>
      <c r="R17" s="57">
        <v>-3.26184092940125</v>
      </c>
      <c r="S17" s="56">
        <v>80.852001189376494</v>
      </c>
      <c r="T17" s="56">
        <v>190.78324021447699</v>
      </c>
      <c r="U17" s="58">
        <v>-135.966008766577</v>
      </c>
    </row>
    <row r="18" spans="1:21" ht="12" thickBot="1">
      <c r="A18" s="75"/>
      <c r="B18" s="70" t="s">
        <v>16</v>
      </c>
      <c r="C18" s="71"/>
      <c r="D18" s="56">
        <v>1391103.2760999999</v>
      </c>
      <c r="E18" s="59"/>
      <c r="F18" s="59"/>
      <c r="G18" s="56">
        <v>2414888.8777000001</v>
      </c>
      <c r="H18" s="57">
        <v>-42.394729258725903</v>
      </c>
      <c r="I18" s="56">
        <v>225048.9927</v>
      </c>
      <c r="J18" s="57">
        <v>16.1777343613863</v>
      </c>
      <c r="K18" s="56">
        <v>385163.78759999998</v>
      </c>
      <c r="L18" s="57">
        <v>15.949544973135099</v>
      </c>
      <c r="M18" s="57">
        <v>-0.415705733650855</v>
      </c>
      <c r="N18" s="56">
        <v>1391103.2760999999</v>
      </c>
      <c r="O18" s="56">
        <v>659956251.81149995</v>
      </c>
      <c r="P18" s="56">
        <v>63841</v>
      </c>
      <c r="Q18" s="56">
        <v>63017</v>
      </c>
      <c r="R18" s="57">
        <v>1.3075836678991399</v>
      </c>
      <c r="S18" s="56">
        <v>21.7901235272004</v>
      </c>
      <c r="T18" s="56">
        <v>25.428309956043599</v>
      </c>
      <c r="U18" s="58">
        <v>-16.696492905612502</v>
      </c>
    </row>
    <row r="19" spans="1:21" ht="12" thickBot="1">
      <c r="A19" s="75"/>
      <c r="B19" s="70" t="s">
        <v>17</v>
      </c>
      <c r="C19" s="71"/>
      <c r="D19" s="56">
        <v>563726.84580000001</v>
      </c>
      <c r="E19" s="59"/>
      <c r="F19" s="59"/>
      <c r="G19" s="56">
        <v>785958.05969999998</v>
      </c>
      <c r="H19" s="57">
        <v>-28.275200076811402</v>
      </c>
      <c r="I19" s="56">
        <v>55414.222399999999</v>
      </c>
      <c r="J19" s="57">
        <v>9.8299775525787094</v>
      </c>
      <c r="K19" s="56">
        <v>77297.696899999995</v>
      </c>
      <c r="L19" s="57">
        <v>9.83483736136054</v>
      </c>
      <c r="M19" s="57">
        <v>-0.28310642331699298</v>
      </c>
      <c r="N19" s="56">
        <v>563726.84580000001</v>
      </c>
      <c r="O19" s="56">
        <v>199034497.8721</v>
      </c>
      <c r="P19" s="56">
        <v>12676</v>
      </c>
      <c r="Q19" s="56">
        <v>12393</v>
      </c>
      <c r="R19" s="57">
        <v>2.2835471637214599</v>
      </c>
      <c r="S19" s="56">
        <v>44.471982155253997</v>
      </c>
      <c r="T19" s="56">
        <v>48.742319494876099</v>
      </c>
      <c r="U19" s="58">
        <v>-9.6023094376907796</v>
      </c>
    </row>
    <row r="20" spans="1:21" ht="12" thickBot="1">
      <c r="A20" s="75"/>
      <c r="B20" s="70" t="s">
        <v>18</v>
      </c>
      <c r="C20" s="71"/>
      <c r="D20" s="56">
        <v>1053069.2964000001</v>
      </c>
      <c r="E20" s="59"/>
      <c r="F20" s="59"/>
      <c r="G20" s="56">
        <v>1431101.5603</v>
      </c>
      <c r="H20" s="57">
        <v>-26.4154742323636</v>
      </c>
      <c r="I20" s="56">
        <v>115285.4427</v>
      </c>
      <c r="J20" s="57">
        <v>10.9475647133681</v>
      </c>
      <c r="K20" s="56">
        <v>116040.8311</v>
      </c>
      <c r="L20" s="57">
        <v>8.1084972806314699</v>
      </c>
      <c r="M20" s="57">
        <v>-6.5096776095049996E-3</v>
      </c>
      <c r="N20" s="56">
        <v>1053069.2964000001</v>
      </c>
      <c r="O20" s="56">
        <v>391841401.40700001</v>
      </c>
      <c r="P20" s="56">
        <v>43926</v>
      </c>
      <c r="Q20" s="56">
        <v>41349</v>
      </c>
      <c r="R20" s="57">
        <v>6.2323151708626696</v>
      </c>
      <c r="S20" s="56">
        <v>23.973712525611301</v>
      </c>
      <c r="T20" s="56">
        <v>27.015816658202102</v>
      </c>
      <c r="U20" s="58">
        <v>-12.689332656929899</v>
      </c>
    </row>
    <row r="21" spans="1:21" ht="12" thickBot="1">
      <c r="A21" s="75"/>
      <c r="B21" s="70" t="s">
        <v>19</v>
      </c>
      <c r="C21" s="71"/>
      <c r="D21" s="56">
        <v>328927.3566</v>
      </c>
      <c r="E21" s="59"/>
      <c r="F21" s="59"/>
      <c r="G21" s="56">
        <v>474545.05619999999</v>
      </c>
      <c r="H21" s="57">
        <v>-30.6857478963238</v>
      </c>
      <c r="I21" s="56">
        <v>51836.616499999996</v>
      </c>
      <c r="J21" s="57">
        <v>15.7592901471668</v>
      </c>
      <c r="K21" s="56">
        <v>69782.167700000005</v>
      </c>
      <c r="L21" s="57">
        <v>14.705066839973499</v>
      </c>
      <c r="M21" s="57">
        <v>-0.25716528722853099</v>
      </c>
      <c r="N21" s="56">
        <v>328927.3566</v>
      </c>
      <c r="O21" s="56">
        <v>125160806.8081</v>
      </c>
      <c r="P21" s="56">
        <v>28461</v>
      </c>
      <c r="Q21" s="56">
        <v>28274</v>
      </c>
      <c r="R21" s="57">
        <v>0.66138501803776295</v>
      </c>
      <c r="S21" s="56">
        <v>11.557125772109201</v>
      </c>
      <c r="T21" s="56">
        <v>11.1664592417062</v>
      </c>
      <c r="U21" s="58">
        <v>3.38030872127251</v>
      </c>
    </row>
    <row r="22" spans="1:21" ht="12" thickBot="1">
      <c r="A22" s="75"/>
      <c r="B22" s="70" t="s">
        <v>20</v>
      </c>
      <c r="C22" s="71"/>
      <c r="D22" s="56">
        <v>992031.19539999997</v>
      </c>
      <c r="E22" s="59"/>
      <c r="F22" s="59"/>
      <c r="G22" s="56">
        <v>1475658.9997</v>
      </c>
      <c r="H22" s="57">
        <v>-32.773683106891298</v>
      </c>
      <c r="I22" s="56">
        <v>86223.952999999994</v>
      </c>
      <c r="J22" s="57">
        <v>8.6916574196271501</v>
      </c>
      <c r="K22" s="56">
        <v>202516.59469999999</v>
      </c>
      <c r="L22" s="57">
        <v>13.723807108632201</v>
      </c>
      <c r="M22" s="57">
        <v>-0.57423759209595304</v>
      </c>
      <c r="N22" s="56">
        <v>992031.19539999997</v>
      </c>
      <c r="O22" s="56">
        <v>445051745.1196</v>
      </c>
      <c r="P22" s="56">
        <v>59486</v>
      </c>
      <c r="Q22" s="56">
        <v>55313</v>
      </c>
      <c r="R22" s="57">
        <v>7.5443385822501003</v>
      </c>
      <c r="S22" s="56">
        <v>16.676717133443201</v>
      </c>
      <c r="T22" s="56">
        <v>17.0037771283423</v>
      </c>
      <c r="U22" s="58">
        <v>-1.96117732454247</v>
      </c>
    </row>
    <row r="23" spans="1:21" ht="12" thickBot="1">
      <c r="A23" s="75"/>
      <c r="B23" s="70" t="s">
        <v>21</v>
      </c>
      <c r="C23" s="71"/>
      <c r="D23" s="56">
        <v>2182348.8324000002</v>
      </c>
      <c r="E23" s="59"/>
      <c r="F23" s="59"/>
      <c r="G23" s="56">
        <v>3787499.3372999998</v>
      </c>
      <c r="H23" s="57">
        <v>-42.380218765774501</v>
      </c>
      <c r="I23" s="56">
        <v>255868.7942</v>
      </c>
      <c r="J23" s="57">
        <v>11.724468169399501</v>
      </c>
      <c r="K23" s="56">
        <v>481368.61420000001</v>
      </c>
      <c r="L23" s="57">
        <v>12.709404578883801</v>
      </c>
      <c r="M23" s="57">
        <v>-0.46845559379637702</v>
      </c>
      <c r="N23" s="56">
        <v>2182348.8324000002</v>
      </c>
      <c r="O23" s="56">
        <v>980681422.05439997</v>
      </c>
      <c r="P23" s="56">
        <v>72782</v>
      </c>
      <c r="Q23" s="56">
        <v>65186</v>
      </c>
      <c r="R23" s="57">
        <v>11.6528088853435</v>
      </c>
      <c r="S23" s="56">
        <v>29.984732933967202</v>
      </c>
      <c r="T23" s="56">
        <v>31.0183054797042</v>
      </c>
      <c r="U23" s="58">
        <v>-3.4469960029765798</v>
      </c>
    </row>
    <row r="24" spans="1:21" ht="12" thickBot="1">
      <c r="A24" s="75"/>
      <c r="B24" s="70" t="s">
        <v>22</v>
      </c>
      <c r="C24" s="71"/>
      <c r="D24" s="56">
        <v>283991.02919999999</v>
      </c>
      <c r="E24" s="59"/>
      <c r="F24" s="59"/>
      <c r="G24" s="56">
        <v>348429.18589999998</v>
      </c>
      <c r="H24" s="57">
        <v>-18.493903297324199</v>
      </c>
      <c r="I24" s="56">
        <v>40907.256999999998</v>
      </c>
      <c r="J24" s="57">
        <v>14.404418729434999</v>
      </c>
      <c r="K24" s="56">
        <v>50141.750399999997</v>
      </c>
      <c r="L24" s="57">
        <v>14.390800894156699</v>
      </c>
      <c r="M24" s="57">
        <v>-0.18416775095270699</v>
      </c>
      <c r="N24" s="56">
        <v>283991.02919999999</v>
      </c>
      <c r="O24" s="56">
        <v>95885788.797199994</v>
      </c>
      <c r="P24" s="56">
        <v>27106</v>
      </c>
      <c r="Q24" s="56">
        <v>25414</v>
      </c>
      <c r="R24" s="57">
        <v>6.6577476981191497</v>
      </c>
      <c r="S24" s="56">
        <v>10.477054128237301</v>
      </c>
      <c r="T24" s="56">
        <v>10.913576442118501</v>
      </c>
      <c r="U24" s="58">
        <v>-4.1664604242592498</v>
      </c>
    </row>
    <row r="25" spans="1:21" ht="12" thickBot="1">
      <c r="A25" s="75"/>
      <c r="B25" s="70" t="s">
        <v>23</v>
      </c>
      <c r="C25" s="71"/>
      <c r="D25" s="56">
        <v>335074.69260000001</v>
      </c>
      <c r="E25" s="59"/>
      <c r="F25" s="59"/>
      <c r="G25" s="56">
        <v>452775.80209999997</v>
      </c>
      <c r="H25" s="57">
        <v>-25.995450497596298</v>
      </c>
      <c r="I25" s="56">
        <v>27640.553</v>
      </c>
      <c r="J25" s="57">
        <v>8.2490721055428295</v>
      </c>
      <c r="K25" s="56">
        <v>31022.294600000001</v>
      </c>
      <c r="L25" s="57">
        <v>6.8515796242018299</v>
      </c>
      <c r="M25" s="57">
        <v>-0.109010040798207</v>
      </c>
      <c r="N25" s="56">
        <v>335074.69260000001</v>
      </c>
      <c r="O25" s="56">
        <v>112177439.5434</v>
      </c>
      <c r="P25" s="56">
        <v>20465</v>
      </c>
      <c r="Q25" s="56">
        <v>18679</v>
      </c>
      <c r="R25" s="57">
        <v>9.5615396969859194</v>
      </c>
      <c r="S25" s="56">
        <v>16.3730609626191</v>
      </c>
      <c r="T25" s="56">
        <v>17.095586963970199</v>
      </c>
      <c r="U25" s="58">
        <v>-4.4128950780840999</v>
      </c>
    </row>
    <row r="26" spans="1:21" ht="12" thickBot="1">
      <c r="A26" s="75"/>
      <c r="B26" s="70" t="s">
        <v>24</v>
      </c>
      <c r="C26" s="71"/>
      <c r="D26" s="56">
        <v>644249.74569999997</v>
      </c>
      <c r="E26" s="59"/>
      <c r="F26" s="59"/>
      <c r="G26" s="56">
        <v>760822.99549999996</v>
      </c>
      <c r="H26" s="57">
        <v>-15.321993484619901</v>
      </c>
      <c r="I26" s="56">
        <v>146822.44070000001</v>
      </c>
      <c r="J26" s="57">
        <v>22.789677711160301</v>
      </c>
      <c r="K26" s="56">
        <v>141216.99350000001</v>
      </c>
      <c r="L26" s="57">
        <v>18.561083765244799</v>
      </c>
      <c r="M26" s="57">
        <v>3.9693857382680997E-2</v>
      </c>
      <c r="N26" s="56">
        <v>644249.74569999997</v>
      </c>
      <c r="O26" s="56">
        <v>213047774.78080001</v>
      </c>
      <c r="P26" s="56">
        <v>48539</v>
      </c>
      <c r="Q26" s="56">
        <v>43860</v>
      </c>
      <c r="R26" s="57">
        <v>10.6680346557227</v>
      </c>
      <c r="S26" s="56">
        <v>13.272826916500099</v>
      </c>
      <c r="T26" s="56">
        <v>13.0559227906977</v>
      </c>
      <c r="U26" s="58">
        <v>1.63419689842271</v>
      </c>
    </row>
    <row r="27" spans="1:21" ht="12" thickBot="1">
      <c r="A27" s="75"/>
      <c r="B27" s="70" t="s">
        <v>25</v>
      </c>
      <c r="C27" s="71"/>
      <c r="D27" s="56">
        <v>238681.39809999999</v>
      </c>
      <c r="E27" s="59"/>
      <c r="F27" s="59"/>
      <c r="G27" s="56">
        <v>333574.87449999998</v>
      </c>
      <c r="H27" s="57">
        <v>-28.447429244255002</v>
      </c>
      <c r="I27" s="56">
        <v>59553.1008</v>
      </c>
      <c r="J27" s="57">
        <v>24.950876471340699</v>
      </c>
      <c r="K27" s="56">
        <v>91481.462499999994</v>
      </c>
      <c r="L27" s="57">
        <v>27.424566264807201</v>
      </c>
      <c r="M27" s="57">
        <v>-0.34901455253844499</v>
      </c>
      <c r="N27" s="56">
        <v>238681.39809999999</v>
      </c>
      <c r="O27" s="56">
        <v>78026342.131500006</v>
      </c>
      <c r="P27" s="56">
        <v>30739</v>
      </c>
      <c r="Q27" s="56">
        <v>28144</v>
      </c>
      <c r="R27" s="57">
        <v>9.22043774872086</v>
      </c>
      <c r="S27" s="56">
        <v>7.7647743290282696</v>
      </c>
      <c r="T27" s="56">
        <v>9.34121706225128</v>
      </c>
      <c r="U27" s="58">
        <v>-20.302492595690101</v>
      </c>
    </row>
    <row r="28" spans="1:21" ht="12" thickBot="1">
      <c r="A28" s="75"/>
      <c r="B28" s="70" t="s">
        <v>26</v>
      </c>
      <c r="C28" s="71"/>
      <c r="D28" s="56">
        <v>1134814.3169</v>
      </c>
      <c r="E28" s="59"/>
      <c r="F28" s="59"/>
      <c r="G28" s="56">
        <v>1370141.8940000001</v>
      </c>
      <c r="H28" s="57">
        <v>-17.175416512006901</v>
      </c>
      <c r="I28" s="56">
        <v>68254.641199999998</v>
      </c>
      <c r="J28" s="57">
        <v>6.0146087499541698</v>
      </c>
      <c r="K28" s="56">
        <v>75604.519799999995</v>
      </c>
      <c r="L28" s="57">
        <v>5.5180065751642502</v>
      </c>
      <c r="M28" s="57">
        <v>-9.7214804345598996E-2</v>
      </c>
      <c r="N28" s="56">
        <v>1134814.3169</v>
      </c>
      <c r="O28" s="56">
        <v>328126188.92089999</v>
      </c>
      <c r="P28" s="56">
        <v>48796</v>
      </c>
      <c r="Q28" s="56">
        <v>45850</v>
      </c>
      <c r="R28" s="57">
        <v>6.42529989094876</v>
      </c>
      <c r="S28" s="56">
        <v>23.256297993688001</v>
      </c>
      <c r="T28" s="56">
        <v>25.0879842508179</v>
      </c>
      <c r="U28" s="58">
        <v>-7.8760869749218596</v>
      </c>
    </row>
    <row r="29" spans="1:21" ht="12" thickBot="1">
      <c r="A29" s="75"/>
      <c r="B29" s="70" t="s">
        <v>27</v>
      </c>
      <c r="C29" s="71"/>
      <c r="D29" s="56">
        <v>829740.69819999998</v>
      </c>
      <c r="E29" s="59"/>
      <c r="F29" s="59"/>
      <c r="G29" s="56">
        <v>794609.76820000005</v>
      </c>
      <c r="H29" s="57">
        <v>4.4211550632684302</v>
      </c>
      <c r="I29" s="56">
        <v>118334.3095</v>
      </c>
      <c r="J29" s="57">
        <v>14.261601215501299</v>
      </c>
      <c r="K29" s="56">
        <v>120491.3417</v>
      </c>
      <c r="L29" s="57">
        <v>15.1635867720258</v>
      </c>
      <c r="M29" s="57">
        <v>-1.7901968469822001E-2</v>
      </c>
      <c r="N29" s="56">
        <v>829740.69819999998</v>
      </c>
      <c r="O29" s="56">
        <v>233348353.3757</v>
      </c>
      <c r="P29" s="56">
        <v>116489</v>
      </c>
      <c r="Q29" s="56">
        <v>107819</v>
      </c>
      <c r="R29" s="57">
        <v>8.0412543243769701</v>
      </c>
      <c r="S29" s="56">
        <v>7.1229103022603004</v>
      </c>
      <c r="T29" s="56">
        <v>7.3228380628646201</v>
      </c>
      <c r="U29" s="58">
        <v>-2.8068268744149898</v>
      </c>
    </row>
    <row r="30" spans="1:21" ht="12" thickBot="1">
      <c r="A30" s="75"/>
      <c r="B30" s="70" t="s">
        <v>28</v>
      </c>
      <c r="C30" s="71"/>
      <c r="D30" s="56">
        <v>897231.35369999998</v>
      </c>
      <c r="E30" s="59"/>
      <c r="F30" s="59"/>
      <c r="G30" s="56">
        <v>1184611.3219000001</v>
      </c>
      <c r="H30" s="57">
        <v>-24.2594311642295</v>
      </c>
      <c r="I30" s="56">
        <v>102484.20729999999</v>
      </c>
      <c r="J30" s="57">
        <v>11.422272179563899</v>
      </c>
      <c r="K30" s="56">
        <v>131400.9172</v>
      </c>
      <c r="L30" s="57">
        <v>11.092323260024701</v>
      </c>
      <c r="M30" s="57">
        <v>-0.22006474928928399</v>
      </c>
      <c r="N30" s="56">
        <v>897231.35369999998</v>
      </c>
      <c r="O30" s="56">
        <v>376840083.63770002</v>
      </c>
      <c r="P30" s="56">
        <v>70981</v>
      </c>
      <c r="Q30" s="56">
        <v>66081</v>
      </c>
      <c r="R30" s="57">
        <v>7.4151420226691496</v>
      </c>
      <c r="S30" s="56">
        <v>12.640443973739499</v>
      </c>
      <c r="T30" s="56">
        <v>14.0813193202282</v>
      </c>
      <c r="U30" s="58">
        <v>-11.3989298910875</v>
      </c>
    </row>
    <row r="31" spans="1:21" ht="12" thickBot="1">
      <c r="A31" s="75"/>
      <c r="B31" s="70" t="s">
        <v>29</v>
      </c>
      <c r="C31" s="71"/>
      <c r="D31" s="56">
        <v>871510.07369999995</v>
      </c>
      <c r="E31" s="59"/>
      <c r="F31" s="59"/>
      <c r="G31" s="56">
        <v>1322458.0730000001</v>
      </c>
      <c r="H31" s="57">
        <v>-34.099228437316199</v>
      </c>
      <c r="I31" s="56">
        <v>43418.274400000002</v>
      </c>
      <c r="J31" s="57">
        <v>4.9819589824897301</v>
      </c>
      <c r="K31" s="56">
        <v>43554.425600000002</v>
      </c>
      <c r="L31" s="57">
        <v>3.2934447215552698</v>
      </c>
      <c r="M31" s="57">
        <v>-3.126001505574E-3</v>
      </c>
      <c r="N31" s="56">
        <v>871510.07369999995</v>
      </c>
      <c r="O31" s="56">
        <v>389239825.64709997</v>
      </c>
      <c r="P31" s="56">
        <v>33567</v>
      </c>
      <c r="Q31" s="56">
        <v>30458</v>
      </c>
      <c r="R31" s="57">
        <v>10.2074988508766</v>
      </c>
      <c r="S31" s="56">
        <v>25.963299481633801</v>
      </c>
      <c r="T31" s="56">
        <v>28.987284667410901</v>
      </c>
      <c r="U31" s="58">
        <v>-11.647152889471</v>
      </c>
    </row>
    <row r="32" spans="1:21" ht="12" thickBot="1">
      <c r="A32" s="75"/>
      <c r="B32" s="70" t="s">
        <v>30</v>
      </c>
      <c r="C32" s="71"/>
      <c r="D32" s="56">
        <v>130346.6851</v>
      </c>
      <c r="E32" s="59"/>
      <c r="F32" s="59"/>
      <c r="G32" s="56">
        <v>132810.274</v>
      </c>
      <c r="H32" s="57">
        <v>-1.85496861485277</v>
      </c>
      <c r="I32" s="56">
        <v>29349.485499999999</v>
      </c>
      <c r="J32" s="57">
        <v>22.516480167856599</v>
      </c>
      <c r="K32" s="56">
        <v>33278.794099999999</v>
      </c>
      <c r="L32" s="57">
        <v>25.0573943548976</v>
      </c>
      <c r="M32" s="57">
        <v>-0.11807244541952901</v>
      </c>
      <c r="N32" s="56">
        <v>130346.6851</v>
      </c>
      <c r="O32" s="56">
        <v>38511240.3583</v>
      </c>
      <c r="P32" s="56">
        <v>24730</v>
      </c>
      <c r="Q32" s="56">
        <v>22288</v>
      </c>
      <c r="R32" s="57">
        <v>10.956568557071099</v>
      </c>
      <c r="S32" s="56">
        <v>5.2707919571370798</v>
      </c>
      <c r="T32" s="56">
        <v>5.3312082779971304</v>
      </c>
      <c r="U32" s="58">
        <v>-1.146247496607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6.3716999999999997</v>
      </c>
      <c r="H33" s="59"/>
      <c r="I33" s="59"/>
      <c r="J33" s="59"/>
      <c r="K33" s="56">
        <v>3.2395999999999998</v>
      </c>
      <c r="L33" s="57">
        <v>50.843573928464899</v>
      </c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243330.6483</v>
      </c>
      <c r="E35" s="59"/>
      <c r="F35" s="59"/>
      <c r="G35" s="56">
        <v>331610.13990000001</v>
      </c>
      <c r="H35" s="57">
        <v>-26.621469303267201</v>
      </c>
      <c r="I35" s="56">
        <v>27710.0939</v>
      </c>
      <c r="J35" s="57">
        <v>11.3878354796624</v>
      </c>
      <c r="K35" s="56">
        <v>13276.5605</v>
      </c>
      <c r="L35" s="57">
        <v>4.0036654198824202</v>
      </c>
      <c r="M35" s="57">
        <v>1.0871440234840899</v>
      </c>
      <c r="N35" s="56">
        <v>243330.6483</v>
      </c>
      <c r="O35" s="56">
        <v>64312697.428199999</v>
      </c>
      <c r="P35" s="56">
        <v>16195</v>
      </c>
      <c r="Q35" s="56">
        <v>14540</v>
      </c>
      <c r="R35" s="57">
        <v>11.382393397524099</v>
      </c>
      <c r="S35" s="56">
        <v>15.025047749305299</v>
      </c>
      <c r="T35" s="56">
        <v>15.8813924002751</v>
      </c>
      <c r="U35" s="58">
        <v>-5.69944711829186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51946.57</v>
      </c>
      <c r="E37" s="59"/>
      <c r="F37" s="59"/>
      <c r="G37" s="56">
        <v>456035.93</v>
      </c>
      <c r="H37" s="57">
        <v>-88.609105865846999</v>
      </c>
      <c r="I37" s="56">
        <v>2197.66</v>
      </c>
      <c r="J37" s="57">
        <v>4.2306161889033298</v>
      </c>
      <c r="K37" s="56">
        <v>-25344.92</v>
      </c>
      <c r="L37" s="57">
        <v>-5.5576585818577904</v>
      </c>
      <c r="M37" s="57">
        <v>-1.08671007839046</v>
      </c>
      <c r="N37" s="56">
        <v>51946.57</v>
      </c>
      <c r="O37" s="56">
        <v>64667061.189999998</v>
      </c>
      <c r="P37" s="56">
        <v>55</v>
      </c>
      <c r="Q37" s="56">
        <v>86</v>
      </c>
      <c r="R37" s="57">
        <v>-36.046511627907002</v>
      </c>
      <c r="S37" s="56">
        <v>944.48309090909095</v>
      </c>
      <c r="T37" s="56">
        <v>10278.7302325581</v>
      </c>
      <c r="U37" s="58">
        <v>-988.29160961098603</v>
      </c>
    </row>
    <row r="38" spans="1:21" ht="12" thickBot="1">
      <c r="A38" s="75"/>
      <c r="B38" s="70" t="s">
        <v>35</v>
      </c>
      <c r="C38" s="71"/>
      <c r="D38" s="56">
        <v>132364.60999999999</v>
      </c>
      <c r="E38" s="59"/>
      <c r="F38" s="59"/>
      <c r="G38" s="56">
        <v>732073.66</v>
      </c>
      <c r="H38" s="57">
        <v>-81.919222445457194</v>
      </c>
      <c r="I38" s="56">
        <v>-34627.58</v>
      </c>
      <c r="J38" s="57">
        <v>-26.160753996102098</v>
      </c>
      <c r="K38" s="56">
        <v>-97731.78</v>
      </c>
      <c r="L38" s="57">
        <v>-13.3499926769664</v>
      </c>
      <c r="M38" s="57">
        <v>-0.64568761563536403</v>
      </c>
      <c r="N38" s="56">
        <v>132364.60999999999</v>
      </c>
      <c r="O38" s="56">
        <v>123816236.59</v>
      </c>
      <c r="P38" s="56">
        <v>60</v>
      </c>
      <c r="Q38" s="56">
        <v>79</v>
      </c>
      <c r="R38" s="57">
        <v>-24.050632911392398</v>
      </c>
      <c r="S38" s="56">
        <v>2206.0768333333299</v>
      </c>
      <c r="T38" s="56">
        <v>1801.8116455696199</v>
      </c>
      <c r="U38" s="58">
        <v>18.325072892084101</v>
      </c>
    </row>
    <row r="39" spans="1:21" ht="12" thickBot="1">
      <c r="A39" s="75"/>
      <c r="B39" s="70" t="s">
        <v>36</v>
      </c>
      <c r="C39" s="71"/>
      <c r="D39" s="56">
        <v>-3582.55</v>
      </c>
      <c r="E39" s="59"/>
      <c r="F39" s="59"/>
      <c r="G39" s="56">
        <v>482258.98</v>
      </c>
      <c r="H39" s="57">
        <v>-100.742868489458</v>
      </c>
      <c r="I39" s="56">
        <v>59.34</v>
      </c>
      <c r="J39" s="57">
        <v>-1.65636208845655</v>
      </c>
      <c r="K39" s="56">
        <v>-5922.21</v>
      </c>
      <c r="L39" s="57">
        <v>-1.22801445812372</v>
      </c>
      <c r="M39" s="57">
        <v>-1.0100199081086301</v>
      </c>
      <c r="N39" s="56">
        <v>-3582.55</v>
      </c>
      <c r="O39" s="56">
        <v>108158176.31</v>
      </c>
      <c r="P39" s="56">
        <v>8</v>
      </c>
      <c r="Q39" s="56">
        <v>30</v>
      </c>
      <c r="R39" s="57">
        <v>-73.3333333333333</v>
      </c>
      <c r="S39" s="56">
        <v>-447.81875000000002</v>
      </c>
      <c r="T39" s="56">
        <v>733.56866666666701</v>
      </c>
      <c r="U39" s="58">
        <v>263.809279237787</v>
      </c>
    </row>
    <row r="40" spans="1:21" ht="12" thickBot="1">
      <c r="A40" s="75"/>
      <c r="B40" s="70" t="s">
        <v>37</v>
      </c>
      <c r="C40" s="71"/>
      <c r="D40" s="56">
        <v>36055.57</v>
      </c>
      <c r="E40" s="59"/>
      <c r="F40" s="59"/>
      <c r="G40" s="56">
        <v>485400.12</v>
      </c>
      <c r="H40" s="57">
        <v>-92.571989887435606</v>
      </c>
      <c r="I40" s="56">
        <v>-5659.71</v>
      </c>
      <c r="J40" s="57">
        <v>-15.6971863154569</v>
      </c>
      <c r="K40" s="56">
        <v>-70424.88</v>
      </c>
      <c r="L40" s="57">
        <v>-14.5086243489186</v>
      </c>
      <c r="M40" s="57">
        <v>-0.91963479383990399</v>
      </c>
      <c r="N40" s="56">
        <v>36055.57</v>
      </c>
      <c r="O40" s="56">
        <v>90110954.900000006</v>
      </c>
      <c r="P40" s="56">
        <v>29</v>
      </c>
      <c r="Q40" s="56">
        <v>48</v>
      </c>
      <c r="R40" s="57">
        <v>-39.5833333333333</v>
      </c>
      <c r="S40" s="56">
        <v>1243.2955172413799</v>
      </c>
      <c r="T40" s="56">
        <v>1308.4974999999999</v>
      </c>
      <c r="U40" s="58">
        <v>-5.2442868050623002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10</v>
      </c>
      <c r="H41" s="59"/>
      <c r="I41" s="59"/>
      <c r="J41" s="59"/>
      <c r="K41" s="56">
        <v>10</v>
      </c>
      <c r="L41" s="57">
        <v>100</v>
      </c>
      <c r="M41" s="59"/>
      <c r="N41" s="59"/>
      <c r="O41" s="56">
        <v>1372.9</v>
      </c>
      <c r="P41" s="59"/>
      <c r="Q41" s="56">
        <v>3</v>
      </c>
      <c r="R41" s="59"/>
      <c r="S41" s="59"/>
      <c r="T41" s="56">
        <v>0.03</v>
      </c>
      <c r="U41" s="60"/>
    </row>
    <row r="42" spans="1:21" ht="12" thickBot="1">
      <c r="A42" s="75"/>
      <c r="B42" s="70" t="s">
        <v>32</v>
      </c>
      <c r="C42" s="71"/>
      <c r="D42" s="56">
        <v>10829.0597</v>
      </c>
      <c r="E42" s="59"/>
      <c r="F42" s="59"/>
      <c r="G42" s="56">
        <v>204741.88</v>
      </c>
      <c r="H42" s="57">
        <v>-94.710872196738705</v>
      </c>
      <c r="I42" s="56">
        <v>949.21780000000001</v>
      </c>
      <c r="J42" s="57">
        <v>8.7654683444029793</v>
      </c>
      <c r="K42" s="56">
        <v>11673.458500000001</v>
      </c>
      <c r="L42" s="57">
        <v>5.7015489454331503</v>
      </c>
      <c r="M42" s="57">
        <v>-0.91868581192111998</v>
      </c>
      <c r="N42" s="56">
        <v>10829.0597</v>
      </c>
      <c r="O42" s="56">
        <v>20514789.125399999</v>
      </c>
      <c r="P42" s="56">
        <v>54</v>
      </c>
      <c r="Q42" s="56">
        <v>55</v>
      </c>
      <c r="R42" s="57">
        <v>-1.8181818181818199</v>
      </c>
      <c r="S42" s="56">
        <v>200.538142592593</v>
      </c>
      <c r="T42" s="56">
        <v>512.81895090909097</v>
      </c>
      <c r="U42" s="58">
        <v>-155.72140256176601</v>
      </c>
    </row>
    <row r="43" spans="1:21" ht="12" thickBot="1">
      <c r="A43" s="75"/>
      <c r="B43" s="70" t="s">
        <v>33</v>
      </c>
      <c r="C43" s="71"/>
      <c r="D43" s="56">
        <v>325404.98300000001</v>
      </c>
      <c r="E43" s="59"/>
      <c r="F43" s="59"/>
      <c r="G43" s="56">
        <v>660335.31550000003</v>
      </c>
      <c r="H43" s="57">
        <v>-50.721250952085398</v>
      </c>
      <c r="I43" s="56">
        <v>22499.041300000001</v>
      </c>
      <c r="J43" s="57">
        <v>6.9141661853408101</v>
      </c>
      <c r="K43" s="56">
        <v>51427.071600000003</v>
      </c>
      <c r="L43" s="57">
        <v>7.7880238104575499</v>
      </c>
      <c r="M43" s="57">
        <v>-0.56250588260211198</v>
      </c>
      <c r="N43" s="56">
        <v>325404.98300000001</v>
      </c>
      <c r="O43" s="56">
        <v>141509963.33669999</v>
      </c>
      <c r="P43" s="56">
        <v>1831</v>
      </c>
      <c r="Q43" s="56">
        <v>1784</v>
      </c>
      <c r="R43" s="57">
        <v>2.6345291479820601</v>
      </c>
      <c r="S43" s="56">
        <v>177.71981594757</v>
      </c>
      <c r="T43" s="56">
        <v>428.70639192825098</v>
      </c>
      <c r="U43" s="58">
        <v>-141.225993647623</v>
      </c>
    </row>
    <row r="44" spans="1:21" ht="12" thickBot="1">
      <c r="A44" s="75"/>
      <c r="B44" s="70" t="s">
        <v>38</v>
      </c>
      <c r="C44" s="71"/>
      <c r="D44" s="56">
        <v>89376.22</v>
      </c>
      <c r="E44" s="59"/>
      <c r="F44" s="59"/>
      <c r="G44" s="56">
        <v>480472.66</v>
      </c>
      <c r="H44" s="57">
        <v>-81.398271443790406</v>
      </c>
      <c r="I44" s="56">
        <v>-10782.53</v>
      </c>
      <c r="J44" s="57">
        <v>-12.0642045501589</v>
      </c>
      <c r="K44" s="56">
        <v>-57287.96</v>
      </c>
      <c r="L44" s="57">
        <v>-11.923250742300301</v>
      </c>
      <c r="M44" s="57">
        <v>-0.81178366274519098</v>
      </c>
      <c r="N44" s="56">
        <v>89376.22</v>
      </c>
      <c r="O44" s="56">
        <v>62640809.789999999</v>
      </c>
      <c r="P44" s="56">
        <v>76</v>
      </c>
      <c r="Q44" s="56">
        <v>130</v>
      </c>
      <c r="R44" s="57">
        <v>-41.538461538461497</v>
      </c>
      <c r="S44" s="56">
        <v>1176.0028947368401</v>
      </c>
      <c r="T44" s="56">
        <v>965.95607692307703</v>
      </c>
      <c r="U44" s="58">
        <v>17.8610799985121</v>
      </c>
    </row>
    <row r="45" spans="1:21" ht="12" thickBot="1">
      <c r="A45" s="75"/>
      <c r="B45" s="70" t="s">
        <v>39</v>
      </c>
      <c r="C45" s="71"/>
      <c r="D45" s="56">
        <v>48794.05</v>
      </c>
      <c r="E45" s="59"/>
      <c r="F45" s="59"/>
      <c r="G45" s="56">
        <v>249699.27</v>
      </c>
      <c r="H45" s="57">
        <v>-80.458873588216704</v>
      </c>
      <c r="I45" s="56">
        <v>6728.31</v>
      </c>
      <c r="J45" s="57">
        <v>13.7892017571815</v>
      </c>
      <c r="K45" s="56">
        <v>33976.68</v>
      </c>
      <c r="L45" s="57">
        <v>13.6070401807743</v>
      </c>
      <c r="M45" s="57">
        <v>-0.80197270598539905</v>
      </c>
      <c r="N45" s="56">
        <v>48794.05</v>
      </c>
      <c r="O45" s="56">
        <v>27628065.34</v>
      </c>
      <c r="P45" s="56">
        <v>49</v>
      </c>
      <c r="Q45" s="56">
        <v>84</v>
      </c>
      <c r="R45" s="57">
        <v>-41.6666666666667</v>
      </c>
      <c r="S45" s="56">
        <v>995.79693877550994</v>
      </c>
      <c r="T45" s="56">
        <v>1275.75345238095</v>
      </c>
      <c r="U45" s="58">
        <v>-28.113815448126701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21335.731</v>
      </c>
      <c r="E47" s="62"/>
      <c r="F47" s="62"/>
      <c r="G47" s="61">
        <v>22137.107599999999</v>
      </c>
      <c r="H47" s="63">
        <v>-3.6200601021607501</v>
      </c>
      <c r="I47" s="61">
        <v>3054.9306000000001</v>
      </c>
      <c r="J47" s="63">
        <v>14.3183779360548</v>
      </c>
      <c r="K47" s="61">
        <v>2233.7730999999999</v>
      </c>
      <c r="L47" s="63">
        <v>10.0906276482118</v>
      </c>
      <c r="M47" s="63">
        <v>0.36761007642181798</v>
      </c>
      <c r="N47" s="61">
        <v>21335.731</v>
      </c>
      <c r="O47" s="61">
        <v>7484505.2176999999</v>
      </c>
      <c r="P47" s="61">
        <v>17</v>
      </c>
      <c r="Q47" s="61">
        <v>14</v>
      </c>
      <c r="R47" s="63">
        <v>21.428571428571399</v>
      </c>
      <c r="S47" s="61">
        <v>1255.0429999999999</v>
      </c>
      <c r="T47" s="61">
        <v>561.08648571428603</v>
      </c>
      <c r="U47" s="64">
        <v>55.293445267270897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79459.326000000001</v>
      </c>
      <c r="D2" s="37">
        <v>604324.47690769203</v>
      </c>
      <c r="E2" s="37">
        <v>423921.16473846103</v>
      </c>
      <c r="F2" s="37">
        <v>180403.31216923101</v>
      </c>
      <c r="G2" s="37">
        <v>423921.16473846103</v>
      </c>
      <c r="H2" s="37">
        <v>0.298520611133192</v>
      </c>
    </row>
    <row r="3" spans="1:8">
      <c r="A3" s="37">
        <v>2</v>
      </c>
      <c r="B3" s="37">
        <v>13</v>
      </c>
      <c r="C3" s="37">
        <v>6161</v>
      </c>
      <c r="D3" s="37">
        <v>55872.856124786304</v>
      </c>
      <c r="E3" s="37">
        <v>42851.206812820499</v>
      </c>
      <c r="F3" s="37">
        <v>13021.649311965801</v>
      </c>
      <c r="G3" s="37">
        <v>42851.206812820499</v>
      </c>
      <c r="H3" s="37">
        <v>0.233058594371537</v>
      </c>
    </row>
    <row r="4" spans="1:8">
      <c r="A4" s="37">
        <v>3</v>
      </c>
      <c r="B4" s="37">
        <v>14</v>
      </c>
      <c r="C4" s="37">
        <v>98682</v>
      </c>
      <c r="D4" s="37">
        <v>80146.068182641306</v>
      </c>
      <c r="E4" s="37">
        <v>52692.888065006198</v>
      </c>
      <c r="F4" s="37">
        <v>27453.180117635002</v>
      </c>
      <c r="G4" s="37">
        <v>52692.888065006198</v>
      </c>
      <c r="H4" s="37">
        <v>0.34253932526138697</v>
      </c>
    </row>
    <row r="5" spans="1:8">
      <c r="A5" s="37">
        <v>4</v>
      </c>
      <c r="B5" s="37">
        <v>15</v>
      </c>
      <c r="C5" s="37">
        <v>3706</v>
      </c>
      <c r="D5" s="37">
        <v>68810.315442250998</v>
      </c>
      <c r="E5" s="37">
        <v>52299.002367476001</v>
      </c>
      <c r="F5" s="37">
        <v>16511.313074775</v>
      </c>
      <c r="G5" s="37">
        <v>52299.002367476001</v>
      </c>
      <c r="H5" s="37">
        <v>0.23995403841204699</v>
      </c>
    </row>
    <row r="6" spans="1:8">
      <c r="A6" s="37">
        <v>5</v>
      </c>
      <c r="B6" s="37">
        <v>16</v>
      </c>
      <c r="C6" s="37">
        <v>3480</v>
      </c>
      <c r="D6" s="37">
        <v>240936.547581197</v>
      </c>
      <c r="E6" s="37">
        <v>190421.46219743599</v>
      </c>
      <c r="F6" s="37">
        <v>50515.085383760699</v>
      </c>
      <c r="G6" s="37">
        <v>190421.46219743599</v>
      </c>
      <c r="H6" s="37">
        <v>0.20966136474889499</v>
      </c>
    </row>
    <row r="7" spans="1:8">
      <c r="A7" s="37">
        <v>6</v>
      </c>
      <c r="B7" s="37">
        <v>17</v>
      </c>
      <c r="C7" s="37">
        <v>18707</v>
      </c>
      <c r="D7" s="37">
        <v>354637.29404786299</v>
      </c>
      <c r="E7" s="37">
        <v>235706.288895726</v>
      </c>
      <c r="F7" s="37">
        <v>118931.005152137</v>
      </c>
      <c r="G7" s="37">
        <v>235706.288895726</v>
      </c>
      <c r="H7" s="37">
        <v>0.33535955509542498</v>
      </c>
    </row>
    <row r="8" spans="1:8">
      <c r="A8" s="37">
        <v>7</v>
      </c>
      <c r="B8" s="37">
        <v>18</v>
      </c>
      <c r="C8" s="37">
        <v>85967</v>
      </c>
      <c r="D8" s="37">
        <v>140752.29908119701</v>
      </c>
      <c r="E8" s="37">
        <v>112894.74640256399</v>
      </c>
      <c r="F8" s="37">
        <v>27857.552678632499</v>
      </c>
      <c r="G8" s="37">
        <v>112894.74640256399</v>
      </c>
      <c r="H8" s="37">
        <v>0.19791898860964299</v>
      </c>
    </row>
    <row r="9" spans="1:8">
      <c r="A9" s="37">
        <v>8</v>
      </c>
      <c r="B9" s="37">
        <v>19</v>
      </c>
      <c r="C9" s="37">
        <v>21194</v>
      </c>
      <c r="D9" s="37">
        <v>173871.47911367501</v>
      </c>
      <c r="E9" s="37">
        <v>136280.08385384601</v>
      </c>
      <c r="F9" s="37">
        <v>37591.3952598291</v>
      </c>
      <c r="G9" s="37">
        <v>136280.08385384601</v>
      </c>
      <c r="H9" s="37">
        <v>0.216202194008209</v>
      </c>
    </row>
    <row r="10" spans="1:8">
      <c r="A10" s="37">
        <v>9</v>
      </c>
      <c r="B10" s="37">
        <v>21</v>
      </c>
      <c r="C10" s="37">
        <v>136045</v>
      </c>
      <c r="D10" s="37">
        <v>547894.69840512797</v>
      </c>
      <c r="E10" s="37">
        <v>545420.04130000004</v>
      </c>
      <c r="F10" s="37">
        <v>2469.5288999999998</v>
      </c>
      <c r="G10" s="37">
        <v>545420.04130000004</v>
      </c>
      <c r="H10" s="37">
        <v>4.5073478932963302E-3</v>
      </c>
    </row>
    <row r="11" spans="1:8">
      <c r="A11" s="37">
        <v>10</v>
      </c>
      <c r="B11" s="37">
        <v>22</v>
      </c>
      <c r="C11" s="37">
        <v>60853</v>
      </c>
      <c r="D11" s="37">
        <v>700178.31279401702</v>
      </c>
      <c r="E11" s="37">
        <v>667571.60659743601</v>
      </c>
      <c r="F11" s="37">
        <v>32606.706196581199</v>
      </c>
      <c r="G11" s="37">
        <v>667571.60659743601</v>
      </c>
      <c r="H11" s="37">
        <v>4.6569146174302703E-2</v>
      </c>
    </row>
    <row r="12" spans="1:8">
      <c r="A12" s="37">
        <v>11</v>
      </c>
      <c r="B12" s="37">
        <v>23</v>
      </c>
      <c r="C12" s="37">
        <v>132929.141</v>
      </c>
      <c r="D12" s="37">
        <v>1391103.43902479</v>
      </c>
      <c r="E12" s="37">
        <v>1166054.23767863</v>
      </c>
      <c r="F12" s="37">
        <v>208735.16040598301</v>
      </c>
      <c r="G12" s="37">
        <v>1166054.23767863</v>
      </c>
      <c r="H12" s="37">
        <v>0.15183064453129799</v>
      </c>
    </row>
    <row r="13" spans="1:8">
      <c r="A13" s="37">
        <v>12</v>
      </c>
      <c r="B13" s="37">
        <v>24</v>
      </c>
      <c r="C13" s="37">
        <v>22468</v>
      </c>
      <c r="D13" s="37">
        <v>563726.84241452999</v>
      </c>
      <c r="E13" s="37">
        <v>508312.62408461497</v>
      </c>
      <c r="F13" s="37">
        <v>55414.218329914504</v>
      </c>
      <c r="G13" s="37">
        <v>508312.62408461497</v>
      </c>
      <c r="H13" s="37">
        <v>9.8299768896167497E-2</v>
      </c>
    </row>
    <row r="14" spans="1:8">
      <c r="A14" s="37">
        <v>13</v>
      </c>
      <c r="B14" s="37">
        <v>25</v>
      </c>
      <c r="C14" s="37">
        <v>89184</v>
      </c>
      <c r="D14" s="37">
        <v>1053069.4205</v>
      </c>
      <c r="E14" s="37">
        <v>937783.85369999998</v>
      </c>
      <c r="F14" s="37">
        <v>115285.5668</v>
      </c>
      <c r="G14" s="37">
        <v>937783.85369999998</v>
      </c>
      <c r="H14" s="37">
        <v>0.10947575207839801</v>
      </c>
    </row>
    <row r="15" spans="1:8">
      <c r="A15" s="37">
        <v>14</v>
      </c>
      <c r="B15" s="37">
        <v>26</v>
      </c>
      <c r="C15" s="37">
        <v>53107</v>
      </c>
      <c r="D15" s="37">
        <v>328927.11112539098</v>
      </c>
      <c r="E15" s="37">
        <v>277090.74004404398</v>
      </c>
      <c r="F15" s="37">
        <v>51836.371081347897</v>
      </c>
      <c r="G15" s="37">
        <v>277090.74004404398</v>
      </c>
      <c r="H15" s="37">
        <v>0.15759227296282999</v>
      </c>
    </row>
    <row r="16" spans="1:8">
      <c r="A16" s="37">
        <v>15</v>
      </c>
      <c r="B16" s="37">
        <v>27</v>
      </c>
      <c r="C16" s="37">
        <v>116495.988</v>
      </c>
      <c r="D16" s="37">
        <v>992032.34424679703</v>
      </c>
      <c r="E16" s="37">
        <v>905807.24321611098</v>
      </c>
      <c r="F16" s="37">
        <v>86163.477099062104</v>
      </c>
      <c r="G16" s="37">
        <v>905807.24321611098</v>
      </c>
      <c r="H16" s="37">
        <v>8.6860907620021202E-2</v>
      </c>
    </row>
    <row r="17" spans="1:9">
      <c r="A17" s="37">
        <v>16</v>
      </c>
      <c r="B17" s="37">
        <v>29</v>
      </c>
      <c r="C17" s="37">
        <v>166240</v>
      </c>
      <c r="D17" s="37">
        <v>2182350.6357589699</v>
      </c>
      <c r="E17" s="37">
        <v>1926480.0581153799</v>
      </c>
      <c r="F17" s="37">
        <v>255377.415250427</v>
      </c>
      <c r="G17" s="37">
        <v>1926480.0581153799</v>
      </c>
      <c r="H17" s="37">
        <v>0.117045874154407</v>
      </c>
    </row>
    <row r="18" spans="1:9">
      <c r="A18" s="37">
        <v>17</v>
      </c>
      <c r="B18" s="37">
        <v>31</v>
      </c>
      <c r="C18" s="37">
        <v>26661.446</v>
      </c>
      <c r="D18" s="37">
        <v>283991.14093947498</v>
      </c>
      <c r="E18" s="37">
        <v>243083.77270786901</v>
      </c>
      <c r="F18" s="37">
        <v>40907.368231606</v>
      </c>
      <c r="G18" s="37">
        <v>243083.77270786901</v>
      </c>
      <c r="H18" s="37">
        <v>0.144044522291364</v>
      </c>
    </row>
    <row r="19" spans="1:9">
      <c r="A19" s="37">
        <v>18</v>
      </c>
      <c r="B19" s="37">
        <v>32</v>
      </c>
      <c r="C19" s="37">
        <v>20362.257000000001</v>
      </c>
      <c r="D19" s="37">
        <v>335074.68306197698</v>
      </c>
      <c r="E19" s="37">
        <v>307434.13674055302</v>
      </c>
      <c r="F19" s="37">
        <v>27640.546321423601</v>
      </c>
      <c r="G19" s="37">
        <v>307434.13674055302</v>
      </c>
      <c r="H19" s="37">
        <v>8.2490703471951296E-2</v>
      </c>
    </row>
    <row r="20" spans="1:9">
      <c r="A20" s="37">
        <v>19</v>
      </c>
      <c r="B20" s="37">
        <v>33</v>
      </c>
      <c r="C20" s="37">
        <v>40584.709000000003</v>
      </c>
      <c r="D20" s="37">
        <v>644249.74276713596</v>
      </c>
      <c r="E20" s="37">
        <v>497427.23779159202</v>
      </c>
      <c r="F20" s="37">
        <v>146822.50497554301</v>
      </c>
      <c r="G20" s="37">
        <v>497427.23779159202</v>
      </c>
      <c r="H20" s="37">
        <v>0.22789687791712801</v>
      </c>
    </row>
    <row r="21" spans="1:9">
      <c r="A21" s="37">
        <v>20</v>
      </c>
      <c r="B21" s="37">
        <v>34</v>
      </c>
      <c r="C21" s="37">
        <v>40285.908000000003</v>
      </c>
      <c r="D21" s="37">
        <v>238681.28341351601</v>
      </c>
      <c r="E21" s="37">
        <v>179128.292876294</v>
      </c>
      <c r="F21" s="37">
        <v>59552.990537222497</v>
      </c>
      <c r="G21" s="37">
        <v>179128.292876294</v>
      </c>
      <c r="H21" s="37">
        <v>0.24950842263591599</v>
      </c>
    </row>
    <row r="22" spans="1:9">
      <c r="A22" s="37">
        <v>21</v>
      </c>
      <c r="B22" s="37">
        <v>35</v>
      </c>
      <c r="C22" s="37">
        <v>42085.78</v>
      </c>
      <c r="D22" s="37">
        <v>1134814.7462619499</v>
      </c>
      <c r="E22" s="37">
        <v>1066559.6615079599</v>
      </c>
      <c r="F22" s="37">
        <v>68255.084753982301</v>
      </c>
      <c r="G22" s="37">
        <v>1066559.6615079599</v>
      </c>
      <c r="H22" s="37">
        <v>6.0146455603271802E-2</v>
      </c>
    </row>
    <row r="23" spans="1:9">
      <c r="A23" s="37">
        <v>22</v>
      </c>
      <c r="B23" s="37">
        <v>36</v>
      </c>
      <c r="C23" s="37">
        <v>153117.87100000001</v>
      </c>
      <c r="D23" s="37">
        <v>829740.715012389</v>
      </c>
      <c r="E23" s="37">
        <v>711406.35673274798</v>
      </c>
      <c r="F23" s="37">
        <v>118334.358279641</v>
      </c>
      <c r="G23" s="37">
        <v>711406.35673274798</v>
      </c>
      <c r="H23" s="37">
        <v>0.14261606805431301</v>
      </c>
    </row>
    <row r="24" spans="1:9">
      <c r="A24" s="37">
        <v>23</v>
      </c>
      <c r="B24" s="37">
        <v>37</v>
      </c>
      <c r="C24" s="37">
        <v>121442.999</v>
      </c>
      <c r="D24" s="37">
        <v>897231.36394778802</v>
      </c>
      <c r="E24" s="37">
        <v>794747.13574834506</v>
      </c>
      <c r="F24" s="37">
        <v>102484.228199442</v>
      </c>
      <c r="G24" s="37">
        <v>794747.13574834506</v>
      </c>
      <c r="H24" s="37">
        <v>0.114222743784296</v>
      </c>
    </row>
    <row r="25" spans="1:9">
      <c r="A25" s="37">
        <v>24</v>
      </c>
      <c r="B25" s="37">
        <v>38</v>
      </c>
      <c r="C25" s="37">
        <v>182417.06599999999</v>
      </c>
      <c r="D25" s="37">
        <v>871510.00042566401</v>
      </c>
      <c r="E25" s="37">
        <v>828091.76833274297</v>
      </c>
      <c r="F25" s="37">
        <v>43418.2320929204</v>
      </c>
      <c r="G25" s="37">
        <v>828091.76833274297</v>
      </c>
      <c r="H25" s="37">
        <v>4.98195454690296E-2</v>
      </c>
    </row>
    <row r="26" spans="1:9">
      <c r="A26" s="37">
        <v>25</v>
      </c>
      <c r="B26" s="37">
        <v>39</v>
      </c>
      <c r="C26" s="37">
        <v>73714.61</v>
      </c>
      <c r="D26" s="37">
        <v>130346.617735398</v>
      </c>
      <c r="E26" s="37">
        <v>100997.22875598499</v>
      </c>
      <c r="F26" s="37">
        <v>29349.388979413099</v>
      </c>
      <c r="G26" s="37">
        <v>100997.22875598499</v>
      </c>
      <c r="H26" s="37">
        <v>0.22516417755458701</v>
      </c>
    </row>
    <row r="27" spans="1:9">
      <c r="A27" s="37">
        <v>26</v>
      </c>
      <c r="B27" s="37">
        <v>42</v>
      </c>
      <c r="C27" s="37">
        <v>12770.164000000001</v>
      </c>
      <c r="D27" s="37">
        <v>243330.64809999999</v>
      </c>
      <c r="E27" s="37">
        <v>215620.53950000001</v>
      </c>
      <c r="F27" s="37">
        <v>27710.1086</v>
      </c>
      <c r="G27" s="37">
        <v>215620.53950000001</v>
      </c>
      <c r="H27" s="37">
        <v>0.11387841530185</v>
      </c>
    </row>
    <row r="28" spans="1:9">
      <c r="A28" s="37">
        <v>27</v>
      </c>
      <c r="B28" s="37">
        <v>75</v>
      </c>
      <c r="C28" s="37">
        <v>65</v>
      </c>
      <c r="D28" s="37">
        <v>10829.059829059801</v>
      </c>
      <c r="E28" s="37">
        <v>9879.8418803418808</v>
      </c>
      <c r="F28" s="37">
        <v>949.21794871794896</v>
      </c>
      <c r="G28" s="37">
        <v>9879.8418803418808</v>
      </c>
      <c r="H28" s="37">
        <v>8.7654696132596702E-2</v>
      </c>
    </row>
    <row r="29" spans="1:9">
      <c r="A29" s="37">
        <v>28</v>
      </c>
      <c r="B29" s="37">
        <v>76</v>
      </c>
      <c r="C29" s="37">
        <v>1916</v>
      </c>
      <c r="D29" s="37">
        <v>325404.97892051301</v>
      </c>
      <c r="E29" s="37">
        <v>302905.93839401699</v>
      </c>
      <c r="F29" s="37">
        <v>22499.040526495701</v>
      </c>
      <c r="G29" s="37">
        <v>302905.93839401699</v>
      </c>
      <c r="H29" s="37">
        <v>6.9141660343161507E-2</v>
      </c>
    </row>
    <row r="30" spans="1:9">
      <c r="A30" s="37">
        <v>29</v>
      </c>
      <c r="B30" s="37">
        <v>99</v>
      </c>
      <c r="C30" s="37">
        <v>19</v>
      </c>
      <c r="D30" s="37">
        <v>21335.731033961099</v>
      </c>
      <c r="E30" s="37">
        <v>18280.800302549</v>
      </c>
      <c r="F30" s="37">
        <v>3054.9307314121502</v>
      </c>
      <c r="G30" s="37">
        <v>18280.800302549</v>
      </c>
      <c r="H30" s="37">
        <v>0.14318378529188699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47</v>
      </c>
      <c r="D34" s="34">
        <v>51946.57</v>
      </c>
      <c r="E34" s="34">
        <v>49748.91</v>
      </c>
      <c r="F34" s="30"/>
      <c r="G34" s="30"/>
      <c r="H34" s="30"/>
    </row>
    <row r="35" spans="1:8">
      <c r="A35" s="30"/>
      <c r="B35" s="33">
        <v>71</v>
      </c>
      <c r="C35" s="34">
        <v>54</v>
      </c>
      <c r="D35" s="34">
        <v>132364.60999999999</v>
      </c>
      <c r="E35" s="34">
        <v>166992.19</v>
      </c>
      <c r="F35" s="30"/>
      <c r="G35" s="30"/>
      <c r="H35" s="30"/>
    </row>
    <row r="36" spans="1:8">
      <c r="A36" s="30"/>
      <c r="B36" s="33">
        <v>72</v>
      </c>
      <c r="C36" s="34">
        <v>-2</v>
      </c>
      <c r="D36" s="34">
        <v>-3582.55</v>
      </c>
      <c r="E36" s="34">
        <v>-3641.89</v>
      </c>
      <c r="F36" s="30"/>
      <c r="G36" s="30"/>
      <c r="H36" s="30"/>
    </row>
    <row r="37" spans="1:8">
      <c r="A37" s="30"/>
      <c r="B37" s="33">
        <v>73</v>
      </c>
      <c r="C37" s="34">
        <v>25</v>
      </c>
      <c r="D37" s="34">
        <v>36055.57</v>
      </c>
      <c r="E37" s="34">
        <v>41715.279999999999</v>
      </c>
      <c r="F37" s="30"/>
      <c r="G37" s="30"/>
      <c r="H37" s="30"/>
    </row>
    <row r="38" spans="1:8">
      <c r="A38" s="30"/>
      <c r="B38" s="33">
        <v>77</v>
      </c>
      <c r="C38" s="34">
        <v>72</v>
      </c>
      <c r="D38" s="34">
        <v>89376.22</v>
      </c>
      <c r="E38" s="34">
        <v>100158.75</v>
      </c>
      <c r="F38" s="30"/>
      <c r="G38" s="30"/>
      <c r="H38" s="30"/>
    </row>
    <row r="39" spans="1:8">
      <c r="A39" s="30"/>
      <c r="B39" s="33">
        <v>78</v>
      </c>
      <c r="C39" s="34">
        <v>45</v>
      </c>
      <c r="D39" s="34">
        <v>48794.05</v>
      </c>
      <c r="E39" s="34">
        <v>42065.74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2016-11-02T02:34:46Z</dcterms:modified>
</cp:coreProperties>
</file>