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<sst xmlns="http://schemas.openxmlformats.org/spreadsheetml/2006/main" count="121" uniqueCount="80">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</sst>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15912788.177600006</v>
      </c>
      <c r="F3" s="25">
        <f>RA!I7</f>
        <v>1332928.9246</v>
      </c>
      <c r="G3" s="16">
        <f>SUM(G4:G42)</f>
        <v>14579859.253</v>
      </c>
      <c r="H3" s="27">
        <f>RA!J7</f>
        <v>8.3764636952581792</v>
      </c>
      <c r="I3" s="20">
        <f>SUM(I4:I42)</f>
        <v>15912792.900588665</v>
      </c>
      <c r="J3" s="21">
        <f>SUM(J4:J42)</f>
        <v>14579859.345072465</v>
      </c>
      <c r="K3" s="22">
        <f>E3-I3</f>
        <v>-4.7229886595159769</v>
      </c>
      <c r="L3" s="22">
        <f>G3-J3</f>
        <v>-9.2072464525699615E-2</v>
      </c>
    </row>
    <row r="4" spans="1:13">
      <c r="A4" s="71">
        <f>RA!A8</f>
        <v>42703</v>
      </c>
      <c r="B4" s="12">
        <v>12</v>
      </c>
      <c r="C4" s="66" t="s">
        <v>6</v>
      </c>
      <c r="D4" s="66"/>
      <c r="E4" s="15">
        <f>VLOOKUP(C4,RA!B8:D35,3,0)</f>
        <v>560582.33979999996</v>
      </c>
      <c r="F4" s="25">
        <f>VLOOKUP(C4,RA!B8:I38,8,0)</f>
        <v>168132.4362</v>
      </c>
      <c r="G4" s="16">
        <f t="shared" ref="G4:G42" si="0">E4-F4</f>
        <v>392449.90359999996</v>
      </c>
      <c r="H4" s="27">
        <f>RA!J8</f>
        <v>29.9924603868158</v>
      </c>
      <c r="I4" s="20">
        <f>VLOOKUP(B4,RMS!B:D,3,FALSE)</f>
        <v>560582.89069487201</v>
      </c>
      <c r="J4" s="21">
        <f>VLOOKUP(B4,RMS!B:E,4,FALSE)</f>
        <v>392449.91874529899</v>
      </c>
      <c r="K4" s="22">
        <f t="shared" ref="K4:K42" si="1">E4-I4</f>
        <v>-0.55089487205259502</v>
      </c>
      <c r="L4" s="22">
        <f t="shared" ref="L4:L42" si="2">G4-J4</f>
        <v>-1.5145299024879932E-2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54715.2811</v>
      </c>
      <c r="F5" s="25">
        <f>VLOOKUP(C5,RA!B9:I39,8,0)</f>
        <v>13456.169</v>
      </c>
      <c r="G5" s="16">
        <f t="shared" si="0"/>
        <v>41259.112099999998</v>
      </c>
      <c r="H5" s="27">
        <f>RA!J9</f>
        <v>24.593072957821299</v>
      </c>
      <c r="I5" s="20">
        <f>VLOOKUP(B5,RMS!B:D,3,FALSE)</f>
        <v>54715.3056948718</v>
      </c>
      <c r="J5" s="21">
        <f>VLOOKUP(B5,RMS!B:E,4,FALSE)</f>
        <v>41259.115539316197</v>
      </c>
      <c r="K5" s="22">
        <f t="shared" si="1"/>
        <v>-2.4594871800218243E-2</v>
      </c>
      <c r="L5" s="22">
        <f t="shared" si="2"/>
        <v>-3.4393161986372434E-3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74514.077499999999</v>
      </c>
      <c r="F6" s="25">
        <f>VLOOKUP(C6,RA!B10:I40,8,0)</f>
        <v>24685.793399999999</v>
      </c>
      <c r="G6" s="16">
        <f t="shared" si="0"/>
        <v>49828.284100000004</v>
      </c>
      <c r="H6" s="27">
        <f>RA!J10</f>
        <v>33.129033101161298</v>
      </c>
      <c r="I6" s="20">
        <f>VLOOKUP(B6,RMS!B:D,3,FALSE)</f>
        <v>74515.909868368501</v>
      </c>
      <c r="J6" s="21">
        <f>VLOOKUP(B6,RMS!B:E,4,FALSE)</f>
        <v>49828.284101429002</v>
      </c>
      <c r="K6" s="22">
        <f>E6-I6</f>
        <v>-1.8323683685011929</v>
      </c>
      <c r="L6" s="22">
        <f t="shared" si="2"/>
        <v>-1.4289980754256248E-6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73924.715299999996</v>
      </c>
      <c r="F7" s="25">
        <f>VLOOKUP(C7,RA!B11:I41,8,0)</f>
        <v>13979.4087</v>
      </c>
      <c r="G7" s="16">
        <f t="shared" si="0"/>
        <v>59945.306599999996</v>
      </c>
      <c r="H7" s="27">
        <f>RA!J11</f>
        <v>18.910331467992801</v>
      </c>
      <c r="I7" s="20">
        <f>VLOOKUP(B7,RMS!B:D,3,FALSE)</f>
        <v>73924.743145919405</v>
      </c>
      <c r="J7" s="21">
        <f>VLOOKUP(B7,RMS!B:E,4,FALSE)</f>
        <v>59945.307323402201</v>
      </c>
      <c r="K7" s="22">
        <f t="shared" si="1"/>
        <v>-2.7845919408719055E-2</v>
      </c>
      <c r="L7" s="22">
        <f t="shared" si="2"/>
        <v>-7.2340220503974706E-4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456214.75520000001</v>
      </c>
      <c r="F8" s="25">
        <f>VLOOKUP(C8,RA!B12:I42,8,0)</f>
        <v>40846.571199999998</v>
      </c>
      <c r="G8" s="16">
        <f t="shared" si="0"/>
        <v>415368.18400000001</v>
      </c>
      <c r="H8" s="27">
        <f>RA!J12</f>
        <v>8.9533647770978497</v>
      </c>
      <c r="I8" s="20">
        <f>VLOOKUP(B8,RMS!B:D,3,FALSE)</f>
        <v>456214.76410341897</v>
      </c>
      <c r="J8" s="21">
        <f>VLOOKUP(B8,RMS!B:E,4,FALSE)</f>
        <v>415368.17522478598</v>
      </c>
      <c r="K8" s="22">
        <f t="shared" si="1"/>
        <v>-8.9034189586527646E-3</v>
      </c>
      <c r="L8" s="22">
        <f t="shared" si="2"/>
        <v>8.7752140243537724E-3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267462.63780000003</v>
      </c>
      <c r="F9" s="25">
        <f>VLOOKUP(C9,RA!B13:I43,8,0)</f>
        <v>75445.627500000002</v>
      </c>
      <c r="G9" s="16">
        <f t="shared" si="0"/>
        <v>192017.01030000002</v>
      </c>
      <c r="H9" s="27">
        <f>RA!J13</f>
        <v>28.207912746458401</v>
      </c>
      <c r="I9" s="20">
        <f>VLOOKUP(B9,RMS!B:D,3,FALSE)</f>
        <v>267462.74825641001</v>
      </c>
      <c r="J9" s="21">
        <f>VLOOKUP(B9,RMS!B:E,4,FALSE)</f>
        <v>192017.009608547</v>
      </c>
      <c r="K9" s="22">
        <f t="shared" si="1"/>
        <v>-0.11045640998054296</v>
      </c>
      <c r="L9" s="22">
        <f t="shared" si="2"/>
        <v>6.9145302404649556E-4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114092.14840000001</v>
      </c>
      <c r="F10" s="25">
        <f>VLOOKUP(C10,RA!B14:I43,8,0)</f>
        <v>22272.6983</v>
      </c>
      <c r="G10" s="16">
        <f t="shared" si="0"/>
        <v>91819.450100000002</v>
      </c>
      <c r="H10" s="27">
        <f>RA!J14</f>
        <v>19.521674902565</v>
      </c>
      <c r="I10" s="20">
        <f>VLOOKUP(B10,RMS!B:D,3,FALSE)</f>
        <v>114092.147458974</v>
      </c>
      <c r="J10" s="21">
        <f>VLOOKUP(B10,RMS!B:E,4,FALSE)</f>
        <v>91819.452395726505</v>
      </c>
      <c r="K10" s="22">
        <f t="shared" si="1"/>
        <v>9.4102600996848196E-4</v>
      </c>
      <c r="L10" s="22">
        <f t="shared" si="2"/>
        <v>-2.2957265027798712E-3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75324.512600000002</v>
      </c>
      <c r="F11" s="25">
        <f>VLOOKUP(C11,RA!B15:I44,8,0)</f>
        <v>19291.326400000002</v>
      </c>
      <c r="G11" s="16">
        <f t="shared" si="0"/>
        <v>56033.186199999996</v>
      </c>
      <c r="H11" s="27">
        <f>RA!J15</f>
        <v>25.610954168988499</v>
      </c>
      <c r="I11" s="20">
        <f>VLOOKUP(B11,RMS!B:D,3,FALSE)</f>
        <v>75324.562776923107</v>
      </c>
      <c r="J11" s="21">
        <f>VLOOKUP(B11,RMS!B:E,4,FALSE)</f>
        <v>56033.186246153797</v>
      </c>
      <c r="K11" s="22">
        <f t="shared" si="1"/>
        <v>-5.0176923105027527E-2</v>
      </c>
      <c r="L11" s="22">
        <f t="shared" si="2"/>
        <v>-4.6153800212778151E-5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877164.554</v>
      </c>
      <c r="F12" s="25">
        <f>VLOOKUP(C12,RA!B16:I45,8,0)</f>
        <v>-187477.20920000001</v>
      </c>
      <c r="G12" s="16">
        <f t="shared" si="0"/>
        <v>1064641.7631999999</v>
      </c>
      <c r="H12" s="27">
        <f>RA!J16</f>
        <v>-21.3730945174513</v>
      </c>
      <c r="I12" s="20">
        <f>VLOOKUP(B12,RMS!B:D,3,FALSE)</f>
        <v>877164.15270761703</v>
      </c>
      <c r="J12" s="21">
        <f>VLOOKUP(B12,RMS!B:E,4,FALSE)</f>
        <v>1064641.7633333299</v>
      </c>
      <c r="K12" s="22">
        <f t="shared" si="1"/>
        <v>0.40129238297231495</v>
      </c>
      <c r="L12" s="22">
        <f t="shared" si="2"/>
        <v>-1.3333000242710114E-4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437553.5785</v>
      </c>
      <c r="F13" s="25">
        <f>VLOOKUP(C13,RA!B17:I46,8,0)</f>
        <v>61482.355900000002</v>
      </c>
      <c r="G13" s="16">
        <f t="shared" si="0"/>
        <v>376071.22259999998</v>
      </c>
      <c r="H13" s="27">
        <f>RA!J17</f>
        <v>14.051389114624699</v>
      </c>
      <c r="I13" s="20">
        <f>VLOOKUP(B13,RMS!B:D,3,FALSE)</f>
        <v>437553.56475128199</v>
      </c>
      <c r="J13" s="21">
        <f>VLOOKUP(B13,RMS!B:E,4,FALSE)</f>
        <v>376071.22169230803</v>
      </c>
      <c r="K13" s="22">
        <f t="shared" si="1"/>
        <v>1.3748718018177897E-2</v>
      </c>
      <c r="L13" s="22">
        <f t="shared" si="2"/>
        <v>9.0769195230677724E-4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1209276.5841000001</v>
      </c>
      <c r="F14" s="25">
        <f>VLOOKUP(C14,RA!B18:I47,8,0)</f>
        <v>150275.34640000001</v>
      </c>
      <c r="G14" s="16">
        <f t="shared" si="0"/>
        <v>1059001.2377000002</v>
      </c>
      <c r="H14" s="27">
        <f>RA!J18</f>
        <v>12.4268797044344</v>
      </c>
      <c r="I14" s="20">
        <f>VLOOKUP(B14,RMS!B:D,3,FALSE)</f>
        <v>1209276.7845538501</v>
      </c>
      <c r="J14" s="21">
        <f>VLOOKUP(B14,RMS!B:E,4,FALSE)</f>
        <v>1059001.2117658099</v>
      </c>
      <c r="K14" s="22">
        <f t="shared" si="1"/>
        <v>-0.20045384997501969</v>
      </c>
      <c r="L14" s="22">
        <f t="shared" si="2"/>
        <v>2.5934190256521106E-2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591206.7047</v>
      </c>
      <c r="F15" s="25">
        <f>VLOOKUP(C15,RA!B19:I48,8,0)</f>
        <v>33596.5602</v>
      </c>
      <c r="G15" s="16">
        <f t="shared" si="0"/>
        <v>557610.14450000005</v>
      </c>
      <c r="H15" s="27">
        <f>RA!J19</f>
        <v>5.6827096061178999</v>
      </c>
      <c r="I15" s="20">
        <f>VLOOKUP(B15,RMS!B:D,3,FALSE)</f>
        <v>591206.63803418796</v>
      </c>
      <c r="J15" s="21">
        <f>VLOOKUP(B15,RMS!B:E,4,FALSE)</f>
        <v>557610.144423077</v>
      </c>
      <c r="K15" s="22">
        <f t="shared" si="1"/>
        <v>6.6665812046267092E-2</v>
      </c>
      <c r="L15" s="22">
        <f t="shared" si="2"/>
        <v>7.6923053711652756E-5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1105837.5925</v>
      </c>
      <c r="F16" s="25">
        <f>VLOOKUP(C16,RA!B20:I49,8,0)</f>
        <v>82769.8701</v>
      </c>
      <c r="G16" s="16">
        <f t="shared" si="0"/>
        <v>1023067.7224000001</v>
      </c>
      <c r="H16" s="27">
        <f>RA!J20</f>
        <v>7.4848124771088402</v>
      </c>
      <c r="I16" s="20">
        <f>VLOOKUP(B16,RMS!B:D,3,FALSE)</f>
        <v>1105837.7547025001</v>
      </c>
      <c r="J16" s="21">
        <f>VLOOKUP(B16,RMS!B:E,4,FALSE)</f>
        <v>1023067.7224</v>
      </c>
      <c r="K16" s="22">
        <f t="shared" si="1"/>
        <v>-0.16220250003971159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301881.75699999998</v>
      </c>
      <c r="F17" s="25">
        <f>VLOOKUP(C17,RA!B21:I50,8,0)</f>
        <v>32450.194299999999</v>
      </c>
      <c r="G17" s="16">
        <f t="shared" si="0"/>
        <v>269431.56270000001</v>
      </c>
      <c r="H17" s="27">
        <f>RA!J21</f>
        <v>10.749306159629899</v>
      </c>
      <c r="I17" s="20">
        <f>VLOOKUP(B17,RMS!B:D,3,FALSE)</f>
        <v>301881.40718898701</v>
      </c>
      <c r="J17" s="21">
        <f>VLOOKUP(B17,RMS!B:E,4,FALSE)</f>
        <v>269431.56256426102</v>
      </c>
      <c r="K17" s="22">
        <f t="shared" si="1"/>
        <v>0.3498110129730776</v>
      </c>
      <c r="L17" s="22">
        <f t="shared" si="2"/>
        <v>1.357389846816659E-4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898831.4828</v>
      </c>
      <c r="F18" s="25">
        <f>VLOOKUP(C18,RA!B22:I51,8,0)</f>
        <v>49603.831400000003</v>
      </c>
      <c r="G18" s="16">
        <f t="shared" si="0"/>
        <v>849227.65139999997</v>
      </c>
      <c r="H18" s="27">
        <f>RA!J22</f>
        <v>5.5187020425092799</v>
      </c>
      <c r="I18" s="20">
        <f>VLOOKUP(B18,RMS!B:D,3,FALSE)</f>
        <v>898832.55711681396</v>
      </c>
      <c r="J18" s="21">
        <f>VLOOKUP(B18,RMS!B:E,4,FALSE)</f>
        <v>849227.64481992298</v>
      </c>
      <c r="K18" s="22">
        <f t="shared" si="1"/>
        <v>-1.0743168139597401</v>
      </c>
      <c r="L18" s="22">
        <f t="shared" si="2"/>
        <v>6.580076995305717E-3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2024191.7777</v>
      </c>
      <c r="F19" s="25">
        <f>VLOOKUP(C19,RA!B23:I52,8,0)</f>
        <v>205264.2709</v>
      </c>
      <c r="G19" s="16">
        <f t="shared" si="0"/>
        <v>1818927.5068000001</v>
      </c>
      <c r="H19" s="27">
        <f>RA!J23</f>
        <v>10.140554524593201</v>
      </c>
      <c r="I19" s="20">
        <f>VLOOKUP(B19,RMS!B:D,3,FALSE)</f>
        <v>2024193.35649402</v>
      </c>
      <c r="J19" s="21">
        <f>VLOOKUP(B19,RMS!B:E,4,FALSE)</f>
        <v>1818927.5254222199</v>
      </c>
      <c r="K19" s="22">
        <f t="shared" si="1"/>
        <v>-1.5787940199952573</v>
      </c>
      <c r="L19" s="22">
        <f t="shared" si="2"/>
        <v>-1.8622219795361161E-2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256236.5851</v>
      </c>
      <c r="F20" s="25">
        <f>VLOOKUP(C20,RA!B24:I53,8,0)</f>
        <v>36552.742299999998</v>
      </c>
      <c r="G20" s="16">
        <f t="shared" si="0"/>
        <v>219683.84279999998</v>
      </c>
      <c r="H20" s="27">
        <f>RA!J24</f>
        <v>14.265231596703799</v>
      </c>
      <c r="I20" s="20">
        <f>VLOOKUP(B20,RMS!B:D,3,FALSE)</f>
        <v>256236.67269185401</v>
      </c>
      <c r="J20" s="21">
        <f>VLOOKUP(B20,RMS!B:E,4,FALSE)</f>
        <v>219683.84868665499</v>
      </c>
      <c r="K20" s="22">
        <f t="shared" si="1"/>
        <v>-8.7591854011407122E-2</v>
      </c>
      <c r="L20" s="22">
        <f t="shared" si="2"/>
        <v>-5.886655009817332E-3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404713.80420000001</v>
      </c>
      <c r="F21" s="25">
        <f>VLOOKUP(C21,RA!B25:I54,8,0)</f>
        <v>25765.2183</v>
      </c>
      <c r="G21" s="16">
        <f t="shared" si="0"/>
        <v>378948.58590000001</v>
      </c>
      <c r="H21" s="27">
        <f>RA!J25</f>
        <v>6.3662810688976199</v>
      </c>
      <c r="I21" s="20">
        <f>VLOOKUP(B21,RMS!B:D,3,FALSE)</f>
        <v>404713.79756858002</v>
      </c>
      <c r="J21" s="21">
        <f>VLOOKUP(B21,RMS!B:E,4,FALSE)</f>
        <v>378948.58250543597</v>
      </c>
      <c r="K21" s="22">
        <f t="shared" si="1"/>
        <v>6.6314199939370155E-3</v>
      </c>
      <c r="L21" s="22">
        <f t="shared" si="2"/>
        <v>3.3945640316233039E-3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650221.78799999994</v>
      </c>
      <c r="F22" s="25">
        <f>VLOOKUP(C22,RA!B26:I55,8,0)</f>
        <v>139202.91080000001</v>
      </c>
      <c r="G22" s="16">
        <f t="shared" si="0"/>
        <v>511018.87719999993</v>
      </c>
      <c r="H22" s="27">
        <f>RA!J26</f>
        <v>21.408527577670199</v>
      </c>
      <c r="I22" s="20">
        <f>VLOOKUP(B22,RMS!B:D,3,FALSE)</f>
        <v>650221.80548988702</v>
      </c>
      <c r="J22" s="21">
        <f>VLOOKUP(B22,RMS!B:E,4,FALSE)</f>
        <v>511018.87727532297</v>
      </c>
      <c r="K22" s="22">
        <f t="shared" si="1"/>
        <v>-1.74898870754987E-2</v>
      </c>
      <c r="L22" s="22">
        <f t="shared" si="2"/>
        <v>-7.5323041528463364E-5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285636.5577</v>
      </c>
      <c r="F23" s="25">
        <f>VLOOKUP(C23,RA!B27:I56,8,0)</f>
        <v>55599.174099999997</v>
      </c>
      <c r="G23" s="16">
        <f t="shared" si="0"/>
        <v>230037.3836</v>
      </c>
      <c r="H23" s="27">
        <f>RA!J27</f>
        <v>19.465006352021302</v>
      </c>
      <c r="I23" s="20">
        <f>VLOOKUP(B23,RMS!B:D,3,FALSE)</f>
        <v>285636.43410382001</v>
      </c>
      <c r="J23" s="21">
        <f>VLOOKUP(B23,RMS!B:E,4,FALSE)</f>
        <v>230037.37831188101</v>
      </c>
      <c r="K23" s="22">
        <f t="shared" si="1"/>
        <v>0.12359617999754846</v>
      </c>
      <c r="L23" s="22">
        <f t="shared" si="2"/>
        <v>5.2881189913023263E-3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1303116.2638000001</v>
      </c>
      <c r="F24" s="25">
        <f>VLOOKUP(C24,RA!B28:I57,8,0)</f>
        <v>39426.622300000003</v>
      </c>
      <c r="G24" s="16">
        <f t="shared" si="0"/>
        <v>1263689.6415000001</v>
      </c>
      <c r="H24" s="27">
        <f>RA!J28</f>
        <v>3.0255644408142501</v>
      </c>
      <c r="I24" s="20">
        <f>VLOOKUP(B24,RMS!B:D,3,FALSE)</f>
        <v>1303116.28426372</v>
      </c>
      <c r="J24" s="21">
        <f>VLOOKUP(B24,RMS!B:E,4,FALSE)</f>
        <v>1263689.6365849599</v>
      </c>
      <c r="K24" s="22">
        <f t="shared" si="1"/>
        <v>-2.0463719964027405E-2</v>
      </c>
      <c r="L24" s="22">
        <f t="shared" si="2"/>
        <v>4.9150402192026377E-3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747826.51610000001</v>
      </c>
      <c r="F25" s="25">
        <f>VLOOKUP(C25,RA!B29:I58,8,0)</f>
        <v>92621.48</v>
      </c>
      <c r="G25" s="16">
        <f t="shared" si="0"/>
        <v>655205.03610000003</v>
      </c>
      <c r="H25" s="27">
        <f>RA!J29</f>
        <v>12.3854233576835</v>
      </c>
      <c r="I25" s="20">
        <f>VLOOKUP(B25,RMS!B:D,3,FALSE)</f>
        <v>747826.51611415902</v>
      </c>
      <c r="J25" s="21">
        <f>VLOOKUP(B25,RMS!B:E,4,FALSE)</f>
        <v>655205.04471086303</v>
      </c>
      <c r="K25" s="22">
        <f t="shared" si="1"/>
        <v>-1.4159013517200947E-5</v>
      </c>
      <c r="L25" s="22">
        <f t="shared" si="2"/>
        <v>-8.6108630057424307E-3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867893.76969999995</v>
      </c>
      <c r="F26" s="25">
        <f>VLOOKUP(C26,RA!B30:I59,8,0)</f>
        <v>89002.112899999993</v>
      </c>
      <c r="G26" s="16">
        <f t="shared" si="0"/>
        <v>778891.6568</v>
      </c>
      <c r="H26" s="27">
        <f>RA!J30</f>
        <v>10.2549546969055</v>
      </c>
      <c r="I26" s="20">
        <f>VLOOKUP(B26,RMS!B:D,3,FALSE)</f>
        <v>867893.81255436002</v>
      </c>
      <c r="J26" s="21">
        <f>VLOOKUP(B26,RMS!B:E,4,FALSE)</f>
        <v>778891.70062555105</v>
      </c>
      <c r="K26" s="22">
        <f t="shared" si="1"/>
        <v>-4.285436007194221E-2</v>
      </c>
      <c r="L26" s="22">
        <f t="shared" si="2"/>
        <v>-4.3825551052577794E-2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898336.34939999995</v>
      </c>
      <c r="F27" s="25">
        <f>VLOOKUP(C27,RA!B31:I60,8,0)</f>
        <v>1511.3143</v>
      </c>
      <c r="G27" s="16">
        <f t="shared" si="0"/>
        <v>896825.03509999998</v>
      </c>
      <c r="H27" s="27">
        <f>RA!J31</f>
        <v>0.16823479323856899</v>
      </c>
      <c r="I27" s="20">
        <f>VLOOKUP(B27,RMS!B:D,3,FALSE)</f>
        <v>898336.323158407</v>
      </c>
      <c r="J27" s="21">
        <f>VLOOKUP(B27,RMS!B:E,4,FALSE)</f>
        <v>896825.05694159295</v>
      </c>
      <c r="K27" s="22">
        <f t="shared" si="1"/>
        <v>2.6241592946462333E-2</v>
      </c>
      <c r="L27" s="22">
        <f t="shared" si="2"/>
        <v>-2.1841592970304191E-2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131859.81150000001</v>
      </c>
      <c r="F28" s="25">
        <f>VLOOKUP(C28,RA!B32:I61,8,0)</f>
        <v>27822.149399999998</v>
      </c>
      <c r="G28" s="16">
        <f t="shared" si="0"/>
        <v>104037.66210000002</v>
      </c>
      <c r="H28" s="27">
        <f>RA!J32</f>
        <v>21.099794610278199</v>
      </c>
      <c r="I28" s="20">
        <f>VLOOKUP(B28,RMS!B:D,3,FALSE)</f>
        <v>131859.74019066599</v>
      </c>
      <c r="J28" s="21">
        <f>VLOOKUP(B28,RMS!B:E,4,FALSE)</f>
        <v>104037.69701452101</v>
      </c>
      <c r="K28" s="22">
        <f t="shared" si="1"/>
        <v>7.1309334016405046E-2</v>
      </c>
      <c r="L28" s="22">
        <f t="shared" si="2"/>
        <v>-3.4914520991151221E-2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241778.98329999999</v>
      </c>
      <c r="F30" s="25">
        <f>VLOOKUP(C30,RA!B34:I64,8,0)</f>
        <v>25008.749800000001</v>
      </c>
      <c r="G30" s="16">
        <f t="shared" si="0"/>
        <v>216770.2335</v>
      </c>
      <c r="H30" s="27">
        <f>RA!J34</f>
        <v>0</v>
      </c>
      <c r="I30" s="20">
        <f>VLOOKUP(B30,RMS!B:D,3,FALSE)</f>
        <v>241778.9829</v>
      </c>
      <c r="J30" s="21">
        <f>VLOOKUP(B30,RMS!B:E,4,FALSE)</f>
        <v>216770.22709999999</v>
      </c>
      <c r="K30" s="22">
        <f t="shared" si="1"/>
        <v>3.9999998989515007E-4</v>
      </c>
      <c r="L30" s="22">
        <f t="shared" si="2"/>
        <v>6.4000000129453838E-3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10.343640898253399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106634.22</v>
      </c>
      <c r="F32" s="25">
        <f>VLOOKUP(C32,RA!B34:I65,8,0)</f>
        <v>3928.95</v>
      </c>
      <c r="G32" s="16">
        <f t="shared" si="0"/>
        <v>102705.27</v>
      </c>
      <c r="H32" s="27">
        <f>RA!J34</f>
        <v>0</v>
      </c>
      <c r="I32" s="20">
        <f>VLOOKUP(B32,RMS!B:D,3,FALSE)</f>
        <v>106634.22</v>
      </c>
      <c r="J32" s="21">
        <f>VLOOKUP(B32,RMS!B:E,4,FALSE)</f>
        <v>102705.27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132149.06</v>
      </c>
      <c r="F33" s="25">
        <f>VLOOKUP(C33,RA!B34:I65,8,0)</f>
        <v>-13032.94</v>
      </c>
      <c r="G33" s="16">
        <f t="shared" si="0"/>
        <v>145182</v>
      </c>
      <c r="H33" s="27">
        <f>RA!J34</f>
        <v>0</v>
      </c>
      <c r="I33" s="20">
        <f>VLOOKUP(B33,RMS!B:D,3,FALSE)</f>
        <v>132149.06</v>
      </c>
      <c r="J33" s="21">
        <f>VLOOKUP(B33,RMS!B:E,4,FALSE)</f>
        <v>145182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94607.91</v>
      </c>
      <c r="F34" s="25">
        <f>VLOOKUP(C34,RA!B34:I66,8,0)</f>
        <v>-413.74</v>
      </c>
      <c r="G34" s="16">
        <f t="shared" si="0"/>
        <v>95021.650000000009</v>
      </c>
      <c r="H34" s="27">
        <f>RA!J35</f>
        <v>10.343640898253399</v>
      </c>
      <c r="I34" s="20">
        <f>VLOOKUP(B34,RMS!B:D,3,FALSE)</f>
        <v>94607.91</v>
      </c>
      <c r="J34" s="21">
        <f>VLOOKUP(B34,RMS!B:E,4,FALSE)</f>
        <v>95021.65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116320.88</v>
      </c>
      <c r="F35" s="25">
        <f>VLOOKUP(C35,RA!B34:I67,8,0)</f>
        <v>-12722.06</v>
      </c>
      <c r="G35" s="16">
        <f t="shared" si="0"/>
        <v>129042.94</v>
      </c>
      <c r="H35" s="27">
        <f>RA!J34</f>
        <v>0</v>
      </c>
      <c r="I35" s="20">
        <f>VLOOKUP(B35,RMS!B:D,3,FALSE)</f>
        <v>116320.88</v>
      </c>
      <c r="J35" s="21">
        <f>VLOOKUP(B35,RMS!B:E,4,FALSE)</f>
        <v>129042.94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10.343640898253399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11329.9141</v>
      </c>
      <c r="F37" s="25">
        <f>VLOOKUP(C37,RA!B8:I68,8,0)</f>
        <v>947.25580000000002</v>
      </c>
      <c r="G37" s="16">
        <f t="shared" si="0"/>
        <v>10382.658299999999</v>
      </c>
      <c r="H37" s="27">
        <f>RA!J35</f>
        <v>10.343640898253399</v>
      </c>
      <c r="I37" s="20">
        <f>VLOOKUP(B37,RMS!B:D,3,FALSE)</f>
        <v>11329.9145299145</v>
      </c>
      <c r="J37" s="21">
        <f>VLOOKUP(B37,RMS!B:E,4,FALSE)</f>
        <v>10382.658119658099</v>
      </c>
      <c r="K37" s="22">
        <f t="shared" si="1"/>
        <v>-4.2991450027329847E-4</v>
      </c>
      <c r="L37" s="22">
        <f t="shared" si="2"/>
        <v>1.8034189997706562E-4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359283.0773</v>
      </c>
      <c r="F38" s="25">
        <f>VLOOKUP(C38,RA!B8:I69,8,0)</f>
        <v>19855.937399999999</v>
      </c>
      <c r="G38" s="16">
        <f t="shared" si="0"/>
        <v>339427.13990000001</v>
      </c>
      <c r="H38" s="27">
        <f>RA!J36</f>
        <v>0</v>
      </c>
      <c r="I38" s="20">
        <f>VLOOKUP(B38,RMS!B:D,3,FALSE)</f>
        <v>359283.07100669201</v>
      </c>
      <c r="J38" s="21">
        <f>VLOOKUP(B38,RMS!B:E,4,FALSE)</f>
        <v>339427.13971538498</v>
      </c>
      <c r="K38" s="22">
        <f t="shared" si="1"/>
        <v>6.2933079898357391E-3</v>
      </c>
      <c r="L38" s="22">
        <f t="shared" si="2"/>
        <v>1.8461502622812986E-4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124418.26</v>
      </c>
      <c r="F39" s="25">
        <f>VLOOKUP(C39,RA!B9:I70,8,0)</f>
        <v>-12312.77</v>
      </c>
      <c r="G39" s="16">
        <f t="shared" si="0"/>
        <v>136731.03</v>
      </c>
      <c r="H39" s="27">
        <f>RA!J37</f>
        <v>3.68451140731371</v>
      </c>
      <c r="I39" s="20">
        <f>VLOOKUP(B39,RMS!B:D,3,FALSE)</f>
        <v>124418.26</v>
      </c>
      <c r="J39" s="21">
        <f>VLOOKUP(B39,RMS!B:E,4,FALSE)</f>
        <v>136731.03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53112.87</v>
      </c>
      <c r="F40" s="25">
        <f>VLOOKUP(C40,RA!B10:I71,8,0)</f>
        <v>7314.7</v>
      </c>
      <c r="G40" s="16">
        <f t="shared" si="0"/>
        <v>45798.170000000006</v>
      </c>
      <c r="H40" s="27">
        <f>RA!J38</f>
        <v>-9.8623024635967909</v>
      </c>
      <c r="I40" s="20">
        <f>VLOOKUP(B40,RMS!B:D,3,FALSE)</f>
        <v>53112.87</v>
      </c>
      <c r="J40" s="21">
        <f>VLOOKUP(B40,RMS!B:E,4,FALSE)</f>
        <v>45798.17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-0.43732072719923698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4537.0583999999999</v>
      </c>
      <c r="F42" s="25">
        <f>VLOOKUP(C42,RA!B8:I72,8,0)</f>
        <v>775.86649999999997</v>
      </c>
      <c r="G42" s="16">
        <f t="shared" si="0"/>
        <v>3761.1918999999998</v>
      </c>
      <c r="H42" s="27">
        <f>RA!J39</f>
        <v>-0.43732072719923698</v>
      </c>
      <c r="I42" s="20">
        <f>VLOOKUP(B42,RMS!B:D,3,FALSE)</f>
        <v>4537.0584675894397</v>
      </c>
      <c r="J42" s="21">
        <f>VLOOKUP(B42,RMS!B:E,4,FALSE)</f>
        <v>3761.1918750472701</v>
      </c>
      <c r="K42" s="22">
        <f t="shared" si="1"/>
        <v>-6.7589439822768327E-5</v>
      </c>
      <c r="L42" s="22">
        <f t="shared" si="2"/>
        <v>2.4952729745564284E-5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15912788.1776</v>
      </c>
      <c r="E7" s="65"/>
      <c r="F7" s="65"/>
      <c r="G7" s="53">
        <v>24136711.087099999</v>
      </c>
      <c r="H7" s="54">
        <v>-34.072259803015697</v>
      </c>
      <c r="I7" s="53">
        <v>1332928.9246</v>
      </c>
      <c r="J7" s="54">
        <v>8.3764636952581792</v>
      </c>
      <c r="K7" s="53">
        <v>1611868.4084999999</v>
      </c>
      <c r="L7" s="54">
        <v>6.6780780640883304</v>
      </c>
      <c r="M7" s="54">
        <v>-0.17305350885286</v>
      </c>
      <c r="N7" s="53">
        <v>721268149.18589997</v>
      </c>
      <c r="O7" s="53">
        <v>7403426927.6155005</v>
      </c>
      <c r="P7" s="53">
        <v>809376</v>
      </c>
      <c r="Q7" s="53">
        <v>824321</v>
      </c>
      <c r="R7" s="54">
        <v>-1.8130073114720999</v>
      </c>
      <c r="S7" s="53">
        <v>19.660563418732401</v>
      </c>
      <c r="T7" s="53">
        <v>19.853463301189699</v>
      </c>
      <c r="U7" s="55">
        <v>-0.98115134520235003</v>
      </c>
    </row>
    <row r="8" spans="1:23" ht="12" thickBot="1">
      <c r="A8" s="74">
        <v>42703</v>
      </c>
      <c r="B8" s="72" t="s">
        <v>6</v>
      </c>
      <c r="C8" s="73"/>
      <c r="D8" s="56">
        <v>560582.33979999996</v>
      </c>
      <c r="E8" s="59"/>
      <c r="F8" s="59"/>
      <c r="G8" s="56">
        <v>1318511.8192</v>
      </c>
      <c r="H8" s="57">
        <v>-57.483707643960997</v>
      </c>
      <c r="I8" s="56">
        <v>168132.4362</v>
      </c>
      <c r="J8" s="57">
        <v>29.9924603868158</v>
      </c>
      <c r="K8" s="56">
        <v>-7772.5744000000004</v>
      </c>
      <c r="L8" s="57">
        <v>-0.589495997443236</v>
      </c>
      <c r="M8" s="57">
        <v>-22.6314991079404</v>
      </c>
      <c r="N8" s="56">
        <v>29982343.092</v>
      </c>
      <c r="O8" s="56">
        <v>276733957.95670003</v>
      </c>
      <c r="P8" s="56">
        <v>19219</v>
      </c>
      <c r="Q8" s="56">
        <v>20066</v>
      </c>
      <c r="R8" s="57">
        <v>-4.2210704674573902</v>
      </c>
      <c r="S8" s="56">
        <v>29.168132566730801</v>
      </c>
      <c r="T8" s="56">
        <v>28.999844662613398</v>
      </c>
      <c r="U8" s="58">
        <v>0.57695810224549204</v>
      </c>
    </row>
    <row r="9" spans="1:23" ht="12" thickBot="1">
      <c r="A9" s="75"/>
      <c r="B9" s="72" t="s">
        <v>7</v>
      </c>
      <c r="C9" s="73"/>
      <c r="D9" s="56">
        <v>54715.2811</v>
      </c>
      <c r="E9" s="59"/>
      <c r="F9" s="59"/>
      <c r="G9" s="56">
        <v>133910.92000000001</v>
      </c>
      <c r="H9" s="57">
        <v>-59.1405382772368</v>
      </c>
      <c r="I9" s="56">
        <v>13456.169</v>
      </c>
      <c r="J9" s="57">
        <v>24.593072957821299</v>
      </c>
      <c r="K9" s="56">
        <v>30862.933499999999</v>
      </c>
      <c r="L9" s="57">
        <v>23.047361260754499</v>
      </c>
      <c r="M9" s="57">
        <v>-0.56400226828729705</v>
      </c>
      <c r="N9" s="56">
        <v>2460958.693</v>
      </c>
      <c r="O9" s="56">
        <v>37687205.798100002</v>
      </c>
      <c r="P9" s="56">
        <v>3360</v>
      </c>
      <c r="Q9" s="56">
        <v>3441</v>
      </c>
      <c r="R9" s="57">
        <v>-2.3539668700959</v>
      </c>
      <c r="S9" s="56">
        <v>16.2843098511905</v>
      </c>
      <c r="T9" s="56">
        <v>16.3677108398721</v>
      </c>
      <c r="U9" s="58">
        <v>-0.51215550087042605</v>
      </c>
    </row>
    <row r="10" spans="1:23" ht="12" thickBot="1">
      <c r="A10" s="75"/>
      <c r="B10" s="72" t="s">
        <v>8</v>
      </c>
      <c r="C10" s="73"/>
      <c r="D10" s="56">
        <v>74514.077499999999</v>
      </c>
      <c r="E10" s="59"/>
      <c r="F10" s="59"/>
      <c r="G10" s="56">
        <v>163985.54889999999</v>
      </c>
      <c r="H10" s="57">
        <v>-54.560582929512002</v>
      </c>
      <c r="I10" s="56">
        <v>24685.793399999999</v>
      </c>
      <c r="J10" s="57">
        <v>33.129033101161298</v>
      </c>
      <c r="K10" s="56">
        <v>45932.542500000003</v>
      </c>
      <c r="L10" s="57">
        <v>28.010116018217001</v>
      </c>
      <c r="M10" s="57">
        <v>-0.46256418529411902</v>
      </c>
      <c r="N10" s="56">
        <v>4431228.4513999997</v>
      </c>
      <c r="O10" s="56">
        <v>60552074.571000002</v>
      </c>
      <c r="P10" s="56">
        <v>80000</v>
      </c>
      <c r="Q10" s="56">
        <v>82685</v>
      </c>
      <c r="R10" s="57">
        <v>-3.2472637116768501</v>
      </c>
      <c r="S10" s="56">
        <v>0.93142596875000006</v>
      </c>
      <c r="T10" s="56">
        <v>1.2846960367660401</v>
      </c>
      <c r="U10" s="58">
        <v>-37.927874019889998</v>
      </c>
    </row>
    <row r="11" spans="1:23" ht="12" thickBot="1">
      <c r="A11" s="75"/>
      <c r="B11" s="72" t="s">
        <v>9</v>
      </c>
      <c r="C11" s="73"/>
      <c r="D11" s="56">
        <v>73924.715299999996</v>
      </c>
      <c r="E11" s="59"/>
      <c r="F11" s="59"/>
      <c r="G11" s="56">
        <v>175705.63860000001</v>
      </c>
      <c r="H11" s="57">
        <v>-57.926953347073798</v>
      </c>
      <c r="I11" s="56">
        <v>13979.4087</v>
      </c>
      <c r="J11" s="57">
        <v>18.910331467992801</v>
      </c>
      <c r="K11" s="56">
        <v>-6948.4498000000003</v>
      </c>
      <c r="L11" s="57">
        <v>-3.9545969357411401</v>
      </c>
      <c r="M11" s="57">
        <v>-3.0118744615525599</v>
      </c>
      <c r="N11" s="56">
        <v>2485206.1431999998</v>
      </c>
      <c r="O11" s="56">
        <v>22442801.421100002</v>
      </c>
      <c r="P11" s="56">
        <v>3102</v>
      </c>
      <c r="Q11" s="56">
        <v>3202</v>
      </c>
      <c r="R11" s="57">
        <v>-3.12304809494066</v>
      </c>
      <c r="S11" s="56">
        <v>23.831307317859402</v>
      </c>
      <c r="T11" s="56">
        <v>24.549732792004999</v>
      </c>
      <c r="U11" s="58">
        <v>-3.0146288852863501</v>
      </c>
    </row>
    <row r="12" spans="1:23" ht="12" thickBot="1">
      <c r="A12" s="75"/>
      <c r="B12" s="72" t="s">
        <v>10</v>
      </c>
      <c r="C12" s="73"/>
      <c r="D12" s="56">
        <v>456214.75520000001</v>
      </c>
      <c r="E12" s="59"/>
      <c r="F12" s="59"/>
      <c r="G12" s="56">
        <v>438465.1262</v>
      </c>
      <c r="H12" s="57">
        <v>4.0481278759450801</v>
      </c>
      <c r="I12" s="56">
        <v>40846.571199999998</v>
      </c>
      <c r="J12" s="57">
        <v>8.9533647770978497</v>
      </c>
      <c r="K12" s="56">
        <v>29859.109799999998</v>
      </c>
      <c r="L12" s="57">
        <v>6.8099166879648596</v>
      </c>
      <c r="M12" s="57">
        <v>0.36797685776955102</v>
      </c>
      <c r="N12" s="56">
        <v>14419620.4013</v>
      </c>
      <c r="O12" s="56">
        <v>86628046.0713</v>
      </c>
      <c r="P12" s="56">
        <v>1807</v>
      </c>
      <c r="Q12" s="56">
        <v>2022</v>
      </c>
      <c r="R12" s="57">
        <v>-10.633036597428299</v>
      </c>
      <c r="S12" s="56">
        <v>252.470810846707</v>
      </c>
      <c r="T12" s="56">
        <v>113.981840751731</v>
      </c>
      <c r="U12" s="58">
        <v>54.853457962339498</v>
      </c>
    </row>
    <row r="13" spans="1:23" ht="12" thickBot="1">
      <c r="A13" s="75"/>
      <c r="B13" s="72" t="s">
        <v>11</v>
      </c>
      <c r="C13" s="73"/>
      <c r="D13" s="56">
        <v>267462.63780000003</v>
      </c>
      <c r="E13" s="59"/>
      <c r="F13" s="59"/>
      <c r="G13" s="56">
        <v>431297.2513</v>
      </c>
      <c r="H13" s="57">
        <v>-37.986472903821202</v>
      </c>
      <c r="I13" s="56">
        <v>75445.627500000002</v>
      </c>
      <c r="J13" s="57">
        <v>28.207912746458401</v>
      </c>
      <c r="K13" s="56">
        <v>129303.89380000001</v>
      </c>
      <c r="L13" s="57">
        <v>29.980226725363298</v>
      </c>
      <c r="M13" s="57">
        <v>-0.41652470561563298</v>
      </c>
      <c r="N13" s="56">
        <v>15630010.0944</v>
      </c>
      <c r="O13" s="56">
        <v>119460866.25929999</v>
      </c>
      <c r="P13" s="56">
        <v>7431</v>
      </c>
      <c r="Q13" s="56">
        <v>7522</v>
      </c>
      <c r="R13" s="57">
        <v>-1.2097846317468799</v>
      </c>
      <c r="S13" s="56">
        <v>35.992818974565999</v>
      </c>
      <c r="T13" s="56">
        <v>32.595031108747698</v>
      </c>
      <c r="U13" s="58">
        <v>9.4401826881616397</v>
      </c>
    </row>
    <row r="14" spans="1:23" ht="12" thickBot="1">
      <c r="A14" s="75"/>
      <c r="B14" s="72" t="s">
        <v>12</v>
      </c>
      <c r="C14" s="73"/>
      <c r="D14" s="56">
        <v>114092.14840000001</v>
      </c>
      <c r="E14" s="59"/>
      <c r="F14" s="59"/>
      <c r="G14" s="56">
        <v>234620.67660000001</v>
      </c>
      <c r="H14" s="57">
        <v>-51.371656559275301</v>
      </c>
      <c r="I14" s="56">
        <v>22272.6983</v>
      </c>
      <c r="J14" s="57">
        <v>19.521674902565</v>
      </c>
      <c r="K14" s="56">
        <v>44495.375500000002</v>
      </c>
      <c r="L14" s="57">
        <v>18.9648142460433</v>
      </c>
      <c r="M14" s="57">
        <v>-0.49943790675505201</v>
      </c>
      <c r="N14" s="56">
        <v>5041526.6484000003</v>
      </c>
      <c r="O14" s="56">
        <v>48299207.983099997</v>
      </c>
      <c r="P14" s="56">
        <v>2041</v>
      </c>
      <c r="Q14" s="56">
        <v>1989</v>
      </c>
      <c r="R14" s="57">
        <v>2.6143790849673101</v>
      </c>
      <c r="S14" s="56">
        <v>55.900121705046601</v>
      </c>
      <c r="T14" s="56">
        <v>59.780566918049303</v>
      </c>
      <c r="U14" s="58">
        <v>-6.9417473426581298</v>
      </c>
    </row>
    <row r="15" spans="1:23" ht="12" thickBot="1">
      <c r="A15" s="75"/>
      <c r="B15" s="72" t="s">
        <v>13</v>
      </c>
      <c r="C15" s="73"/>
      <c r="D15" s="56">
        <v>75324.512600000002</v>
      </c>
      <c r="E15" s="59"/>
      <c r="F15" s="59"/>
      <c r="G15" s="56">
        <v>173794.0815</v>
      </c>
      <c r="H15" s="57">
        <v>-56.658758485972903</v>
      </c>
      <c r="I15" s="56">
        <v>19291.326400000002</v>
      </c>
      <c r="J15" s="57">
        <v>25.610954168988499</v>
      </c>
      <c r="K15" s="56">
        <v>10461.2737</v>
      </c>
      <c r="L15" s="57">
        <v>6.0193498016214102</v>
      </c>
      <c r="M15" s="57">
        <v>0.84407051695817903</v>
      </c>
      <c r="N15" s="56">
        <v>5558959.4689999996</v>
      </c>
      <c r="O15" s="56">
        <v>44093670.504799999</v>
      </c>
      <c r="P15" s="56">
        <v>2612</v>
      </c>
      <c r="Q15" s="56">
        <v>2861</v>
      </c>
      <c r="R15" s="57">
        <v>-8.7032506116742407</v>
      </c>
      <c r="S15" s="56">
        <v>28.837868529862199</v>
      </c>
      <c r="T15" s="56">
        <v>28.175003844809499</v>
      </c>
      <c r="U15" s="58">
        <v>2.2985911194035</v>
      </c>
    </row>
    <row r="16" spans="1:23" ht="12" thickBot="1">
      <c r="A16" s="75"/>
      <c r="B16" s="72" t="s">
        <v>14</v>
      </c>
      <c r="C16" s="73"/>
      <c r="D16" s="56">
        <v>877164.554</v>
      </c>
      <c r="E16" s="59"/>
      <c r="F16" s="59"/>
      <c r="G16" s="56">
        <v>947578.88089999999</v>
      </c>
      <c r="H16" s="57">
        <v>-7.4309725891232601</v>
      </c>
      <c r="I16" s="56">
        <v>-187477.20920000001</v>
      </c>
      <c r="J16" s="57">
        <v>-21.3730945174513</v>
      </c>
      <c r="K16" s="56">
        <v>17523.578300000001</v>
      </c>
      <c r="L16" s="57">
        <v>1.84930021692298</v>
      </c>
      <c r="M16" s="57">
        <v>-11.6985688647849</v>
      </c>
      <c r="N16" s="56">
        <v>28405441.642900001</v>
      </c>
      <c r="O16" s="56">
        <v>377607797.53579998</v>
      </c>
      <c r="P16" s="56">
        <v>26759</v>
      </c>
      <c r="Q16" s="56">
        <v>27696</v>
      </c>
      <c r="R16" s="57">
        <v>-3.3831600231080299</v>
      </c>
      <c r="S16" s="56">
        <v>32.780169438319803</v>
      </c>
      <c r="T16" s="56">
        <v>25.544775765453501</v>
      </c>
      <c r="U16" s="58">
        <v>22.072471853693902</v>
      </c>
    </row>
    <row r="17" spans="1:21" ht="12" thickBot="1">
      <c r="A17" s="75"/>
      <c r="B17" s="72" t="s">
        <v>15</v>
      </c>
      <c r="C17" s="73"/>
      <c r="D17" s="56">
        <v>437553.5785</v>
      </c>
      <c r="E17" s="59"/>
      <c r="F17" s="59"/>
      <c r="G17" s="56">
        <v>446838.84740000003</v>
      </c>
      <c r="H17" s="57">
        <v>-2.0779905225402202</v>
      </c>
      <c r="I17" s="56">
        <v>61482.355900000002</v>
      </c>
      <c r="J17" s="57">
        <v>14.051389114624699</v>
      </c>
      <c r="K17" s="56">
        <v>45342.06</v>
      </c>
      <c r="L17" s="57">
        <v>10.147295890639301</v>
      </c>
      <c r="M17" s="57">
        <v>0.35596741524315401</v>
      </c>
      <c r="N17" s="56">
        <v>22858560.059300002</v>
      </c>
      <c r="O17" s="56">
        <v>374556581.26620001</v>
      </c>
      <c r="P17" s="56">
        <v>8346</v>
      </c>
      <c r="Q17" s="56">
        <v>8418</v>
      </c>
      <c r="R17" s="57">
        <v>-0.85531004989308801</v>
      </c>
      <c r="S17" s="56">
        <v>52.4267407740235</v>
      </c>
      <c r="T17" s="56">
        <v>64.230941244951296</v>
      </c>
      <c r="U17" s="58">
        <v>-22.515609966692001</v>
      </c>
    </row>
    <row r="18" spans="1:21" ht="12" customHeight="1" thickBot="1">
      <c r="A18" s="75"/>
      <c r="B18" s="72" t="s">
        <v>16</v>
      </c>
      <c r="C18" s="73"/>
      <c r="D18" s="56">
        <v>1209276.5841000001</v>
      </c>
      <c r="E18" s="59"/>
      <c r="F18" s="59"/>
      <c r="G18" s="56">
        <v>2470067.8906</v>
      </c>
      <c r="H18" s="57">
        <v>-51.0427794838361</v>
      </c>
      <c r="I18" s="56">
        <v>150275.34640000001</v>
      </c>
      <c r="J18" s="57">
        <v>12.4268797044344</v>
      </c>
      <c r="K18" s="56">
        <v>246969.4088</v>
      </c>
      <c r="L18" s="57">
        <v>9.9984866707452795</v>
      </c>
      <c r="M18" s="57">
        <v>-0.39152242729100301</v>
      </c>
      <c r="N18" s="56">
        <v>60306991.721299998</v>
      </c>
      <c r="O18" s="56">
        <v>718872140.25670004</v>
      </c>
      <c r="P18" s="56">
        <v>53507</v>
      </c>
      <c r="Q18" s="56">
        <v>55067</v>
      </c>
      <c r="R18" s="57">
        <v>-2.83291263370077</v>
      </c>
      <c r="S18" s="56">
        <v>22.600343583082601</v>
      </c>
      <c r="T18" s="56">
        <v>21.209380004358302</v>
      </c>
      <c r="U18" s="58">
        <v>6.1546125332601802</v>
      </c>
    </row>
    <row r="19" spans="1:21" ht="12" customHeight="1" thickBot="1">
      <c r="A19" s="75"/>
      <c r="B19" s="72" t="s">
        <v>17</v>
      </c>
      <c r="C19" s="73"/>
      <c r="D19" s="56">
        <v>591206.7047</v>
      </c>
      <c r="E19" s="59"/>
      <c r="F19" s="59"/>
      <c r="G19" s="56">
        <v>794289.1642</v>
      </c>
      <c r="H19" s="57">
        <v>-25.567824496830799</v>
      </c>
      <c r="I19" s="56">
        <v>33596.5602</v>
      </c>
      <c r="J19" s="57">
        <v>5.6827096061178999</v>
      </c>
      <c r="K19" s="56">
        <v>14621.5281</v>
      </c>
      <c r="L19" s="57">
        <v>1.84083187320409</v>
      </c>
      <c r="M19" s="57">
        <v>1.2977461705934801</v>
      </c>
      <c r="N19" s="56">
        <v>22574693.406500001</v>
      </c>
      <c r="O19" s="56">
        <v>221045464.43279999</v>
      </c>
      <c r="P19" s="56">
        <v>12257</v>
      </c>
      <c r="Q19" s="56">
        <v>12472</v>
      </c>
      <c r="R19" s="57">
        <v>-1.72386144964721</v>
      </c>
      <c r="S19" s="56">
        <v>48.234209406869503</v>
      </c>
      <c r="T19" s="56">
        <v>43.319460254971098</v>
      </c>
      <c r="U19" s="58">
        <v>10.189343232395601</v>
      </c>
    </row>
    <row r="20" spans="1:21" ht="12" thickBot="1">
      <c r="A20" s="75"/>
      <c r="B20" s="72" t="s">
        <v>18</v>
      </c>
      <c r="C20" s="73"/>
      <c r="D20" s="56">
        <v>1105837.5925</v>
      </c>
      <c r="E20" s="59"/>
      <c r="F20" s="59"/>
      <c r="G20" s="56">
        <v>1277575.3831</v>
      </c>
      <c r="H20" s="57">
        <v>-13.442478062099401</v>
      </c>
      <c r="I20" s="56">
        <v>82769.8701</v>
      </c>
      <c r="J20" s="57">
        <v>7.4848124771088402</v>
      </c>
      <c r="K20" s="56">
        <v>95156.071100000001</v>
      </c>
      <c r="L20" s="57">
        <v>7.4481766288503897</v>
      </c>
      <c r="M20" s="57">
        <v>-0.130167217465119</v>
      </c>
      <c r="N20" s="56">
        <v>54001909.045599997</v>
      </c>
      <c r="O20" s="56">
        <v>444790241.15619999</v>
      </c>
      <c r="P20" s="56">
        <v>41141</v>
      </c>
      <c r="Q20" s="56">
        <v>41051</v>
      </c>
      <c r="R20" s="57">
        <v>0.21923948259481299</v>
      </c>
      <c r="S20" s="56">
        <v>26.879210337619401</v>
      </c>
      <c r="T20" s="56">
        <v>27.536709904752598</v>
      </c>
      <c r="U20" s="58">
        <v>-2.4461267979030099</v>
      </c>
    </row>
    <row r="21" spans="1:21" ht="12" customHeight="1" thickBot="1">
      <c r="A21" s="75"/>
      <c r="B21" s="72" t="s">
        <v>19</v>
      </c>
      <c r="C21" s="73"/>
      <c r="D21" s="56">
        <v>301881.75699999998</v>
      </c>
      <c r="E21" s="59"/>
      <c r="F21" s="59"/>
      <c r="G21" s="56">
        <v>473965.9705</v>
      </c>
      <c r="H21" s="57">
        <v>-36.307292972629099</v>
      </c>
      <c r="I21" s="56">
        <v>32450.194299999999</v>
      </c>
      <c r="J21" s="57">
        <v>10.749306159629899</v>
      </c>
      <c r="K21" s="56">
        <v>40396.766300000003</v>
      </c>
      <c r="L21" s="57">
        <v>8.5231364305298793</v>
      </c>
      <c r="M21" s="57">
        <v>-0.196713072055968</v>
      </c>
      <c r="N21" s="56">
        <v>14106782.5396</v>
      </c>
      <c r="O21" s="56">
        <v>138938661.99110001</v>
      </c>
      <c r="P21" s="56">
        <v>26085</v>
      </c>
      <c r="Q21" s="56">
        <v>26280</v>
      </c>
      <c r="R21" s="57">
        <v>-0.74200913242009603</v>
      </c>
      <c r="S21" s="56">
        <v>11.5730019934828</v>
      </c>
      <c r="T21" s="56">
        <v>11.817313417047201</v>
      </c>
      <c r="U21" s="58">
        <v>-2.1110462410869801</v>
      </c>
    </row>
    <row r="22" spans="1:21" ht="12" customHeight="1" thickBot="1">
      <c r="A22" s="75"/>
      <c r="B22" s="72" t="s">
        <v>20</v>
      </c>
      <c r="C22" s="73"/>
      <c r="D22" s="56">
        <v>898831.4828</v>
      </c>
      <c r="E22" s="59"/>
      <c r="F22" s="59"/>
      <c r="G22" s="56">
        <v>1459055.5103</v>
      </c>
      <c r="H22" s="57">
        <v>-38.396347743123997</v>
      </c>
      <c r="I22" s="56">
        <v>49603.831400000003</v>
      </c>
      <c r="J22" s="57">
        <v>5.5187020425092799</v>
      </c>
      <c r="K22" s="56">
        <v>156807.60920000001</v>
      </c>
      <c r="L22" s="57">
        <v>10.747199684524601</v>
      </c>
      <c r="M22" s="57">
        <v>-0.68366438559283904</v>
      </c>
      <c r="N22" s="56">
        <v>37006286.888499998</v>
      </c>
      <c r="O22" s="56">
        <v>481066000.81269997</v>
      </c>
      <c r="P22" s="56">
        <v>53542</v>
      </c>
      <c r="Q22" s="56">
        <v>56142</v>
      </c>
      <c r="R22" s="57">
        <v>-4.6311139610273999</v>
      </c>
      <c r="S22" s="56">
        <v>16.787409562586401</v>
      </c>
      <c r="T22" s="56">
        <v>16.9470978126893</v>
      </c>
      <c r="U22" s="58">
        <v>-0.95123818542417404</v>
      </c>
    </row>
    <row r="23" spans="1:21" ht="12" thickBot="1">
      <c r="A23" s="75"/>
      <c r="B23" s="72" t="s">
        <v>21</v>
      </c>
      <c r="C23" s="73"/>
      <c r="D23" s="56">
        <v>2024191.7777</v>
      </c>
      <c r="E23" s="59"/>
      <c r="F23" s="59"/>
      <c r="G23" s="56">
        <v>3962680.1649000002</v>
      </c>
      <c r="H23" s="57">
        <v>-48.918618372747702</v>
      </c>
      <c r="I23" s="56">
        <v>205264.2709</v>
      </c>
      <c r="J23" s="57">
        <v>10.140554524593201</v>
      </c>
      <c r="K23" s="56">
        <v>190876.02919999999</v>
      </c>
      <c r="L23" s="57">
        <v>4.81684166415224</v>
      </c>
      <c r="M23" s="57">
        <v>7.5380034676455002E-2</v>
      </c>
      <c r="N23" s="56">
        <v>106760266.1654</v>
      </c>
      <c r="O23" s="56">
        <v>1085259339.3873999</v>
      </c>
      <c r="P23" s="56">
        <v>67252</v>
      </c>
      <c r="Q23" s="56">
        <v>73370</v>
      </c>
      <c r="R23" s="57">
        <v>-8.3385579937304097</v>
      </c>
      <c r="S23" s="56">
        <v>30.098610862130499</v>
      </c>
      <c r="T23" s="56">
        <v>29.643191003134799</v>
      </c>
      <c r="U23" s="58">
        <v>1.5130926177350501</v>
      </c>
    </row>
    <row r="24" spans="1:21" ht="12" thickBot="1">
      <c r="A24" s="75"/>
      <c r="B24" s="72" t="s">
        <v>22</v>
      </c>
      <c r="C24" s="73"/>
      <c r="D24" s="56">
        <v>256236.5851</v>
      </c>
      <c r="E24" s="59"/>
      <c r="F24" s="59"/>
      <c r="G24" s="56">
        <v>345020.86570000002</v>
      </c>
      <c r="H24" s="57">
        <v>-25.733017746584402</v>
      </c>
      <c r="I24" s="56">
        <v>36552.742299999998</v>
      </c>
      <c r="J24" s="57">
        <v>14.265231596703799</v>
      </c>
      <c r="K24" s="56">
        <v>52305.1106</v>
      </c>
      <c r="L24" s="57">
        <v>15.159984742917</v>
      </c>
      <c r="M24" s="57">
        <v>-0.30116308175820999</v>
      </c>
      <c r="N24" s="56">
        <v>9120612.5220999997</v>
      </c>
      <c r="O24" s="56">
        <v>104722410.29009999</v>
      </c>
      <c r="P24" s="56">
        <v>25004</v>
      </c>
      <c r="Q24" s="56">
        <v>25079</v>
      </c>
      <c r="R24" s="57">
        <v>-0.29905498624347399</v>
      </c>
      <c r="S24" s="56">
        <v>10.247823752199601</v>
      </c>
      <c r="T24" s="56">
        <v>10.5450181984928</v>
      </c>
      <c r="U24" s="58">
        <v>-2.9000737471633502</v>
      </c>
    </row>
    <row r="25" spans="1:21" ht="12" thickBot="1">
      <c r="A25" s="75"/>
      <c r="B25" s="72" t="s">
        <v>23</v>
      </c>
      <c r="C25" s="73"/>
      <c r="D25" s="56">
        <v>404713.80420000001</v>
      </c>
      <c r="E25" s="59"/>
      <c r="F25" s="59"/>
      <c r="G25" s="56">
        <v>495642.29700000002</v>
      </c>
      <c r="H25" s="57">
        <v>-18.345587806038299</v>
      </c>
      <c r="I25" s="56">
        <v>25765.2183</v>
      </c>
      <c r="J25" s="57">
        <v>6.3662810688976199</v>
      </c>
      <c r="K25" s="56">
        <v>28942.121299999999</v>
      </c>
      <c r="L25" s="57">
        <v>5.8393162720735301</v>
      </c>
      <c r="M25" s="57">
        <v>-0.10976745508975499</v>
      </c>
      <c r="N25" s="56">
        <v>13091651.642899999</v>
      </c>
      <c r="O25" s="56">
        <v>124934016.4937</v>
      </c>
      <c r="P25" s="56">
        <v>18286</v>
      </c>
      <c r="Q25" s="56">
        <v>17847</v>
      </c>
      <c r="R25" s="57">
        <v>2.45979716478959</v>
      </c>
      <c r="S25" s="56">
        <v>22.132440347807101</v>
      </c>
      <c r="T25" s="56">
        <v>26.392742897965999</v>
      </c>
      <c r="U25" s="58">
        <v>-19.249131515590399</v>
      </c>
    </row>
    <row r="26" spans="1:21" ht="12" thickBot="1">
      <c r="A26" s="75"/>
      <c r="B26" s="72" t="s">
        <v>24</v>
      </c>
      <c r="C26" s="73"/>
      <c r="D26" s="56">
        <v>650221.78799999994</v>
      </c>
      <c r="E26" s="59"/>
      <c r="F26" s="59"/>
      <c r="G26" s="56">
        <v>691603.82709999999</v>
      </c>
      <c r="H26" s="57">
        <v>-5.9834890263000897</v>
      </c>
      <c r="I26" s="56">
        <v>139202.91080000001</v>
      </c>
      <c r="J26" s="57">
        <v>21.408527577670199</v>
      </c>
      <c r="K26" s="56">
        <v>157622.71220000001</v>
      </c>
      <c r="L26" s="57">
        <v>22.790896467553701</v>
      </c>
      <c r="M26" s="57">
        <v>-0.116860071387605</v>
      </c>
      <c r="N26" s="56">
        <v>21246669.1417</v>
      </c>
      <c r="O26" s="56">
        <v>233650194.17680001</v>
      </c>
      <c r="P26" s="56">
        <v>45082</v>
      </c>
      <c r="Q26" s="56">
        <v>44249</v>
      </c>
      <c r="R26" s="57">
        <v>1.88252841872132</v>
      </c>
      <c r="S26" s="56">
        <v>14.423090989752</v>
      </c>
      <c r="T26" s="56">
        <v>14.341437811024001</v>
      </c>
      <c r="U26" s="58">
        <v>0.56612815370886405</v>
      </c>
    </row>
    <row r="27" spans="1:21" ht="12" thickBot="1">
      <c r="A27" s="75"/>
      <c r="B27" s="72" t="s">
        <v>25</v>
      </c>
      <c r="C27" s="73"/>
      <c r="D27" s="56">
        <v>285636.5577</v>
      </c>
      <c r="E27" s="59"/>
      <c r="F27" s="59"/>
      <c r="G27" s="56">
        <v>327952.42310000001</v>
      </c>
      <c r="H27" s="57">
        <v>-12.9030500826935</v>
      </c>
      <c r="I27" s="56">
        <v>55599.174099999997</v>
      </c>
      <c r="J27" s="57">
        <v>19.465006352021302</v>
      </c>
      <c r="K27" s="56">
        <v>87191.1158</v>
      </c>
      <c r="L27" s="57">
        <v>26.5865136704337</v>
      </c>
      <c r="M27" s="57">
        <v>-0.36232982466316799</v>
      </c>
      <c r="N27" s="56">
        <v>7547266.4943000004</v>
      </c>
      <c r="O27" s="56">
        <v>85334927.227699995</v>
      </c>
      <c r="P27" s="56">
        <v>28607</v>
      </c>
      <c r="Q27" s="56">
        <v>29298</v>
      </c>
      <c r="R27" s="57">
        <v>-2.3585227660591102</v>
      </c>
      <c r="S27" s="56">
        <v>9.9848483832628396</v>
      </c>
      <c r="T27" s="56">
        <v>9.4078147859922208</v>
      </c>
      <c r="U27" s="58">
        <v>5.77909223176463</v>
      </c>
    </row>
    <row r="28" spans="1:21" ht="12" thickBot="1">
      <c r="A28" s="75"/>
      <c r="B28" s="72" t="s">
        <v>26</v>
      </c>
      <c r="C28" s="73"/>
      <c r="D28" s="56">
        <v>1303116.2638000001</v>
      </c>
      <c r="E28" s="59"/>
      <c r="F28" s="59"/>
      <c r="G28" s="56">
        <v>1445509.7997999999</v>
      </c>
      <c r="H28" s="57">
        <v>-9.8507485746344692</v>
      </c>
      <c r="I28" s="56">
        <v>39426.622300000003</v>
      </c>
      <c r="J28" s="57">
        <v>3.0255644408142501</v>
      </c>
      <c r="K28" s="56">
        <v>70794.724199999997</v>
      </c>
      <c r="L28" s="57">
        <v>4.8975609995722698</v>
      </c>
      <c r="M28" s="57">
        <v>-0.44308530408823898</v>
      </c>
      <c r="N28" s="56">
        <v>44064797.024800003</v>
      </c>
      <c r="O28" s="56">
        <v>371056171.62879997</v>
      </c>
      <c r="P28" s="56">
        <v>44851</v>
      </c>
      <c r="Q28" s="56">
        <v>43892</v>
      </c>
      <c r="R28" s="57">
        <v>2.1849084115556301</v>
      </c>
      <c r="S28" s="56">
        <v>29.054341348019001</v>
      </c>
      <c r="T28" s="56">
        <v>29.444479381208399</v>
      </c>
      <c r="U28" s="58">
        <v>-1.3427873945455</v>
      </c>
    </row>
    <row r="29" spans="1:21" ht="12" thickBot="1">
      <c r="A29" s="75"/>
      <c r="B29" s="72" t="s">
        <v>27</v>
      </c>
      <c r="C29" s="73"/>
      <c r="D29" s="56">
        <v>747826.51610000001</v>
      </c>
      <c r="E29" s="59"/>
      <c r="F29" s="59"/>
      <c r="G29" s="56">
        <v>780341.52949999995</v>
      </c>
      <c r="H29" s="57">
        <v>-4.1667670078809902</v>
      </c>
      <c r="I29" s="56">
        <v>92621.48</v>
      </c>
      <c r="J29" s="57">
        <v>12.3854233576835</v>
      </c>
      <c r="K29" s="56">
        <v>114386.03260000001</v>
      </c>
      <c r="L29" s="57">
        <v>14.658457646524599</v>
      </c>
      <c r="M29" s="57">
        <v>-0.190272816578132</v>
      </c>
      <c r="N29" s="56">
        <v>25212368.791000001</v>
      </c>
      <c r="O29" s="56">
        <v>257730981.46849999</v>
      </c>
      <c r="P29" s="56">
        <v>105918</v>
      </c>
      <c r="Q29" s="56">
        <v>104854</v>
      </c>
      <c r="R29" s="57">
        <v>1.0147443111373899</v>
      </c>
      <c r="S29" s="56">
        <v>7.0604289743008799</v>
      </c>
      <c r="T29" s="56">
        <v>7.7391922654357499</v>
      </c>
      <c r="U29" s="58">
        <v>-9.6136267867787097</v>
      </c>
    </row>
    <row r="30" spans="1:21" ht="12" thickBot="1">
      <c r="A30" s="75"/>
      <c r="B30" s="72" t="s">
        <v>28</v>
      </c>
      <c r="C30" s="73"/>
      <c r="D30" s="56">
        <v>867893.76969999995</v>
      </c>
      <c r="E30" s="59"/>
      <c r="F30" s="59"/>
      <c r="G30" s="56">
        <v>871206.7095</v>
      </c>
      <c r="H30" s="57">
        <v>-0.38027023482193301</v>
      </c>
      <c r="I30" s="56">
        <v>89002.112899999993</v>
      </c>
      <c r="J30" s="57">
        <v>10.2549546969055</v>
      </c>
      <c r="K30" s="56">
        <v>118735.307</v>
      </c>
      <c r="L30" s="57">
        <v>13.628832940020001</v>
      </c>
      <c r="M30" s="57">
        <v>-0.25041577649687602</v>
      </c>
      <c r="N30" s="56">
        <v>29512029.844900001</v>
      </c>
      <c r="O30" s="56">
        <v>405454882.12889999</v>
      </c>
      <c r="P30" s="56">
        <v>67995</v>
      </c>
      <c r="Q30" s="56">
        <v>67193</v>
      </c>
      <c r="R30" s="57">
        <v>1.1935767118598699</v>
      </c>
      <c r="S30" s="56">
        <v>12.764082207515299</v>
      </c>
      <c r="T30" s="56">
        <v>13.3330266932567</v>
      </c>
      <c r="U30" s="58">
        <v>-4.45738656717909</v>
      </c>
    </row>
    <row r="31" spans="1:21" ht="12" thickBot="1">
      <c r="A31" s="75"/>
      <c r="B31" s="72" t="s">
        <v>29</v>
      </c>
      <c r="C31" s="73"/>
      <c r="D31" s="56">
        <v>898336.34939999995</v>
      </c>
      <c r="E31" s="59"/>
      <c r="F31" s="59"/>
      <c r="G31" s="56">
        <v>914749.08680000005</v>
      </c>
      <c r="H31" s="57">
        <v>-1.79423381087107</v>
      </c>
      <c r="I31" s="56">
        <v>1511.3143</v>
      </c>
      <c r="J31" s="57">
        <v>0.16823479323856899</v>
      </c>
      <c r="K31" s="56">
        <v>33193.200400000002</v>
      </c>
      <c r="L31" s="57">
        <v>3.6286672355276499</v>
      </c>
      <c r="M31" s="57">
        <v>-0.95446915989456704</v>
      </c>
      <c r="N31" s="56">
        <v>52343379.768399999</v>
      </c>
      <c r="O31" s="56">
        <v>440711695.34179997</v>
      </c>
      <c r="P31" s="56">
        <v>26361</v>
      </c>
      <c r="Q31" s="56">
        <v>28237</v>
      </c>
      <c r="R31" s="57">
        <v>-6.6437652725147904</v>
      </c>
      <c r="S31" s="56">
        <v>34.078234869693901</v>
      </c>
      <c r="T31" s="56">
        <v>33.237552572865397</v>
      </c>
      <c r="U31" s="58">
        <v>2.4669185479911802</v>
      </c>
    </row>
    <row r="32" spans="1:21" ht="12" thickBot="1">
      <c r="A32" s="75"/>
      <c r="B32" s="72" t="s">
        <v>30</v>
      </c>
      <c r="C32" s="73"/>
      <c r="D32" s="56">
        <v>131859.81150000001</v>
      </c>
      <c r="E32" s="59"/>
      <c r="F32" s="59"/>
      <c r="G32" s="56">
        <v>137583.1722</v>
      </c>
      <c r="H32" s="57">
        <v>-4.1599278519905996</v>
      </c>
      <c r="I32" s="56">
        <v>27822.149399999998</v>
      </c>
      <c r="J32" s="57">
        <v>21.099794610278199</v>
      </c>
      <c r="K32" s="56">
        <v>36657.203000000001</v>
      </c>
      <c r="L32" s="57">
        <v>26.643667545848299</v>
      </c>
      <c r="M32" s="57">
        <v>-0.24101821407377999</v>
      </c>
      <c r="N32" s="56">
        <v>3988366.5205000001</v>
      </c>
      <c r="O32" s="56">
        <v>42369260.193700001</v>
      </c>
      <c r="P32" s="56">
        <v>22415</v>
      </c>
      <c r="Q32" s="56">
        <v>22682</v>
      </c>
      <c r="R32" s="57">
        <v>-1.1771448725861899</v>
      </c>
      <c r="S32" s="56">
        <v>5.8826594467990203</v>
      </c>
      <c r="T32" s="56">
        <v>6.2792129970902</v>
      </c>
      <c r="U32" s="58">
        <v>-6.7410591056221003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6">
        <v>1.9658</v>
      </c>
      <c r="H33" s="59"/>
      <c r="I33" s="59"/>
      <c r="J33" s="59"/>
      <c r="K33" s="56">
        <v>-24.134799999999998</v>
      </c>
      <c r="L33" s="57">
        <v>-1227.73425577373</v>
      </c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241778.98329999999</v>
      </c>
      <c r="E35" s="59"/>
      <c r="F35" s="59"/>
      <c r="G35" s="56">
        <v>325201.99119999999</v>
      </c>
      <c r="H35" s="57">
        <v>-25.652674386207799</v>
      </c>
      <c r="I35" s="56">
        <v>25008.749800000001</v>
      </c>
      <c r="J35" s="57">
        <v>10.343640898253399</v>
      </c>
      <c r="K35" s="56">
        <v>22894.831099999999</v>
      </c>
      <c r="L35" s="57">
        <v>7.0401878584807402</v>
      </c>
      <c r="M35" s="57">
        <v>9.2331701018751003E-2</v>
      </c>
      <c r="N35" s="56">
        <v>8756252.3720999993</v>
      </c>
      <c r="O35" s="56">
        <v>72825619.151999995</v>
      </c>
      <c r="P35" s="56">
        <v>14063</v>
      </c>
      <c r="Q35" s="56">
        <v>14152</v>
      </c>
      <c r="R35" s="57">
        <v>-0.62888637648388401</v>
      </c>
      <c r="S35" s="56">
        <v>17.192560854725201</v>
      </c>
      <c r="T35" s="56">
        <v>24.622712090163901</v>
      </c>
      <c r="U35" s="58">
        <v>-43.217245518120002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106634.22</v>
      </c>
      <c r="E37" s="59"/>
      <c r="F37" s="59"/>
      <c r="G37" s="56">
        <v>297495.82</v>
      </c>
      <c r="H37" s="57">
        <v>-64.156061083480097</v>
      </c>
      <c r="I37" s="56">
        <v>3928.95</v>
      </c>
      <c r="J37" s="57">
        <v>3.68451140731371</v>
      </c>
      <c r="K37" s="56">
        <v>-1770.73</v>
      </c>
      <c r="L37" s="57">
        <v>-0.59521172431935299</v>
      </c>
      <c r="M37" s="57">
        <v>-3.21883065176509</v>
      </c>
      <c r="N37" s="56">
        <v>21403048.039999999</v>
      </c>
      <c r="O37" s="56">
        <v>86018162.659999996</v>
      </c>
      <c r="P37" s="56">
        <v>68</v>
      </c>
      <c r="Q37" s="56">
        <v>85</v>
      </c>
      <c r="R37" s="57">
        <v>-20</v>
      </c>
      <c r="S37" s="56">
        <v>1568.15029411765</v>
      </c>
      <c r="T37" s="56">
        <v>1281.5842352941199</v>
      </c>
      <c r="U37" s="58">
        <v>18.2741450164872</v>
      </c>
    </row>
    <row r="38" spans="1:21" ht="12" thickBot="1">
      <c r="A38" s="75"/>
      <c r="B38" s="72" t="s">
        <v>35</v>
      </c>
      <c r="C38" s="73"/>
      <c r="D38" s="56">
        <v>132149.06</v>
      </c>
      <c r="E38" s="59"/>
      <c r="F38" s="59"/>
      <c r="G38" s="56">
        <v>535292.38</v>
      </c>
      <c r="H38" s="57">
        <v>-75.312732828365696</v>
      </c>
      <c r="I38" s="56">
        <v>-13032.94</v>
      </c>
      <c r="J38" s="57">
        <v>-9.8623024635967909</v>
      </c>
      <c r="K38" s="56">
        <v>-95625.72</v>
      </c>
      <c r="L38" s="57">
        <v>-17.864203484458301</v>
      </c>
      <c r="M38" s="57">
        <v>-0.86370884318570396</v>
      </c>
      <c r="N38" s="56">
        <v>12867096.51</v>
      </c>
      <c r="O38" s="56">
        <v>136550968.49000001</v>
      </c>
      <c r="P38" s="56">
        <v>73</v>
      </c>
      <c r="Q38" s="56">
        <v>102</v>
      </c>
      <c r="R38" s="57">
        <v>-28.431372549019599</v>
      </c>
      <c r="S38" s="56">
        <v>1810.2610958904099</v>
      </c>
      <c r="T38" s="56">
        <v>2394.9560784313699</v>
      </c>
      <c r="U38" s="58">
        <v>-32.298931014333498</v>
      </c>
    </row>
    <row r="39" spans="1:21" ht="12" thickBot="1">
      <c r="A39" s="75"/>
      <c r="B39" s="72" t="s">
        <v>36</v>
      </c>
      <c r="C39" s="73"/>
      <c r="D39" s="56">
        <v>94607.91</v>
      </c>
      <c r="E39" s="59"/>
      <c r="F39" s="59"/>
      <c r="G39" s="56">
        <v>312295.7</v>
      </c>
      <c r="H39" s="57">
        <v>-69.705663574618498</v>
      </c>
      <c r="I39" s="56">
        <v>-413.74</v>
      </c>
      <c r="J39" s="57">
        <v>-0.43732072719923698</v>
      </c>
      <c r="K39" s="56">
        <v>-27529.94</v>
      </c>
      <c r="L39" s="57">
        <v>-8.8153439192406395</v>
      </c>
      <c r="M39" s="57">
        <v>-0.98497127127774298</v>
      </c>
      <c r="N39" s="56">
        <v>11653171.34</v>
      </c>
      <c r="O39" s="56">
        <v>119814930.2</v>
      </c>
      <c r="P39" s="56">
        <v>41</v>
      </c>
      <c r="Q39" s="56">
        <v>48</v>
      </c>
      <c r="R39" s="57">
        <v>-14.5833333333333</v>
      </c>
      <c r="S39" s="56">
        <v>2307.5100000000002</v>
      </c>
      <c r="T39" s="56">
        <v>2605.89895833333</v>
      </c>
      <c r="U39" s="58">
        <v>-12.9312097600155</v>
      </c>
    </row>
    <row r="40" spans="1:21" ht="12" thickBot="1">
      <c r="A40" s="75"/>
      <c r="B40" s="72" t="s">
        <v>37</v>
      </c>
      <c r="C40" s="73"/>
      <c r="D40" s="56">
        <v>116320.88</v>
      </c>
      <c r="E40" s="59"/>
      <c r="F40" s="59"/>
      <c r="G40" s="56">
        <v>297865.88</v>
      </c>
      <c r="H40" s="57">
        <v>-60.948571887454897</v>
      </c>
      <c r="I40" s="56">
        <v>-12722.06</v>
      </c>
      <c r="J40" s="57">
        <v>-10.937038990764201</v>
      </c>
      <c r="K40" s="56">
        <v>-66263.16</v>
      </c>
      <c r="L40" s="57">
        <v>-22.245971911922201</v>
      </c>
      <c r="M40" s="57">
        <v>-0.80800704343107099</v>
      </c>
      <c r="N40" s="56">
        <v>7778809.5800000001</v>
      </c>
      <c r="O40" s="56">
        <v>97853708.909999996</v>
      </c>
      <c r="P40" s="56">
        <v>63</v>
      </c>
      <c r="Q40" s="56">
        <v>62</v>
      </c>
      <c r="R40" s="57">
        <v>1.61290322580645</v>
      </c>
      <c r="S40" s="56">
        <v>1846.3631746031699</v>
      </c>
      <c r="T40" s="56">
        <v>2075.7550000000001</v>
      </c>
      <c r="U40" s="58">
        <v>-12.423981833699999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4.5</v>
      </c>
      <c r="H41" s="59"/>
      <c r="I41" s="59"/>
      <c r="J41" s="59"/>
      <c r="K41" s="56">
        <v>-273.31</v>
      </c>
      <c r="L41" s="57">
        <v>-6073.5555555555602</v>
      </c>
      <c r="M41" s="59"/>
      <c r="N41" s="56">
        <v>12.94</v>
      </c>
      <c r="O41" s="56">
        <v>1385.84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11329.9141</v>
      </c>
      <c r="E42" s="59"/>
      <c r="F42" s="59"/>
      <c r="G42" s="56">
        <v>162564.9571</v>
      </c>
      <c r="H42" s="57">
        <v>-93.030531116844202</v>
      </c>
      <c r="I42" s="56">
        <v>947.25580000000002</v>
      </c>
      <c r="J42" s="57">
        <v>8.3606617988392298</v>
      </c>
      <c r="K42" s="56">
        <v>11385.381299999999</v>
      </c>
      <c r="L42" s="57">
        <v>7.0035889056928902</v>
      </c>
      <c r="M42" s="57">
        <v>-0.91680069599425695</v>
      </c>
      <c r="N42" s="56">
        <v>713175.46380000003</v>
      </c>
      <c r="O42" s="56">
        <v>21217135.5295</v>
      </c>
      <c r="P42" s="56">
        <v>53</v>
      </c>
      <c r="Q42" s="56">
        <v>53</v>
      </c>
      <c r="R42" s="57">
        <v>0</v>
      </c>
      <c r="S42" s="56">
        <v>213.77196415094301</v>
      </c>
      <c r="T42" s="56">
        <v>213.078532075472</v>
      </c>
      <c r="U42" s="58">
        <v>0.32437933487950799</v>
      </c>
    </row>
    <row r="43" spans="1:21" ht="12" thickBot="1">
      <c r="A43" s="75"/>
      <c r="B43" s="72" t="s">
        <v>33</v>
      </c>
      <c r="C43" s="73"/>
      <c r="D43" s="56">
        <v>359283.0773</v>
      </c>
      <c r="E43" s="59"/>
      <c r="F43" s="59"/>
      <c r="G43" s="56">
        <v>662893.93359999999</v>
      </c>
      <c r="H43" s="57">
        <v>-45.8008198462717</v>
      </c>
      <c r="I43" s="56">
        <v>19855.937399999999</v>
      </c>
      <c r="J43" s="57">
        <v>5.5265440134883903</v>
      </c>
      <c r="K43" s="56">
        <v>27802.862799999999</v>
      </c>
      <c r="L43" s="57">
        <v>4.19416461529676</v>
      </c>
      <c r="M43" s="57">
        <v>-0.285831191455579</v>
      </c>
      <c r="N43" s="56">
        <v>13389720.678099999</v>
      </c>
      <c r="O43" s="56">
        <v>154574279.0318</v>
      </c>
      <c r="P43" s="56">
        <v>1861</v>
      </c>
      <c r="Q43" s="56">
        <v>2016</v>
      </c>
      <c r="R43" s="57">
        <v>-7.6884920634920597</v>
      </c>
      <c r="S43" s="56">
        <v>193.05914954325601</v>
      </c>
      <c r="T43" s="56">
        <v>200.29249965277799</v>
      </c>
      <c r="U43" s="58">
        <v>-3.7467015298856801</v>
      </c>
    </row>
    <row r="44" spans="1:21" ht="12" thickBot="1">
      <c r="A44" s="75"/>
      <c r="B44" s="72" t="s">
        <v>38</v>
      </c>
      <c r="C44" s="73"/>
      <c r="D44" s="56">
        <v>124418.26</v>
      </c>
      <c r="E44" s="59"/>
      <c r="F44" s="59"/>
      <c r="G44" s="56">
        <v>411711.06</v>
      </c>
      <c r="H44" s="57">
        <v>-69.780199735222098</v>
      </c>
      <c r="I44" s="56">
        <v>-12312.77</v>
      </c>
      <c r="J44" s="57">
        <v>-9.8962724603285697</v>
      </c>
      <c r="K44" s="56">
        <v>-53999.08</v>
      </c>
      <c r="L44" s="57">
        <v>-13.1157710458398</v>
      </c>
      <c r="M44" s="57">
        <v>-0.77198185598717595</v>
      </c>
      <c r="N44" s="56">
        <v>8610218.6199999992</v>
      </c>
      <c r="O44" s="56">
        <v>71161652.189999998</v>
      </c>
      <c r="P44" s="56">
        <v>103</v>
      </c>
      <c r="Q44" s="56">
        <v>105</v>
      </c>
      <c r="R44" s="57">
        <v>-1.90476190476191</v>
      </c>
      <c r="S44" s="56">
        <v>1207.9442718446601</v>
      </c>
      <c r="T44" s="56">
        <v>1545.1126666666701</v>
      </c>
      <c r="U44" s="58">
        <v>-27.912578641323801</v>
      </c>
    </row>
    <row r="45" spans="1:21" ht="12" thickBot="1">
      <c r="A45" s="75"/>
      <c r="B45" s="72" t="s">
        <v>39</v>
      </c>
      <c r="C45" s="73"/>
      <c r="D45" s="56">
        <v>53112.87</v>
      </c>
      <c r="E45" s="59"/>
      <c r="F45" s="59"/>
      <c r="G45" s="56">
        <v>208156.47</v>
      </c>
      <c r="H45" s="57">
        <v>-74.484160881475404</v>
      </c>
      <c r="I45" s="56">
        <v>7314.7</v>
      </c>
      <c r="J45" s="57">
        <v>13.7719916095666</v>
      </c>
      <c r="K45" s="56">
        <v>10481.69</v>
      </c>
      <c r="L45" s="57">
        <v>5.0354860456655501</v>
      </c>
      <c r="M45" s="57">
        <v>-0.302144978529226</v>
      </c>
      <c r="N45" s="56">
        <v>3482423.63</v>
      </c>
      <c r="O45" s="56">
        <v>31061694.920000002</v>
      </c>
      <c r="P45" s="56">
        <v>56</v>
      </c>
      <c r="Q45" s="56">
        <v>70</v>
      </c>
      <c r="R45" s="57">
        <v>-20</v>
      </c>
      <c r="S45" s="56">
        <v>948.44410714285698</v>
      </c>
      <c r="T45" s="56">
        <v>1013.9567142857099</v>
      </c>
      <c r="U45" s="58">
        <v>-6.9073766866674697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6">
        <v>-8.5470000000000006</v>
      </c>
      <c r="H46" s="59"/>
      <c r="I46" s="59"/>
      <c r="J46" s="59"/>
      <c r="K46" s="56">
        <v>-8.5469000000000008</v>
      </c>
      <c r="L46" s="57">
        <v>99.998829998830004</v>
      </c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4537.0583999999999</v>
      </c>
      <c r="E47" s="62"/>
      <c r="F47" s="62"/>
      <c r="G47" s="61">
        <v>11282.3915</v>
      </c>
      <c r="H47" s="63">
        <v>-59.786376851042597</v>
      </c>
      <c r="I47" s="61">
        <v>775.86649999999997</v>
      </c>
      <c r="J47" s="63">
        <v>17.100650500773799</v>
      </c>
      <c r="K47" s="61">
        <v>1083.5823</v>
      </c>
      <c r="L47" s="63">
        <v>9.6041898563792998</v>
      </c>
      <c r="M47" s="63">
        <v>-0.28398009085235099</v>
      </c>
      <c r="N47" s="61">
        <v>456283.6225</v>
      </c>
      <c r="O47" s="61">
        <v>7919453.1091999998</v>
      </c>
      <c r="P47" s="61">
        <v>15</v>
      </c>
      <c r="Q47" s="61">
        <v>13</v>
      </c>
      <c r="R47" s="63">
        <v>15.384615384615399</v>
      </c>
      <c r="S47" s="61">
        <v>302.47055999999998</v>
      </c>
      <c r="T47" s="61">
        <v>1037.6277769230801</v>
      </c>
      <c r="U47" s="64">
        <v>-243.05083341766399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42470</v>
      </c>
      <c r="D2" s="37">
        <v>560582.89069487201</v>
      </c>
      <c r="E2" s="37">
        <v>392449.91874529899</v>
      </c>
      <c r="F2" s="37">
        <v>166857.26254786301</v>
      </c>
      <c r="G2" s="37">
        <v>392449.91874529899</v>
      </c>
      <c r="H2" s="37">
        <v>0.29832848232357101</v>
      </c>
    </row>
    <row r="3" spans="1:8">
      <c r="A3" s="37">
        <v>2</v>
      </c>
      <c r="B3" s="37">
        <v>13</v>
      </c>
      <c r="C3" s="37">
        <v>6078</v>
      </c>
      <c r="D3" s="37">
        <v>54715.3056948718</v>
      </c>
      <c r="E3" s="37">
        <v>41259.115539316197</v>
      </c>
      <c r="F3" s="37">
        <v>13413.414258119699</v>
      </c>
      <c r="G3" s="37">
        <v>41259.115539316197</v>
      </c>
      <c r="H3" s="37">
        <v>0.24534102057865201</v>
      </c>
    </row>
    <row r="4" spans="1:8">
      <c r="A4" s="37">
        <v>3</v>
      </c>
      <c r="B4" s="37">
        <v>14</v>
      </c>
      <c r="C4" s="37">
        <v>89687</v>
      </c>
      <c r="D4" s="37">
        <v>74515.909868368501</v>
      </c>
      <c r="E4" s="37">
        <v>49828.284101429002</v>
      </c>
      <c r="F4" s="37">
        <v>24486.531749845501</v>
      </c>
      <c r="G4" s="37">
        <v>49828.284101429002</v>
      </c>
      <c r="H4" s="37">
        <v>0.32949730776229302</v>
      </c>
    </row>
    <row r="5" spans="1:8">
      <c r="A5" s="37">
        <v>4</v>
      </c>
      <c r="B5" s="37">
        <v>15</v>
      </c>
      <c r="C5" s="37">
        <v>3874</v>
      </c>
      <c r="D5" s="37">
        <v>73924.743145919405</v>
      </c>
      <c r="E5" s="37">
        <v>59945.307323402201</v>
      </c>
      <c r="F5" s="37">
        <v>13813.538386619801</v>
      </c>
      <c r="G5" s="37">
        <v>59945.307323402201</v>
      </c>
      <c r="H5" s="37">
        <v>0.187279752735378</v>
      </c>
    </row>
    <row r="6" spans="1:8">
      <c r="A6" s="37">
        <v>5</v>
      </c>
      <c r="B6" s="37">
        <v>16</v>
      </c>
      <c r="C6" s="37">
        <v>9807</v>
      </c>
      <c r="D6" s="37">
        <v>456214.76410341897</v>
      </c>
      <c r="E6" s="37">
        <v>415368.17522478598</v>
      </c>
      <c r="F6" s="37">
        <v>40529.033323076903</v>
      </c>
      <c r="G6" s="37">
        <v>415368.17522478598</v>
      </c>
      <c r="H6" s="37">
        <v>8.8899498753614095E-2</v>
      </c>
    </row>
    <row r="7" spans="1:8">
      <c r="A7" s="37">
        <v>6</v>
      </c>
      <c r="B7" s="37">
        <v>17</v>
      </c>
      <c r="C7" s="37">
        <v>17688</v>
      </c>
      <c r="D7" s="37">
        <v>267462.74825641001</v>
      </c>
      <c r="E7" s="37">
        <v>192017.009608547</v>
      </c>
      <c r="F7" s="37">
        <v>74949.089075213706</v>
      </c>
      <c r="G7" s="37">
        <v>192017.009608547</v>
      </c>
      <c r="H7" s="37">
        <v>0.28074384517262602</v>
      </c>
    </row>
    <row r="8" spans="1:8">
      <c r="A8" s="37">
        <v>7</v>
      </c>
      <c r="B8" s="37">
        <v>18</v>
      </c>
      <c r="C8" s="37">
        <v>66869</v>
      </c>
      <c r="D8" s="37">
        <v>114092.147458974</v>
      </c>
      <c r="E8" s="37">
        <v>91819.452395726505</v>
      </c>
      <c r="F8" s="37">
        <v>22083.4642940171</v>
      </c>
      <c r="G8" s="37">
        <v>91819.452395726505</v>
      </c>
      <c r="H8" s="37">
        <v>0.19387970857822301</v>
      </c>
    </row>
    <row r="9" spans="1:8">
      <c r="A9" s="37">
        <v>8</v>
      </c>
      <c r="B9" s="37">
        <v>19</v>
      </c>
      <c r="C9" s="37">
        <v>9179</v>
      </c>
      <c r="D9" s="37">
        <v>75324.562776923107</v>
      </c>
      <c r="E9" s="37">
        <v>56033.186246153797</v>
      </c>
      <c r="F9" s="37">
        <v>19107.906445299101</v>
      </c>
      <c r="G9" s="37">
        <v>56033.186246153797</v>
      </c>
      <c r="H9" s="37">
        <v>0.25429369950422098</v>
      </c>
    </row>
    <row r="10" spans="1:8">
      <c r="A10" s="37">
        <v>9</v>
      </c>
      <c r="B10" s="37">
        <v>21</v>
      </c>
      <c r="C10" s="37">
        <v>216802</v>
      </c>
      <c r="D10" s="37">
        <v>877164.15270761703</v>
      </c>
      <c r="E10" s="37">
        <v>1064641.7633333299</v>
      </c>
      <c r="F10" s="37">
        <v>-188975.41555726499</v>
      </c>
      <c r="G10" s="37">
        <v>1064641.7633333299</v>
      </c>
      <c r="H10" s="37">
        <v>-0.21580755733871301</v>
      </c>
    </row>
    <row r="11" spans="1:8">
      <c r="A11" s="37">
        <v>10</v>
      </c>
      <c r="B11" s="37">
        <v>22</v>
      </c>
      <c r="C11" s="37">
        <v>26924</v>
      </c>
      <c r="D11" s="37">
        <v>437553.56475128199</v>
      </c>
      <c r="E11" s="37">
        <v>376071.22169230803</v>
      </c>
      <c r="F11" s="37">
        <v>60911.445623076899</v>
      </c>
      <c r="G11" s="37">
        <v>376071.22169230803</v>
      </c>
      <c r="H11" s="37">
        <v>0.139390987741661</v>
      </c>
    </row>
    <row r="12" spans="1:8">
      <c r="A12" s="37">
        <v>11</v>
      </c>
      <c r="B12" s="37">
        <v>23</v>
      </c>
      <c r="C12" s="37">
        <v>116094.939</v>
      </c>
      <c r="D12" s="37">
        <v>1209276.7845538501</v>
      </c>
      <c r="E12" s="37">
        <v>1059001.2117658099</v>
      </c>
      <c r="F12" s="37">
        <v>148362.20612136699</v>
      </c>
      <c r="G12" s="37">
        <v>1059001.2117658099</v>
      </c>
      <c r="H12" s="37">
        <v>0.12288115071516199</v>
      </c>
    </row>
    <row r="13" spans="1:8">
      <c r="A13" s="37">
        <v>12</v>
      </c>
      <c r="B13" s="37">
        <v>24</v>
      </c>
      <c r="C13" s="37">
        <v>22706.5</v>
      </c>
      <c r="D13" s="37">
        <v>591206.63803418796</v>
      </c>
      <c r="E13" s="37">
        <v>557610.144423077</v>
      </c>
      <c r="F13" s="37">
        <v>31939.1346367521</v>
      </c>
      <c r="G13" s="37">
        <v>557610.144423077</v>
      </c>
      <c r="H13" s="37">
        <v>5.4175513008321199E-2</v>
      </c>
    </row>
    <row r="14" spans="1:8">
      <c r="A14" s="37">
        <v>13</v>
      </c>
      <c r="B14" s="37">
        <v>25</v>
      </c>
      <c r="C14" s="37">
        <v>92291</v>
      </c>
      <c r="D14" s="37">
        <v>1105837.7547025001</v>
      </c>
      <c r="E14" s="37">
        <v>1023067.7224</v>
      </c>
      <c r="F14" s="37">
        <v>78434.005300000004</v>
      </c>
      <c r="G14" s="37">
        <v>1023067.7224</v>
      </c>
      <c r="H14" s="37">
        <v>7.1206429665593707E-2</v>
      </c>
    </row>
    <row r="15" spans="1:8">
      <c r="A15" s="37">
        <v>14</v>
      </c>
      <c r="B15" s="37">
        <v>26</v>
      </c>
      <c r="C15" s="37">
        <v>52515</v>
      </c>
      <c r="D15" s="37">
        <v>301881.40718898701</v>
      </c>
      <c r="E15" s="37">
        <v>269431.56256426102</v>
      </c>
      <c r="F15" s="37">
        <v>31865.637654753798</v>
      </c>
      <c r="G15" s="37">
        <v>269431.56256426102</v>
      </c>
      <c r="H15" s="37">
        <v>0.105761479468081</v>
      </c>
    </row>
    <row r="16" spans="1:8">
      <c r="A16" s="37">
        <v>15</v>
      </c>
      <c r="B16" s="37">
        <v>27</v>
      </c>
      <c r="C16" s="37">
        <v>104299.478</v>
      </c>
      <c r="D16" s="37">
        <v>898832.55711681396</v>
      </c>
      <c r="E16" s="37">
        <v>849227.64481992298</v>
      </c>
      <c r="F16" s="37">
        <v>48356.338386445801</v>
      </c>
      <c r="G16" s="37">
        <v>849227.64481992298</v>
      </c>
      <c r="H16" s="37">
        <v>5.3873887336654901E-2</v>
      </c>
    </row>
    <row r="17" spans="1:9">
      <c r="A17" s="37">
        <v>16</v>
      </c>
      <c r="B17" s="37">
        <v>29</v>
      </c>
      <c r="C17" s="37">
        <v>154849</v>
      </c>
      <c r="D17" s="37">
        <v>2024193.35649402</v>
      </c>
      <c r="E17" s="37">
        <v>1818927.5254222199</v>
      </c>
      <c r="F17" s="37">
        <v>198778.75192649601</v>
      </c>
      <c r="G17" s="37">
        <v>1818927.5254222199</v>
      </c>
      <c r="H17" s="37">
        <v>9.8517189621718695E-2</v>
      </c>
    </row>
    <row r="18" spans="1:9">
      <c r="A18" s="37">
        <v>17</v>
      </c>
      <c r="B18" s="37">
        <v>31</v>
      </c>
      <c r="C18" s="37">
        <v>25018.234</v>
      </c>
      <c r="D18" s="37">
        <v>256236.67269185401</v>
      </c>
      <c r="E18" s="37">
        <v>219683.84868665499</v>
      </c>
      <c r="F18" s="37">
        <v>36387.761461518297</v>
      </c>
      <c r="G18" s="37">
        <v>219683.84868665499</v>
      </c>
      <c r="H18" s="37">
        <v>0.14209994399794201</v>
      </c>
    </row>
    <row r="19" spans="1:9">
      <c r="A19" s="37">
        <v>18</v>
      </c>
      <c r="B19" s="37">
        <v>32</v>
      </c>
      <c r="C19" s="37">
        <v>24479.383999999998</v>
      </c>
      <c r="D19" s="37">
        <v>404713.79756858002</v>
      </c>
      <c r="E19" s="37">
        <v>378948.58250543597</v>
      </c>
      <c r="F19" s="37">
        <v>25100.233983944501</v>
      </c>
      <c r="G19" s="37">
        <v>378948.58250543597</v>
      </c>
      <c r="H19" s="37">
        <v>6.2121785684290401E-2</v>
      </c>
    </row>
    <row r="20" spans="1:9">
      <c r="A20" s="37">
        <v>19</v>
      </c>
      <c r="B20" s="37">
        <v>33</v>
      </c>
      <c r="C20" s="37">
        <v>40532.510999999999</v>
      </c>
      <c r="D20" s="37">
        <v>650221.80548988702</v>
      </c>
      <c r="E20" s="37">
        <v>511018.87727532297</v>
      </c>
      <c r="F20" s="37">
        <v>138313.25990597901</v>
      </c>
      <c r="G20" s="37">
        <v>511018.87727532297</v>
      </c>
      <c r="H20" s="37">
        <v>0.21300849285911699</v>
      </c>
    </row>
    <row r="21" spans="1:9">
      <c r="A21" s="37">
        <v>20</v>
      </c>
      <c r="B21" s="37">
        <v>34</v>
      </c>
      <c r="C21" s="37">
        <v>76412.865000000005</v>
      </c>
      <c r="D21" s="37">
        <v>285636.43410382001</v>
      </c>
      <c r="E21" s="37">
        <v>230037.37831188101</v>
      </c>
      <c r="F21" s="37">
        <v>55472.380179654901</v>
      </c>
      <c r="G21" s="37">
        <v>230037.37831188101</v>
      </c>
      <c r="H21" s="37">
        <v>0.194292413936175</v>
      </c>
    </row>
    <row r="22" spans="1:9">
      <c r="A22" s="37">
        <v>21</v>
      </c>
      <c r="B22" s="37">
        <v>35</v>
      </c>
      <c r="C22" s="37">
        <v>49958.18</v>
      </c>
      <c r="D22" s="37">
        <v>1303116.28426372</v>
      </c>
      <c r="E22" s="37">
        <v>1263689.6365849599</v>
      </c>
      <c r="F22" s="37">
        <v>37712.652109734503</v>
      </c>
      <c r="G22" s="37">
        <v>1263689.6365849599</v>
      </c>
      <c r="H22" s="37">
        <v>2.8978473787348601E-2</v>
      </c>
    </row>
    <row r="23" spans="1:9">
      <c r="A23" s="37">
        <v>22</v>
      </c>
      <c r="B23" s="37">
        <v>36</v>
      </c>
      <c r="C23" s="37">
        <v>152835.43299999999</v>
      </c>
      <c r="D23" s="37">
        <v>747826.51611415902</v>
      </c>
      <c r="E23" s="37">
        <v>655205.04471086303</v>
      </c>
      <c r="F23" s="37">
        <v>92072.738101526294</v>
      </c>
      <c r="G23" s="37">
        <v>655205.04471086303</v>
      </c>
      <c r="H23" s="37">
        <v>0.12321085976222799</v>
      </c>
    </row>
    <row r="24" spans="1:9">
      <c r="A24" s="37">
        <v>23</v>
      </c>
      <c r="B24" s="37">
        <v>37</v>
      </c>
      <c r="C24" s="37">
        <v>118317.95299999999</v>
      </c>
      <c r="D24" s="37">
        <v>867893.81255436002</v>
      </c>
      <c r="E24" s="37">
        <v>778891.70062555105</v>
      </c>
      <c r="F24" s="37">
        <v>87957.258167369495</v>
      </c>
      <c r="G24" s="37">
        <v>778891.70062555105</v>
      </c>
      <c r="H24" s="37">
        <v>0.101467801599311</v>
      </c>
    </row>
    <row r="25" spans="1:9">
      <c r="A25" s="37">
        <v>24</v>
      </c>
      <c r="B25" s="37">
        <v>38</v>
      </c>
      <c r="C25" s="37">
        <v>190587.693</v>
      </c>
      <c r="D25" s="37">
        <v>898336.323158407</v>
      </c>
      <c r="E25" s="37">
        <v>896825.05694159295</v>
      </c>
      <c r="F25" s="37">
        <v>-271.36071681415899</v>
      </c>
      <c r="G25" s="37">
        <v>896825.05694159295</v>
      </c>
      <c r="H25" s="37">
        <v>-3.0267090298864301E-4</v>
      </c>
    </row>
    <row r="26" spans="1:9">
      <c r="A26" s="37">
        <v>25</v>
      </c>
      <c r="B26" s="37">
        <v>39</v>
      </c>
      <c r="C26" s="37">
        <v>80488.539000000004</v>
      </c>
      <c r="D26" s="37">
        <v>131859.74019066599</v>
      </c>
      <c r="E26" s="37">
        <v>104037.69701452101</v>
      </c>
      <c r="F26" s="37">
        <v>27736.994489963901</v>
      </c>
      <c r="G26" s="37">
        <v>104037.69701452101</v>
      </c>
      <c r="H26" s="37">
        <v>0.21048802447031201</v>
      </c>
    </row>
    <row r="27" spans="1:9">
      <c r="A27" s="37">
        <v>26</v>
      </c>
      <c r="B27" s="37">
        <v>42</v>
      </c>
      <c r="C27" s="37">
        <v>13468.627</v>
      </c>
      <c r="D27" s="37">
        <v>241778.9829</v>
      </c>
      <c r="E27" s="37">
        <v>216770.22709999999</v>
      </c>
      <c r="F27" s="37">
        <v>24829.803599999999</v>
      </c>
      <c r="G27" s="37">
        <v>216770.22709999999</v>
      </c>
      <c r="H27" s="37">
        <v>0.102772352834805</v>
      </c>
    </row>
    <row r="28" spans="1:9">
      <c r="A28" s="37">
        <v>27</v>
      </c>
      <c r="B28" s="37">
        <v>75</v>
      </c>
      <c r="C28" s="37">
        <v>52</v>
      </c>
      <c r="D28" s="37">
        <v>11329.9145299145</v>
      </c>
      <c r="E28" s="37">
        <v>10382.658119658099</v>
      </c>
      <c r="F28" s="37">
        <v>947.25641025641005</v>
      </c>
      <c r="G28" s="37">
        <v>10382.658119658099</v>
      </c>
      <c r="H28" s="37">
        <v>8.36066686783343E-2</v>
      </c>
    </row>
    <row r="29" spans="1:9">
      <c r="A29" s="37">
        <v>28</v>
      </c>
      <c r="B29" s="37">
        <v>76</v>
      </c>
      <c r="C29" s="37">
        <v>1933</v>
      </c>
      <c r="D29" s="37">
        <v>359283.07100669201</v>
      </c>
      <c r="E29" s="37">
        <v>339427.13971538498</v>
      </c>
      <c r="F29" s="37">
        <v>14289.271075213701</v>
      </c>
      <c r="G29" s="37">
        <v>339427.13971538498</v>
      </c>
      <c r="H29" s="37">
        <v>4.0397534972367997E-2</v>
      </c>
    </row>
    <row r="30" spans="1:9">
      <c r="A30" s="37">
        <v>29</v>
      </c>
      <c r="B30" s="37">
        <v>99</v>
      </c>
      <c r="C30" s="37">
        <v>11</v>
      </c>
      <c r="D30" s="37">
        <v>4537.0584675894397</v>
      </c>
      <c r="E30" s="37">
        <v>3761.1918750472701</v>
      </c>
      <c r="F30" s="37">
        <v>775.86659254216795</v>
      </c>
      <c r="G30" s="37">
        <v>3761.1918750472701</v>
      </c>
      <c r="H30" s="37">
        <v>0.17100652285717399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66</v>
      </c>
      <c r="D34" s="34">
        <v>106634.22</v>
      </c>
      <c r="E34" s="34">
        <v>102705.27</v>
      </c>
      <c r="F34" s="30"/>
      <c r="G34" s="30"/>
      <c r="H34" s="30"/>
    </row>
    <row r="35" spans="1:8">
      <c r="A35" s="30"/>
      <c r="B35" s="33">
        <v>71</v>
      </c>
      <c r="C35" s="34">
        <v>78</v>
      </c>
      <c r="D35" s="34">
        <v>132149.06</v>
      </c>
      <c r="E35" s="34">
        <v>145182</v>
      </c>
      <c r="F35" s="30"/>
      <c r="G35" s="30"/>
      <c r="H35" s="30"/>
    </row>
    <row r="36" spans="1:8">
      <c r="A36" s="30"/>
      <c r="B36" s="33">
        <v>72</v>
      </c>
      <c r="C36" s="34">
        <v>29</v>
      </c>
      <c r="D36" s="34">
        <v>94607.91</v>
      </c>
      <c r="E36" s="34">
        <v>95021.65</v>
      </c>
      <c r="F36" s="30"/>
      <c r="G36" s="30"/>
      <c r="H36" s="30"/>
    </row>
    <row r="37" spans="1:8">
      <c r="A37" s="30"/>
      <c r="B37" s="33">
        <v>73</v>
      </c>
      <c r="C37" s="34">
        <v>68</v>
      </c>
      <c r="D37" s="34">
        <v>116320.88</v>
      </c>
      <c r="E37" s="34">
        <v>129042.94</v>
      </c>
      <c r="F37" s="30"/>
      <c r="G37" s="30"/>
      <c r="H37" s="30"/>
    </row>
    <row r="38" spans="1:8">
      <c r="A38" s="30"/>
      <c r="B38" s="33">
        <v>77</v>
      </c>
      <c r="C38" s="34">
        <v>105</v>
      </c>
      <c r="D38" s="34">
        <v>124418.26</v>
      </c>
      <c r="E38" s="34">
        <v>136731.03</v>
      </c>
      <c r="F38" s="30"/>
      <c r="G38" s="30"/>
      <c r="H38" s="30"/>
    </row>
    <row r="39" spans="1:8">
      <c r="A39" s="30"/>
      <c r="B39" s="33">
        <v>78</v>
      </c>
      <c r="C39" s="34">
        <v>48</v>
      </c>
      <c r="D39" s="34">
        <v>53112.87</v>
      </c>
      <c r="E39" s="34">
        <v>45798.17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2016-11-30T05:42:43Z</dcterms:modified>
</cp:coreProperties>
</file>