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<sst xmlns="http://schemas.openxmlformats.org/spreadsheetml/2006/main" count="121" uniqueCount="80">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</sst>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15579126.637699997</v>
      </c>
      <c r="F3" s="25">
        <f>RA!I7</f>
        <v>1589209.5112000001</v>
      </c>
      <c r="G3" s="16">
        <f>SUM(G4:G42)</f>
        <v>13989917.126500003</v>
      </c>
      <c r="H3" s="27">
        <f>RA!J7</f>
        <v>10.200889614404099</v>
      </c>
      <c r="I3" s="20">
        <f>SUM(I4:I42)</f>
        <v>15579133.451636434</v>
      </c>
      <c r="J3" s="21">
        <f>SUM(J4:J42)</f>
        <v>13989917.120502017</v>
      </c>
      <c r="K3" s="22">
        <f>E3-I3</f>
        <v>-6.8139364365488291</v>
      </c>
      <c r="L3" s="22">
        <f>G3-J3</f>
        <v>5.9979856014251709E-3</v>
      </c>
    </row>
    <row r="4" spans="1:13">
      <c r="A4" s="71">
        <f>RA!A8</f>
        <v>42705</v>
      </c>
      <c r="B4" s="12">
        <v>12</v>
      </c>
      <c r="C4" s="66" t="s">
        <v>6</v>
      </c>
      <c r="D4" s="66"/>
      <c r="E4" s="15">
        <f>VLOOKUP(C4,RA!B8:D35,3,0)</f>
        <v>595026.08169999998</v>
      </c>
      <c r="F4" s="25">
        <f>VLOOKUP(C4,RA!B8:I38,8,0)</f>
        <v>160126.47659999999</v>
      </c>
      <c r="G4" s="16">
        <f t="shared" ref="G4:G42" si="0">E4-F4</f>
        <v>434899.60509999999</v>
      </c>
      <c r="H4" s="27">
        <f>RA!J8</f>
        <v>26.910833243227898</v>
      </c>
      <c r="I4" s="20">
        <f>VLOOKUP(B4,RMS!B:D,3,FALSE)</f>
        <v>595026.62188974302</v>
      </c>
      <c r="J4" s="21">
        <f>VLOOKUP(B4,RMS!B:E,4,FALSE)</f>
        <v>434899.618449573</v>
      </c>
      <c r="K4" s="22">
        <f t="shared" ref="K4:K42" si="1">E4-I4</f>
        <v>-0.54018974304199219</v>
      </c>
      <c r="L4" s="22">
        <f t="shared" ref="L4:L42" si="2">G4-J4</f>
        <v>-1.3349573011510074E-2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61373.787300000004</v>
      </c>
      <c r="F5" s="25">
        <f>VLOOKUP(C5,RA!B9:I39,8,0)</f>
        <v>14952.548199999999</v>
      </c>
      <c r="G5" s="16">
        <f t="shared" si="0"/>
        <v>46421.239100000006</v>
      </c>
      <c r="H5" s="27">
        <f>RA!J9</f>
        <v>24.363085378633599</v>
      </c>
      <c r="I5" s="20">
        <f>VLOOKUP(B5,RMS!B:D,3,FALSE)</f>
        <v>61373.817031623897</v>
      </c>
      <c r="J5" s="21">
        <f>VLOOKUP(B5,RMS!B:E,4,FALSE)</f>
        <v>46421.2455418803</v>
      </c>
      <c r="K5" s="22">
        <f t="shared" si="1"/>
        <v>-2.9731623893894721E-2</v>
      </c>
      <c r="L5" s="22">
        <f t="shared" si="2"/>
        <v>-6.4418802940053865E-3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85409.820800000001</v>
      </c>
      <c r="F6" s="25">
        <f>VLOOKUP(C6,RA!B10:I40,8,0)</f>
        <v>27660.8822</v>
      </c>
      <c r="G6" s="16">
        <f t="shared" si="0"/>
        <v>57748.938600000001</v>
      </c>
      <c r="H6" s="27">
        <f>RA!J10</f>
        <v>32.386067481363902</v>
      </c>
      <c r="I6" s="20">
        <f>VLOOKUP(B6,RMS!B:D,3,FALSE)</f>
        <v>85411.817960176995</v>
      </c>
      <c r="J6" s="21">
        <f>VLOOKUP(B6,RMS!B:E,4,FALSE)</f>
        <v>57748.9361131556</v>
      </c>
      <c r="K6" s="22">
        <f>E6-I6</f>
        <v>-1.9971601769939298</v>
      </c>
      <c r="L6" s="22">
        <f t="shared" si="2"/>
        <v>2.4868444015737623E-3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66911.282500000001</v>
      </c>
      <c r="F7" s="25">
        <f>VLOOKUP(C7,RA!B11:I41,8,0)</f>
        <v>13545.6422</v>
      </c>
      <c r="G7" s="16">
        <f t="shared" si="0"/>
        <v>53365.640299999999</v>
      </c>
      <c r="H7" s="27">
        <f>RA!J11</f>
        <v>20.244182586098201</v>
      </c>
      <c r="I7" s="20">
        <f>VLOOKUP(B7,RMS!B:D,3,FALSE)</f>
        <v>66911.306074464897</v>
      </c>
      <c r="J7" s="21">
        <f>VLOOKUP(B7,RMS!B:E,4,FALSE)</f>
        <v>53365.640544187299</v>
      </c>
      <c r="K7" s="22">
        <f t="shared" si="1"/>
        <v>-2.3574464896228164E-2</v>
      </c>
      <c r="L7" s="22">
        <f t="shared" si="2"/>
        <v>-2.4418730026809499E-4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236121.8456</v>
      </c>
      <c r="F8" s="25">
        <f>VLOOKUP(C8,RA!B12:I42,8,0)</f>
        <v>36172.1152</v>
      </c>
      <c r="G8" s="16">
        <f t="shared" si="0"/>
        <v>199949.7304</v>
      </c>
      <c r="H8" s="27">
        <f>RA!J12</f>
        <v>15.319258202511699</v>
      </c>
      <c r="I8" s="20">
        <f>VLOOKUP(B8,RMS!B:D,3,FALSE)</f>
        <v>236121.85183162399</v>
      </c>
      <c r="J8" s="21">
        <f>VLOOKUP(B8,RMS!B:E,4,FALSE)</f>
        <v>199949.72028888899</v>
      </c>
      <c r="K8" s="22">
        <f t="shared" si="1"/>
        <v>-6.2316239927895367E-3</v>
      </c>
      <c r="L8" s="22">
        <f t="shared" si="2"/>
        <v>1.0111111012520269E-2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236890.96220000001</v>
      </c>
      <c r="F9" s="25">
        <f>VLOOKUP(C9,RA!B13:I43,8,0)</f>
        <v>72734.143500000006</v>
      </c>
      <c r="G9" s="16">
        <f t="shared" si="0"/>
        <v>164156.8187</v>
      </c>
      <c r="H9" s="27">
        <f>RA!J13</f>
        <v>30.703638004810301</v>
      </c>
      <c r="I9" s="20">
        <f>VLOOKUP(B9,RMS!B:D,3,FALSE)</f>
        <v>236891.07875213699</v>
      </c>
      <c r="J9" s="21">
        <f>VLOOKUP(B9,RMS!B:E,4,FALSE)</f>
        <v>164156.819130769</v>
      </c>
      <c r="K9" s="22">
        <f t="shared" si="1"/>
        <v>-0.11655213698395528</v>
      </c>
      <c r="L9" s="22">
        <f t="shared" si="2"/>
        <v>-4.3076899601146579E-4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113633.0619</v>
      </c>
      <c r="F10" s="25">
        <f>VLOOKUP(C10,RA!B14:I43,8,0)</f>
        <v>20577.040199999999</v>
      </c>
      <c r="G10" s="16">
        <f t="shared" si="0"/>
        <v>93056.021699999998</v>
      </c>
      <c r="H10" s="27">
        <f>RA!J14</f>
        <v>18.108321518352</v>
      </c>
      <c r="I10" s="20">
        <f>VLOOKUP(B10,RMS!B:D,3,FALSE)</f>
        <v>113633.062692308</v>
      </c>
      <c r="J10" s="21">
        <f>VLOOKUP(B10,RMS!B:E,4,FALSE)</f>
        <v>93056.021494017099</v>
      </c>
      <c r="K10" s="22">
        <f t="shared" si="1"/>
        <v>-7.9230799747165293E-4</v>
      </c>
      <c r="L10" s="22">
        <f t="shared" si="2"/>
        <v>2.0598289847839624E-4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78238.587899999999</v>
      </c>
      <c r="F11" s="25">
        <f>VLOOKUP(C11,RA!B15:I44,8,0)</f>
        <v>14861.6381</v>
      </c>
      <c r="G11" s="16">
        <f t="shared" si="0"/>
        <v>63376.949800000002</v>
      </c>
      <c r="H11" s="27">
        <f>RA!J15</f>
        <v>18.995279054621101</v>
      </c>
      <c r="I11" s="20">
        <f>VLOOKUP(B11,RMS!B:D,3,FALSE)</f>
        <v>78238.655372649606</v>
      </c>
      <c r="J11" s="21">
        <f>VLOOKUP(B11,RMS!B:E,4,FALSE)</f>
        <v>63376.9504376068</v>
      </c>
      <c r="K11" s="22">
        <f t="shared" si="1"/>
        <v>-6.7472649607225321E-2</v>
      </c>
      <c r="L11" s="22">
        <f t="shared" si="2"/>
        <v>-6.3760679768165573E-4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564178.15960000001</v>
      </c>
      <c r="F12" s="25">
        <f>VLOOKUP(C12,RA!B16:I45,8,0)</f>
        <v>-24485.887699999999</v>
      </c>
      <c r="G12" s="16">
        <f t="shared" si="0"/>
        <v>588664.04729999998</v>
      </c>
      <c r="H12" s="27">
        <f>RA!J16</f>
        <v>-4.3400984748080997</v>
      </c>
      <c r="I12" s="20">
        <f>VLOOKUP(B12,RMS!B:D,3,FALSE)</f>
        <v>564177.902691453</v>
      </c>
      <c r="J12" s="21">
        <f>VLOOKUP(B12,RMS!B:E,4,FALSE)</f>
        <v>588664.047233333</v>
      </c>
      <c r="K12" s="22">
        <f t="shared" si="1"/>
        <v>0.256908547016792</v>
      </c>
      <c r="L12" s="22">
        <f t="shared" si="2"/>
        <v>6.6666980274021626E-5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558931.77960000001</v>
      </c>
      <c r="F13" s="25">
        <f>VLOOKUP(C13,RA!B17:I46,8,0)</f>
        <v>65512.471299999997</v>
      </c>
      <c r="G13" s="16">
        <f t="shared" si="0"/>
        <v>493419.30830000003</v>
      </c>
      <c r="H13" s="27">
        <f>RA!J17</f>
        <v>11.721013850184701</v>
      </c>
      <c r="I13" s="20">
        <f>VLOOKUP(B13,RMS!B:D,3,FALSE)</f>
        <v>558931.73662393203</v>
      </c>
      <c r="J13" s="21">
        <f>VLOOKUP(B13,RMS!B:E,4,FALSE)</f>
        <v>493419.30927179498</v>
      </c>
      <c r="K13" s="22">
        <f t="shared" si="1"/>
        <v>4.2976067983545363E-2</v>
      </c>
      <c r="L13" s="22">
        <f t="shared" si="2"/>
        <v>-9.7179494332522154E-4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1230416.1954999999</v>
      </c>
      <c r="F14" s="25">
        <f>VLOOKUP(C14,RA!B18:I47,8,0)</f>
        <v>202845.82990000001</v>
      </c>
      <c r="G14" s="16">
        <f t="shared" si="0"/>
        <v>1027570.3655999999</v>
      </c>
      <c r="H14" s="27">
        <f>RA!J18</f>
        <v>16.485952529060299</v>
      </c>
      <c r="I14" s="20">
        <f>VLOOKUP(B14,RMS!B:D,3,FALSE)</f>
        <v>1230416.4310812</v>
      </c>
      <c r="J14" s="21">
        <f>VLOOKUP(B14,RMS!B:E,4,FALSE)</f>
        <v>1027570.3513094001</v>
      </c>
      <c r="K14" s="22">
        <f t="shared" si="1"/>
        <v>-0.2355812001042068</v>
      </c>
      <c r="L14" s="22">
        <f t="shared" si="2"/>
        <v>1.4290599850937724E-2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511333.20169999998</v>
      </c>
      <c r="F15" s="25">
        <f>VLOOKUP(C15,RA!B19:I48,8,0)</f>
        <v>37635.867100000003</v>
      </c>
      <c r="G15" s="16">
        <f t="shared" si="0"/>
        <v>473697.33459999994</v>
      </c>
      <c r="H15" s="27">
        <f>RA!J19</f>
        <v>7.3603409625806098</v>
      </c>
      <c r="I15" s="20">
        <f>VLOOKUP(B15,RMS!B:D,3,FALSE)</f>
        <v>511333.22666324797</v>
      </c>
      <c r="J15" s="21">
        <f>VLOOKUP(B15,RMS!B:E,4,FALSE)</f>
        <v>473697.33551453002</v>
      </c>
      <c r="K15" s="22">
        <f t="shared" si="1"/>
        <v>-2.4963247997220606E-2</v>
      </c>
      <c r="L15" s="22">
        <f t="shared" si="2"/>
        <v>-9.1453007189556956E-4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1127254.7827999999</v>
      </c>
      <c r="F16" s="25">
        <f>VLOOKUP(C16,RA!B20:I49,8,0)</f>
        <v>92210.985100000005</v>
      </c>
      <c r="G16" s="16">
        <f t="shared" si="0"/>
        <v>1035043.7976999999</v>
      </c>
      <c r="H16" s="27">
        <f>RA!J20</f>
        <v>8.1801369581201602</v>
      </c>
      <c r="I16" s="20">
        <f>VLOOKUP(B16,RMS!B:D,3,FALSE)</f>
        <v>1127254.9904</v>
      </c>
      <c r="J16" s="21">
        <f>VLOOKUP(B16,RMS!B:E,4,FALSE)</f>
        <v>1035043.7977</v>
      </c>
      <c r="K16" s="22">
        <f t="shared" si="1"/>
        <v>-0.20760000008158386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363829.31300000002</v>
      </c>
      <c r="F17" s="25">
        <f>VLOOKUP(C17,RA!B21:I50,8,0)</f>
        <v>32330.9126</v>
      </c>
      <c r="G17" s="16">
        <f t="shared" si="0"/>
        <v>331498.40040000004</v>
      </c>
      <c r="H17" s="27">
        <f>RA!J21</f>
        <v>8.8862858062236398</v>
      </c>
      <c r="I17" s="20">
        <f>VLOOKUP(B17,RMS!B:D,3,FALSE)</f>
        <v>363829.50154628197</v>
      </c>
      <c r="J17" s="21">
        <f>VLOOKUP(B17,RMS!B:E,4,FALSE)</f>
        <v>331498.400509712</v>
      </c>
      <c r="K17" s="22">
        <f t="shared" si="1"/>
        <v>-0.18854628194821998</v>
      </c>
      <c r="L17" s="22">
        <f t="shared" si="2"/>
        <v>-1.0971195297315717E-4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898414.53189999994</v>
      </c>
      <c r="F18" s="25">
        <f>VLOOKUP(C18,RA!B22:I51,8,0)</f>
        <v>79561.067999999999</v>
      </c>
      <c r="G18" s="16">
        <f t="shared" si="0"/>
        <v>818853.46389999997</v>
      </c>
      <c r="H18" s="27">
        <f>RA!J22</f>
        <v>8.8557191780659803</v>
      </c>
      <c r="I18" s="20">
        <f>VLOOKUP(B18,RMS!B:D,3,FALSE)</f>
        <v>898415.24090092303</v>
      </c>
      <c r="J18" s="21">
        <f>VLOOKUP(B18,RMS!B:E,4,FALSE)</f>
        <v>818853.46601588395</v>
      </c>
      <c r="K18" s="22">
        <f t="shared" si="1"/>
        <v>-0.70900092308875173</v>
      </c>
      <c r="L18" s="22">
        <f t="shared" si="2"/>
        <v>-2.1158839808776975E-3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2042958.2753999999</v>
      </c>
      <c r="F19" s="25">
        <f>VLOOKUP(C19,RA!B23:I52,8,0)</f>
        <v>203774.64069999999</v>
      </c>
      <c r="G19" s="16">
        <f t="shared" si="0"/>
        <v>1839183.6346999998</v>
      </c>
      <c r="H19" s="27">
        <f>RA!J23</f>
        <v>9.9744886204346006</v>
      </c>
      <c r="I19" s="20">
        <f>VLOOKUP(B19,RMS!B:D,3,FALSE)</f>
        <v>2042960.15090598</v>
      </c>
      <c r="J19" s="21">
        <f>VLOOKUP(B19,RMS!B:E,4,FALSE)</f>
        <v>1839183.65268034</v>
      </c>
      <c r="K19" s="22">
        <f t="shared" si="1"/>
        <v>-1.875505980104208</v>
      </c>
      <c r="L19" s="22">
        <f t="shared" si="2"/>
        <v>-1.7980340169742703E-2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296656.1594</v>
      </c>
      <c r="F20" s="25">
        <f>VLOOKUP(C20,RA!B24:I53,8,0)</f>
        <v>37047.756099999999</v>
      </c>
      <c r="G20" s="16">
        <f t="shared" si="0"/>
        <v>259608.40330000001</v>
      </c>
      <c r="H20" s="27">
        <f>RA!J24</f>
        <v>12.488449986991901</v>
      </c>
      <c r="I20" s="20">
        <f>VLOOKUP(B20,RMS!B:D,3,FALSE)</f>
        <v>296656.23185290099</v>
      </c>
      <c r="J20" s="21">
        <f>VLOOKUP(B20,RMS!B:E,4,FALSE)</f>
        <v>259608.39773586</v>
      </c>
      <c r="K20" s="22">
        <f t="shared" si="1"/>
        <v>-7.2452900989446789E-2</v>
      </c>
      <c r="L20" s="22">
        <f t="shared" si="2"/>
        <v>5.5641400103922933E-3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369621.4241</v>
      </c>
      <c r="F21" s="25">
        <f>VLOOKUP(C21,RA!B25:I54,8,0)</f>
        <v>19852.560300000001</v>
      </c>
      <c r="G21" s="16">
        <f t="shared" si="0"/>
        <v>349768.86379999999</v>
      </c>
      <c r="H21" s="27">
        <f>RA!J25</f>
        <v>5.37105238105163</v>
      </c>
      <c r="I21" s="20">
        <f>VLOOKUP(B21,RMS!B:D,3,FALSE)</f>
        <v>369621.40969411499</v>
      </c>
      <c r="J21" s="21">
        <f>VLOOKUP(B21,RMS!B:E,4,FALSE)</f>
        <v>349768.87208549102</v>
      </c>
      <c r="K21" s="22">
        <f t="shared" si="1"/>
        <v>1.4405885012820363E-2</v>
      </c>
      <c r="L21" s="22">
        <f t="shared" si="2"/>
        <v>-8.2854910288006067E-3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635282.10369999998</v>
      </c>
      <c r="F22" s="25">
        <f>VLOOKUP(C22,RA!B26:I55,8,0)</f>
        <v>143917.61900000001</v>
      </c>
      <c r="G22" s="16">
        <f t="shared" si="0"/>
        <v>491364.48469999997</v>
      </c>
      <c r="H22" s="27">
        <f>RA!J26</f>
        <v>22.65412769568</v>
      </c>
      <c r="I22" s="20">
        <f>VLOOKUP(B22,RMS!B:D,3,FALSE)</f>
        <v>635282.09651403804</v>
      </c>
      <c r="J22" s="21">
        <f>VLOOKUP(B22,RMS!B:E,4,FALSE)</f>
        <v>491364.46554616297</v>
      </c>
      <c r="K22" s="22">
        <f t="shared" si="1"/>
        <v>7.1859619347378612E-3</v>
      </c>
      <c r="L22" s="22">
        <f t="shared" si="2"/>
        <v>1.9153836998157203E-2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245894.2297</v>
      </c>
      <c r="F23" s="25">
        <f>VLOOKUP(C23,RA!B27:I56,8,0)</f>
        <v>37419.635699999999</v>
      </c>
      <c r="G23" s="16">
        <f t="shared" si="0"/>
        <v>208474.59399999998</v>
      </c>
      <c r="H23" s="27">
        <f>RA!J27</f>
        <v>15.2177770684791</v>
      </c>
      <c r="I23" s="20">
        <f>VLOOKUP(B23,RMS!B:D,3,FALSE)</f>
        <v>245894.08501257101</v>
      </c>
      <c r="J23" s="21">
        <f>VLOOKUP(B23,RMS!B:E,4,FALSE)</f>
        <v>208474.588036998</v>
      </c>
      <c r="K23" s="22">
        <f t="shared" si="1"/>
        <v>0.14468742898316123</v>
      </c>
      <c r="L23" s="22">
        <f t="shared" si="2"/>
        <v>5.9630019823089242E-3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1371026.023</v>
      </c>
      <c r="F24" s="25">
        <f>VLOOKUP(C24,RA!B28:I57,8,0)</f>
        <v>34319.217700000001</v>
      </c>
      <c r="G24" s="16">
        <f t="shared" si="0"/>
        <v>1336706.8053000001</v>
      </c>
      <c r="H24" s="27">
        <f>RA!J28</f>
        <v>2.50317770226598</v>
      </c>
      <c r="I24" s="20">
        <f>VLOOKUP(B24,RMS!B:D,3,FALSE)</f>
        <v>1371026.6152336299</v>
      </c>
      <c r="J24" s="21">
        <f>VLOOKUP(B24,RMS!B:E,4,FALSE)</f>
        <v>1336706.79334867</v>
      </c>
      <c r="K24" s="22">
        <f t="shared" si="1"/>
        <v>-0.59223362989723682</v>
      </c>
      <c r="L24" s="22">
        <f t="shared" si="2"/>
        <v>1.1951330117881298E-2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829157.08380000002</v>
      </c>
      <c r="F25" s="25">
        <f>VLOOKUP(C25,RA!B29:I58,8,0)</f>
        <v>94823.645600000003</v>
      </c>
      <c r="G25" s="16">
        <f t="shared" si="0"/>
        <v>734333.43819999998</v>
      </c>
      <c r="H25" s="27">
        <f>RA!J29</f>
        <v>11.4361497299675</v>
      </c>
      <c r="I25" s="20">
        <f>VLOOKUP(B25,RMS!B:D,3,FALSE)</f>
        <v>829157.76855663699</v>
      </c>
      <c r="J25" s="21">
        <f>VLOOKUP(B25,RMS!B:E,4,FALSE)</f>
        <v>734333.428233771</v>
      </c>
      <c r="K25" s="22">
        <f t="shared" si="1"/>
        <v>-0.68475663696881384</v>
      </c>
      <c r="L25" s="22">
        <f t="shared" si="2"/>
        <v>9.9662289721891284E-3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903150.99509999994</v>
      </c>
      <c r="F26" s="25">
        <f>VLOOKUP(C26,RA!B30:I59,8,0)</f>
        <v>90696.342999999993</v>
      </c>
      <c r="G26" s="16">
        <f t="shared" si="0"/>
        <v>812454.65209999995</v>
      </c>
      <c r="H26" s="27">
        <f>RA!J30</f>
        <v>10.042212597015199</v>
      </c>
      <c r="I26" s="20">
        <f>VLOOKUP(B26,RMS!B:D,3,FALSE)</f>
        <v>903151.01356460201</v>
      </c>
      <c r="J26" s="21">
        <f>VLOOKUP(B26,RMS!B:E,4,FALSE)</f>
        <v>812454.66542340803</v>
      </c>
      <c r="K26" s="22">
        <f t="shared" si="1"/>
        <v>-1.8464602064341307E-2</v>
      </c>
      <c r="L26" s="22">
        <f t="shared" si="2"/>
        <v>-1.3323408085852861E-2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658970.34470000002</v>
      </c>
      <c r="F27" s="25">
        <f>VLOOKUP(C27,RA!B31:I60,8,0)</f>
        <v>36256.120799999997</v>
      </c>
      <c r="G27" s="16">
        <f t="shared" si="0"/>
        <v>622714.22389999998</v>
      </c>
      <c r="H27" s="27">
        <f>RA!J31</f>
        <v>5.5019351161402898</v>
      </c>
      <c r="I27" s="20">
        <f>VLOOKUP(B27,RMS!B:D,3,FALSE)</f>
        <v>658970.307113274</v>
      </c>
      <c r="J27" s="21">
        <f>VLOOKUP(B27,RMS!B:E,4,FALSE)</f>
        <v>622714.20202654903</v>
      </c>
      <c r="K27" s="22">
        <f t="shared" si="1"/>
        <v>3.7586726015433669E-2</v>
      </c>
      <c r="L27" s="22">
        <f t="shared" si="2"/>
        <v>2.1873450954444706E-2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120697.4227</v>
      </c>
      <c r="F28" s="25">
        <f>VLOOKUP(C28,RA!B32:I61,8,0)</f>
        <v>27296.285500000002</v>
      </c>
      <c r="G28" s="16">
        <f t="shared" si="0"/>
        <v>93401.137199999997</v>
      </c>
      <c r="H28" s="27">
        <f>RA!J32</f>
        <v>22.615466750973098</v>
      </c>
      <c r="I28" s="20">
        <f>VLOOKUP(B28,RMS!B:D,3,FALSE)</f>
        <v>120697.352566659</v>
      </c>
      <c r="J28" s="21">
        <f>VLOOKUP(B28,RMS!B:E,4,FALSE)</f>
        <v>93401.165319776395</v>
      </c>
      <c r="K28" s="22">
        <f t="shared" si="1"/>
        <v>7.0133340996108018E-2</v>
      </c>
      <c r="L28" s="22">
        <f t="shared" si="2"/>
        <v>-2.8119776397943497E-2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301694.57939999999</v>
      </c>
      <c r="F30" s="25">
        <f>VLOOKUP(C30,RA!B34:I64,8,0)</f>
        <v>26532.193500000001</v>
      </c>
      <c r="G30" s="16">
        <f t="shared" si="0"/>
        <v>275162.38589999999</v>
      </c>
      <c r="H30" s="27">
        <f>RA!J34</f>
        <v>0</v>
      </c>
      <c r="I30" s="20">
        <f>VLOOKUP(B30,RMS!B:D,3,FALSE)</f>
        <v>301694.57949999999</v>
      </c>
      <c r="J30" s="21">
        <f>VLOOKUP(B30,RMS!B:E,4,FALSE)</f>
        <v>275162.38280000002</v>
      </c>
      <c r="K30" s="22">
        <f t="shared" si="1"/>
        <v>-1.0000000474974513E-4</v>
      </c>
      <c r="L30" s="22">
        <f t="shared" si="2"/>
        <v>3.0999999726191163E-3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8.7943885345127306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204610.6</v>
      </c>
      <c r="F32" s="25">
        <f>VLOOKUP(C32,RA!B34:I65,8,0)</f>
        <v>-133.35</v>
      </c>
      <c r="G32" s="16">
        <f t="shared" si="0"/>
        <v>204743.95</v>
      </c>
      <c r="H32" s="27">
        <f>RA!J34</f>
        <v>0</v>
      </c>
      <c r="I32" s="20">
        <f>VLOOKUP(B32,RMS!B:D,3,FALSE)</f>
        <v>204610.6</v>
      </c>
      <c r="J32" s="21">
        <f>VLOOKUP(B32,RMS!B:E,4,FALSE)</f>
        <v>204743.95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146187.26</v>
      </c>
      <c r="F33" s="25">
        <f>VLOOKUP(C33,RA!B34:I65,8,0)</f>
        <v>-7516.95</v>
      </c>
      <c r="G33" s="16">
        <f t="shared" si="0"/>
        <v>153704.21000000002</v>
      </c>
      <c r="H33" s="27">
        <f>RA!J34</f>
        <v>0</v>
      </c>
      <c r="I33" s="20">
        <f>VLOOKUP(B33,RMS!B:D,3,FALSE)</f>
        <v>146187.26</v>
      </c>
      <c r="J33" s="21">
        <f>VLOOKUP(B33,RMS!B:E,4,FALSE)</f>
        <v>153704.21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55035.91</v>
      </c>
      <c r="F34" s="25">
        <f>VLOOKUP(C34,RA!B34:I66,8,0)</f>
        <v>-895.73</v>
      </c>
      <c r="G34" s="16">
        <f t="shared" si="0"/>
        <v>55931.640000000007</v>
      </c>
      <c r="H34" s="27">
        <f>RA!J35</f>
        <v>8.7943885345127306</v>
      </c>
      <c r="I34" s="20">
        <f>VLOOKUP(B34,RMS!B:D,3,FALSE)</f>
        <v>55035.91</v>
      </c>
      <c r="J34" s="21">
        <f>VLOOKUP(B34,RMS!B:E,4,FALSE)</f>
        <v>55931.64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83983.32</v>
      </c>
      <c r="F35" s="25">
        <f>VLOOKUP(C35,RA!B34:I67,8,0)</f>
        <v>-14417.48</v>
      </c>
      <c r="G35" s="16">
        <f t="shared" si="0"/>
        <v>98400.8</v>
      </c>
      <c r="H35" s="27">
        <f>RA!J34</f>
        <v>0</v>
      </c>
      <c r="I35" s="20">
        <f>VLOOKUP(B35,RMS!B:D,3,FALSE)</f>
        <v>83983.32</v>
      </c>
      <c r="J35" s="21">
        <f>VLOOKUP(B35,RMS!B:E,4,FALSE)</f>
        <v>98400.8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8.7943885345127306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6344.4441999999999</v>
      </c>
      <c r="F37" s="25">
        <f>VLOOKUP(C37,RA!B8:I68,8,0)</f>
        <v>486.88470000000001</v>
      </c>
      <c r="G37" s="16">
        <f t="shared" si="0"/>
        <v>5857.5595000000003</v>
      </c>
      <c r="H37" s="27">
        <f>RA!J35</f>
        <v>8.7943885345127306</v>
      </c>
      <c r="I37" s="20">
        <f>VLOOKUP(B37,RMS!B:D,3,FALSE)</f>
        <v>6344.4444444444398</v>
      </c>
      <c r="J37" s="21">
        <f>VLOOKUP(B37,RMS!B:E,4,FALSE)</f>
        <v>5857.55982905983</v>
      </c>
      <c r="K37" s="22">
        <f t="shared" si="1"/>
        <v>-2.4444443988613784E-4</v>
      </c>
      <c r="L37" s="22">
        <f t="shared" si="2"/>
        <v>-3.2905982970987679E-4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347460.76140000002</v>
      </c>
      <c r="F38" s="25">
        <f>VLOOKUP(C38,RA!B8:I69,8,0)</f>
        <v>21340.934600000001</v>
      </c>
      <c r="G38" s="16">
        <f t="shared" si="0"/>
        <v>326119.82680000004</v>
      </c>
      <c r="H38" s="27">
        <f>RA!J36</f>
        <v>0</v>
      </c>
      <c r="I38" s="20">
        <f>VLOOKUP(B38,RMS!B:D,3,FALSE)</f>
        <v>347460.75807179499</v>
      </c>
      <c r="J38" s="21">
        <f>VLOOKUP(B38,RMS!B:E,4,FALSE)</f>
        <v>326119.83241111098</v>
      </c>
      <c r="K38" s="22">
        <f t="shared" si="1"/>
        <v>3.3282050280831754E-3</v>
      </c>
      <c r="L38" s="22">
        <f t="shared" si="2"/>
        <v>-5.61111094430089E-3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131503.73000000001</v>
      </c>
      <c r="F39" s="25">
        <f>VLOOKUP(C39,RA!B9:I70,8,0)</f>
        <v>-20306.28</v>
      </c>
      <c r="G39" s="16">
        <f t="shared" si="0"/>
        <v>151810.01</v>
      </c>
      <c r="H39" s="27">
        <f>RA!J37</f>
        <v>-6.5172576591828998E-2</v>
      </c>
      <c r="I39" s="20">
        <f>VLOOKUP(B39,RMS!B:D,3,FALSE)</f>
        <v>131503.73000000001</v>
      </c>
      <c r="J39" s="21">
        <f>VLOOKUP(B39,RMS!B:E,4,FALSE)</f>
        <v>151810.01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81134.559999999998</v>
      </c>
      <c r="F40" s="25">
        <f>VLOOKUP(C40,RA!B10:I71,8,0)</f>
        <v>11231</v>
      </c>
      <c r="G40" s="16">
        <f t="shared" si="0"/>
        <v>69903.56</v>
      </c>
      <c r="H40" s="27">
        <f>RA!J38</f>
        <v>-5.14200074616625</v>
      </c>
      <c r="I40" s="20">
        <f>VLOOKUP(B40,RMS!B:D,3,FALSE)</f>
        <v>81134.559999999998</v>
      </c>
      <c r="J40" s="21">
        <f>VLOOKUP(B40,RMS!B:E,4,FALSE)</f>
        <v>69903.56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-1.62753736605791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19794.017100000001</v>
      </c>
      <c r="F42" s="25">
        <f>VLOOKUP(C42,RA!B8:I72,8,0)</f>
        <v>1242.7315000000001</v>
      </c>
      <c r="G42" s="16">
        <f t="shared" si="0"/>
        <v>18551.285599999999</v>
      </c>
      <c r="H42" s="27">
        <f>RA!J39</f>
        <v>-1.62753736605791</v>
      </c>
      <c r="I42" s="20">
        <f>VLOOKUP(B42,RMS!B:D,3,FALSE)</f>
        <v>19794.017094017101</v>
      </c>
      <c r="J42" s="21">
        <f>VLOOKUP(B42,RMS!B:E,4,FALSE)</f>
        <v>18551.285470085499</v>
      </c>
      <c r="K42" s="22">
        <f t="shared" si="1"/>
        <v>5.9828998928423971E-6</v>
      </c>
      <c r="L42" s="22">
        <f t="shared" si="2"/>
        <v>1.2991450057597831E-4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15579126.637700001</v>
      </c>
      <c r="E7" s="65"/>
      <c r="F7" s="65"/>
      <c r="G7" s="53">
        <v>13188562.3641</v>
      </c>
      <c r="H7" s="54">
        <v>18.1260413955902</v>
      </c>
      <c r="I7" s="53">
        <v>1589209.5112000001</v>
      </c>
      <c r="J7" s="54">
        <v>10.200889614404099</v>
      </c>
      <c r="K7" s="53">
        <v>1361838.3447</v>
      </c>
      <c r="L7" s="54">
        <v>10.3259044246324</v>
      </c>
      <c r="M7" s="54">
        <v>0.16695899875699799</v>
      </c>
      <c r="N7" s="53">
        <v>15579126.637700001</v>
      </c>
      <c r="O7" s="53">
        <v>7438722943.7290001</v>
      </c>
      <c r="P7" s="53">
        <v>843789</v>
      </c>
      <c r="Q7" s="53">
        <v>847196</v>
      </c>
      <c r="R7" s="54">
        <v>-0.40215015179486702</v>
      </c>
      <c r="S7" s="53">
        <v>18.463296674524099</v>
      </c>
      <c r="T7" s="53">
        <v>23.2731144573393</v>
      </c>
      <c r="U7" s="55">
        <v>-26.050698678594301</v>
      </c>
    </row>
    <row r="8" spans="1:23" ht="12" thickBot="1">
      <c r="A8" s="74">
        <v>42705</v>
      </c>
      <c r="B8" s="72" t="s">
        <v>6</v>
      </c>
      <c r="C8" s="73"/>
      <c r="D8" s="56">
        <v>595026.08169999998</v>
      </c>
      <c r="E8" s="59"/>
      <c r="F8" s="59"/>
      <c r="G8" s="56">
        <v>456926.74249999999</v>
      </c>
      <c r="H8" s="57">
        <v>30.223518642050202</v>
      </c>
      <c r="I8" s="56">
        <v>160126.47659999999</v>
      </c>
      <c r="J8" s="57">
        <v>26.910833243227898</v>
      </c>
      <c r="K8" s="56">
        <v>117598.6706</v>
      </c>
      <c r="L8" s="57">
        <v>25.736876322138201</v>
      </c>
      <c r="M8" s="57">
        <v>0.36163509147696099</v>
      </c>
      <c r="N8" s="56">
        <v>595026.08169999998</v>
      </c>
      <c r="O8" s="56">
        <v>277890116.52460003</v>
      </c>
      <c r="P8" s="56">
        <v>18883</v>
      </c>
      <c r="Q8" s="56">
        <v>19255</v>
      </c>
      <c r="R8" s="57">
        <v>-1.9319657231887799</v>
      </c>
      <c r="S8" s="56">
        <v>31.511204877402999</v>
      </c>
      <c r="T8" s="56">
        <v>29.142170148013498</v>
      </c>
      <c r="U8" s="58">
        <v>7.5180709166989397</v>
      </c>
    </row>
    <row r="9" spans="1:23" ht="12" thickBot="1">
      <c r="A9" s="75"/>
      <c r="B9" s="72" t="s">
        <v>7</v>
      </c>
      <c r="C9" s="73"/>
      <c r="D9" s="56">
        <v>61373.787300000004</v>
      </c>
      <c r="E9" s="59"/>
      <c r="F9" s="59"/>
      <c r="G9" s="56">
        <v>52130.909599999999</v>
      </c>
      <c r="H9" s="57">
        <v>17.7301293434558</v>
      </c>
      <c r="I9" s="56">
        <v>14952.548199999999</v>
      </c>
      <c r="J9" s="57">
        <v>24.363085378633599</v>
      </c>
      <c r="K9" s="56">
        <v>12078.012500000001</v>
      </c>
      <c r="L9" s="57">
        <v>23.1686202920196</v>
      </c>
      <c r="M9" s="57">
        <v>0.237997410583902</v>
      </c>
      <c r="N9" s="56">
        <v>61373.787300000004</v>
      </c>
      <c r="O9" s="56">
        <v>37806564.141800001</v>
      </c>
      <c r="P9" s="56">
        <v>3750</v>
      </c>
      <c r="Q9" s="56">
        <v>3545</v>
      </c>
      <c r="R9" s="57">
        <v>5.7827926657263697</v>
      </c>
      <c r="S9" s="56">
        <v>16.366343279999999</v>
      </c>
      <c r="T9" s="56">
        <v>16.356715486600802</v>
      </c>
      <c r="U9" s="58">
        <v>5.8826783933585002E-2</v>
      </c>
    </row>
    <row r="10" spans="1:23" ht="12" thickBot="1">
      <c r="A10" s="75"/>
      <c r="B10" s="72" t="s">
        <v>8</v>
      </c>
      <c r="C10" s="73"/>
      <c r="D10" s="56">
        <v>85409.820800000001</v>
      </c>
      <c r="E10" s="59"/>
      <c r="F10" s="59"/>
      <c r="G10" s="56">
        <v>70880.1783</v>
      </c>
      <c r="H10" s="57">
        <v>20.4988797269998</v>
      </c>
      <c r="I10" s="56">
        <v>27660.8822</v>
      </c>
      <c r="J10" s="57">
        <v>32.386067481363902</v>
      </c>
      <c r="K10" s="56">
        <v>21737.3122</v>
      </c>
      <c r="L10" s="57">
        <v>30.667688374028799</v>
      </c>
      <c r="M10" s="57">
        <v>0.27250701215948903</v>
      </c>
      <c r="N10" s="56">
        <v>85409.820800000001</v>
      </c>
      <c r="O10" s="56">
        <v>60726520.464500003</v>
      </c>
      <c r="P10" s="56">
        <v>83389</v>
      </c>
      <c r="Q10" s="56">
        <v>83241</v>
      </c>
      <c r="R10" s="57">
        <v>0.177796999074986</v>
      </c>
      <c r="S10" s="56">
        <v>1.0242336615141101</v>
      </c>
      <c r="T10" s="56">
        <v>1.0696180091541401</v>
      </c>
      <c r="U10" s="58">
        <v>-4.4310540988218703</v>
      </c>
    </row>
    <row r="11" spans="1:23" ht="12" thickBot="1">
      <c r="A11" s="75"/>
      <c r="B11" s="72" t="s">
        <v>9</v>
      </c>
      <c r="C11" s="73"/>
      <c r="D11" s="56">
        <v>66911.282500000001</v>
      </c>
      <c r="E11" s="59"/>
      <c r="F11" s="59"/>
      <c r="G11" s="56">
        <v>61456.909800000001</v>
      </c>
      <c r="H11" s="57">
        <v>8.8751170824407506</v>
      </c>
      <c r="I11" s="56">
        <v>13545.6422</v>
      </c>
      <c r="J11" s="57">
        <v>20.244182586098201</v>
      </c>
      <c r="K11" s="56">
        <v>13463.7498</v>
      </c>
      <c r="L11" s="57">
        <v>21.9076257556966</v>
      </c>
      <c r="M11" s="57">
        <v>6.0824362615529998E-3</v>
      </c>
      <c r="N11" s="56">
        <v>66911.282500000001</v>
      </c>
      <c r="O11" s="56">
        <v>22577603.802999999</v>
      </c>
      <c r="P11" s="56">
        <v>2757</v>
      </c>
      <c r="Q11" s="56">
        <v>2876</v>
      </c>
      <c r="R11" s="57">
        <v>-4.1376912378303201</v>
      </c>
      <c r="S11" s="56">
        <v>24.2695982952485</v>
      </c>
      <c r="T11" s="56">
        <v>23.606084631432498</v>
      </c>
      <c r="U11" s="58">
        <v>2.7339293207247501</v>
      </c>
    </row>
    <row r="12" spans="1:23" ht="12" thickBot="1">
      <c r="A12" s="75"/>
      <c r="B12" s="72" t="s">
        <v>10</v>
      </c>
      <c r="C12" s="73"/>
      <c r="D12" s="56">
        <v>236121.8456</v>
      </c>
      <c r="E12" s="59"/>
      <c r="F12" s="59"/>
      <c r="G12" s="56">
        <v>197126.25659999999</v>
      </c>
      <c r="H12" s="57">
        <v>19.782036991210202</v>
      </c>
      <c r="I12" s="56">
        <v>36172.1152</v>
      </c>
      <c r="J12" s="57">
        <v>15.319258202511699</v>
      </c>
      <c r="K12" s="56">
        <v>35213.212299999999</v>
      </c>
      <c r="L12" s="57">
        <v>17.8632785440922</v>
      </c>
      <c r="M12" s="57">
        <v>2.7231338391698001E-2</v>
      </c>
      <c r="N12" s="56">
        <v>236121.8456</v>
      </c>
      <c r="O12" s="56">
        <v>87316776.530499995</v>
      </c>
      <c r="P12" s="56">
        <v>1937</v>
      </c>
      <c r="Q12" s="56">
        <v>1780</v>
      </c>
      <c r="R12" s="57">
        <v>8.8202247191011303</v>
      </c>
      <c r="S12" s="56">
        <v>121.900797934951</v>
      </c>
      <c r="T12" s="56">
        <v>254.27450202247201</v>
      </c>
      <c r="U12" s="58">
        <v>-108.59133519221</v>
      </c>
    </row>
    <row r="13" spans="1:23" ht="12" thickBot="1">
      <c r="A13" s="75"/>
      <c r="B13" s="72" t="s">
        <v>11</v>
      </c>
      <c r="C13" s="73"/>
      <c r="D13" s="56">
        <v>236890.96220000001</v>
      </c>
      <c r="E13" s="59"/>
      <c r="F13" s="59"/>
      <c r="G13" s="56">
        <v>266257.6004</v>
      </c>
      <c r="H13" s="57">
        <v>-11.0294084209737</v>
      </c>
      <c r="I13" s="56">
        <v>72734.143500000006</v>
      </c>
      <c r="J13" s="57">
        <v>30.703638004810301</v>
      </c>
      <c r="K13" s="56">
        <v>76284.065799999997</v>
      </c>
      <c r="L13" s="57">
        <v>28.6504744598457</v>
      </c>
      <c r="M13" s="57">
        <v>-4.6535567589004997E-2</v>
      </c>
      <c r="N13" s="56">
        <v>236890.96220000001</v>
      </c>
      <c r="O13" s="56">
        <v>119960120.4225</v>
      </c>
      <c r="P13" s="56">
        <v>7017</v>
      </c>
      <c r="Q13" s="56">
        <v>7647</v>
      </c>
      <c r="R13" s="57">
        <v>-8.2385249117300905</v>
      </c>
      <c r="S13" s="56">
        <v>33.759578480832303</v>
      </c>
      <c r="T13" s="56">
        <v>34.309297894599197</v>
      </c>
      <c r="U13" s="58">
        <v>-1.62833613008242</v>
      </c>
    </row>
    <row r="14" spans="1:23" ht="12" thickBot="1">
      <c r="A14" s="75"/>
      <c r="B14" s="72" t="s">
        <v>12</v>
      </c>
      <c r="C14" s="73"/>
      <c r="D14" s="56">
        <v>113633.0619</v>
      </c>
      <c r="E14" s="59"/>
      <c r="F14" s="59"/>
      <c r="G14" s="56">
        <v>150432.29620000001</v>
      </c>
      <c r="H14" s="57">
        <v>-24.4623230712874</v>
      </c>
      <c r="I14" s="56">
        <v>20577.040199999999</v>
      </c>
      <c r="J14" s="57">
        <v>18.108321518352</v>
      </c>
      <c r="K14" s="56">
        <v>30373.309799999999</v>
      </c>
      <c r="L14" s="57">
        <v>20.190684159748901</v>
      </c>
      <c r="M14" s="57">
        <v>-0.32252888027369297</v>
      </c>
      <c r="N14" s="56">
        <v>113633.0619</v>
      </c>
      <c r="O14" s="56">
        <v>48539656.060800001</v>
      </c>
      <c r="P14" s="56">
        <v>1692</v>
      </c>
      <c r="Q14" s="56">
        <v>2056</v>
      </c>
      <c r="R14" s="57">
        <v>-17.704280155642</v>
      </c>
      <c r="S14" s="56">
        <v>67.159020035460998</v>
      </c>
      <c r="T14" s="56">
        <v>61.680455155642001</v>
      </c>
      <c r="U14" s="58">
        <v>8.1576009848359998</v>
      </c>
    </row>
    <row r="15" spans="1:23" ht="12" thickBot="1">
      <c r="A15" s="75"/>
      <c r="B15" s="72" t="s">
        <v>13</v>
      </c>
      <c r="C15" s="73"/>
      <c r="D15" s="56">
        <v>78238.587899999999</v>
      </c>
      <c r="E15" s="59"/>
      <c r="F15" s="59"/>
      <c r="G15" s="56">
        <v>88343.3364</v>
      </c>
      <c r="H15" s="57">
        <v>-11.438042654680601</v>
      </c>
      <c r="I15" s="56">
        <v>14861.6381</v>
      </c>
      <c r="J15" s="57">
        <v>18.995279054621101</v>
      </c>
      <c r="K15" s="56">
        <v>9084.8389000000006</v>
      </c>
      <c r="L15" s="57">
        <v>10.2835587495425</v>
      </c>
      <c r="M15" s="57">
        <v>0.63587249741984997</v>
      </c>
      <c r="N15" s="56">
        <v>78238.587899999999</v>
      </c>
      <c r="O15" s="56">
        <v>44257997.208800003</v>
      </c>
      <c r="P15" s="56">
        <v>2544</v>
      </c>
      <c r="Q15" s="56">
        <v>2466</v>
      </c>
      <c r="R15" s="57">
        <v>3.1630170316301802</v>
      </c>
      <c r="S15" s="56">
        <v>30.754161910377402</v>
      </c>
      <c r="T15" s="56">
        <v>34.9100227493917</v>
      </c>
      <c r="U15" s="58">
        <v>-13.5131656363299</v>
      </c>
    </row>
    <row r="16" spans="1:23" ht="12" thickBot="1">
      <c r="A16" s="75"/>
      <c r="B16" s="72" t="s">
        <v>14</v>
      </c>
      <c r="C16" s="73"/>
      <c r="D16" s="56">
        <v>564178.15960000001</v>
      </c>
      <c r="E16" s="59"/>
      <c r="F16" s="59"/>
      <c r="G16" s="56">
        <v>463344.24359999999</v>
      </c>
      <c r="H16" s="57">
        <v>21.762203241495001</v>
      </c>
      <c r="I16" s="56">
        <v>-24485.887699999999</v>
      </c>
      <c r="J16" s="57">
        <v>-4.3400984748080997</v>
      </c>
      <c r="K16" s="56">
        <v>19477.153399999999</v>
      </c>
      <c r="L16" s="57">
        <v>4.2036031889962198</v>
      </c>
      <c r="M16" s="57">
        <v>-2.2571594625321398</v>
      </c>
      <c r="N16" s="56">
        <v>564178.15960000001</v>
      </c>
      <c r="O16" s="56">
        <v>379470937.9023</v>
      </c>
      <c r="P16" s="56">
        <v>27049</v>
      </c>
      <c r="Q16" s="56">
        <v>27954</v>
      </c>
      <c r="R16" s="57">
        <v>-3.2374615439650798</v>
      </c>
      <c r="S16" s="56">
        <v>20.857634648230999</v>
      </c>
      <c r="T16" s="56">
        <v>46.46784742434</v>
      </c>
      <c r="U16" s="58">
        <v>-122.785796222972</v>
      </c>
    </row>
    <row r="17" spans="1:21" ht="12" thickBot="1">
      <c r="A17" s="75"/>
      <c r="B17" s="72" t="s">
        <v>15</v>
      </c>
      <c r="C17" s="73"/>
      <c r="D17" s="56">
        <v>558931.77960000001</v>
      </c>
      <c r="E17" s="59"/>
      <c r="F17" s="59"/>
      <c r="G17" s="56">
        <v>358057.90250000003</v>
      </c>
      <c r="H17" s="57">
        <v>56.100947834826798</v>
      </c>
      <c r="I17" s="56">
        <v>65512.471299999997</v>
      </c>
      <c r="J17" s="57">
        <v>11.721013850184701</v>
      </c>
      <c r="K17" s="56">
        <v>38414.134599999998</v>
      </c>
      <c r="L17" s="57">
        <v>10.7284699853818</v>
      </c>
      <c r="M17" s="57">
        <v>0.70542619226413605</v>
      </c>
      <c r="N17" s="56">
        <v>558931.77960000001</v>
      </c>
      <c r="O17" s="56">
        <v>375829185.00089997</v>
      </c>
      <c r="P17" s="56">
        <v>8631</v>
      </c>
      <c r="Q17" s="56">
        <v>9004</v>
      </c>
      <c r="R17" s="57">
        <v>-4.1426032874278196</v>
      </c>
      <c r="S17" s="56">
        <v>64.758635106013202</v>
      </c>
      <c r="T17" s="56">
        <v>79.261656497112398</v>
      </c>
      <c r="U17" s="58">
        <v>-22.395501954846601</v>
      </c>
    </row>
    <row r="18" spans="1:21" ht="12" thickBot="1">
      <c r="A18" s="75"/>
      <c r="B18" s="72" t="s">
        <v>16</v>
      </c>
      <c r="C18" s="73"/>
      <c r="D18" s="56">
        <v>1230416.1954999999</v>
      </c>
      <c r="E18" s="59"/>
      <c r="F18" s="59"/>
      <c r="G18" s="56">
        <v>1030751.7757999999</v>
      </c>
      <c r="H18" s="57">
        <v>19.370756799815702</v>
      </c>
      <c r="I18" s="56">
        <v>202845.82990000001</v>
      </c>
      <c r="J18" s="57">
        <v>16.485952529060299</v>
      </c>
      <c r="K18" s="56">
        <v>143096.01370000001</v>
      </c>
      <c r="L18" s="57">
        <v>13.882684178636399</v>
      </c>
      <c r="M18" s="57">
        <v>0.417550528872629</v>
      </c>
      <c r="N18" s="56">
        <v>1230416.1954999999</v>
      </c>
      <c r="O18" s="56">
        <v>721936342.01489997</v>
      </c>
      <c r="P18" s="56">
        <v>55686</v>
      </c>
      <c r="Q18" s="56">
        <v>57104</v>
      </c>
      <c r="R18" s="57">
        <v>-2.4831885682263901</v>
      </c>
      <c r="S18" s="56">
        <v>22.095611024314898</v>
      </c>
      <c r="T18" s="56">
        <v>32.113084244536303</v>
      </c>
      <c r="U18" s="58">
        <v>-45.336936865867798</v>
      </c>
    </row>
    <row r="19" spans="1:21" ht="12" thickBot="1">
      <c r="A19" s="75"/>
      <c r="B19" s="72" t="s">
        <v>17</v>
      </c>
      <c r="C19" s="73"/>
      <c r="D19" s="56">
        <v>511333.20169999998</v>
      </c>
      <c r="E19" s="59"/>
      <c r="F19" s="59"/>
      <c r="G19" s="56">
        <v>488564.65120000002</v>
      </c>
      <c r="H19" s="57">
        <v>4.6602942812330896</v>
      </c>
      <c r="I19" s="56">
        <v>37635.867100000003</v>
      </c>
      <c r="J19" s="57">
        <v>7.3603409625806098</v>
      </c>
      <c r="K19" s="56">
        <v>36317.664199999999</v>
      </c>
      <c r="L19" s="57">
        <v>7.4335431576552802</v>
      </c>
      <c r="M19" s="57">
        <v>3.6296466995804001E-2</v>
      </c>
      <c r="N19" s="56">
        <v>511333.20169999998</v>
      </c>
      <c r="O19" s="56">
        <v>222303147.48949999</v>
      </c>
      <c r="P19" s="56">
        <v>11992</v>
      </c>
      <c r="Q19" s="56">
        <v>12900</v>
      </c>
      <c r="R19" s="57">
        <v>-7.0387596899224798</v>
      </c>
      <c r="S19" s="56">
        <v>42.639526492661801</v>
      </c>
      <c r="T19" s="56">
        <v>57.856577906976703</v>
      </c>
      <c r="U19" s="58">
        <v>-35.687665098564899</v>
      </c>
    </row>
    <row r="20" spans="1:21" ht="12" thickBot="1">
      <c r="A20" s="75"/>
      <c r="B20" s="72" t="s">
        <v>18</v>
      </c>
      <c r="C20" s="73"/>
      <c r="D20" s="56">
        <v>1127254.7827999999</v>
      </c>
      <c r="E20" s="59"/>
      <c r="F20" s="59"/>
      <c r="G20" s="56">
        <v>974328.86199999996</v>
      </c>
      <c r="H20" s="57">
        <v>15.6955137802333</v>
      </c>
      <c r="I20" s="56">
        <v>92210.985100000005</v>
      </c>
      <c r="J20" s="57">
        <v>8.1801369581201602</v>
      </c>
      <c r="K20" s="56">
        <v>74244.325500000006</v>
      </c>
      <c r="L20" s="57">
        <v>7.6200478499219502</v>
      </c>
      <c r="M20" s="57">
        <v>0.241993707653792</v>
      </c>
      <c r="N20" s="56">
        <v>1127254.7827999999</v>
      </c>
      <c r="O20" s="56">
        <v>447252883.71289998</v>
      </c>
      <c r="P20" s="56">
        <v>39391</v>
      </c>
      <c r="Q20" s="56">
        <v>41672</v>
      </c>
      <c r="R20" s="57">
        <v>-5.4736993664810898</v>
      </c>
      <c r="S20" s="56">
        <v>28.617064375111099</v>
      </c>
      <c r="T20" s="56">
        <v>32.045204787387199</v>
      </c>
      <c r="U20" s="58">
        <v>-11.9793573769142</v>
      </c>
    </row>
    <row r="21" spans="1:21" ht="12" thickBot="1">
      <c r="A21" s="75"/>
      <c r="B21" s="72" t="s">
        <v>19</v>
      </c>
      <c r="C21" s="73"/>
      <c r="D21" s="56">
        <v>363829.31300000002</v>
      </c>
      <c r="E21" s="59"/>
      <c r="F21" s="59"/>
      <c r="G21" s="56">
        <v>253772.1655</v>
      </c>
      <c r="H21" s="57">
        <v>43.368486564772603</v>
      </c>
      <c r="I21" s="56">
        <v>32330.9126</v>
      </c>
      <c r="J21" s="57">
        <v>8.8862858062236398</v>
      </c>
      <c r="K21" s="56">
        <v>36003.004500000003</v>
      </c>
      <c r="L21" s="57">
        <v>14.187136886767799</v>
      </c>
      <c r="M21" s="57">
        <v>-0.101994040525146</v>
      </c>
      <c r="N21" s="56">
        <v>363829.31300000002</v>
      </c>
      <c r="O21" s="56">
        <v>139606721.29370001</v>
      </c>
      <c r="P21" s="56">
        <v>31868</v>
      </c>
      <c r="Q21" s="56">
        <v>25308</v>
      </c>
      <c r="R21" s="57">
        <v>25.9206574996049</v>
      </c>
      <c r="S21" s="56">
        <v>11.4167601669386</v>
      </c>
      <c r="T21" s="56">
        <v>12.021099636478599</v>
      </c>
      <c r="U21" s="58">
        <v>-5.2934410524804303</v>
      </c>
    </row>
    <row r="22" spans="1:21" ht="12" thickBot="1">
      <c r="A22" s="75"/>
      <c r="B22" s="72" t="s">
        <v>20</v>
      </c>
      <c r="C22" s="73"/>
      <c r="D22" s="56">
        <v>898414.53189999994</v>
      </c>
      <c r="E22" s="59"/>
      <c r="F22" s="59"/>
      <c r="G22" s="56">
        <v>771740.29810000001</v>
      </c>
      <c r="H22" s="57">
        <v>16.414101234815401</v>
      </c>
      <c r="I22" s="56">
        <v>79561.067999999999</v>
      </c>
      <c r="J22" s="57">
        <v>8.8557191780659803</v>
      </c>
      <c r="K22" s="56">
        <v>92438.759099999996</v>
      </c>
      <c r="L22" s="57">
        <v>11.977961929366799</v>
      </c>
      <c r="M22" s="57">
        <v>-0.13931051460858501</v>
      </c>
      <c r="N22" s="56">
        <v>898414.53189999994</v>
      </c>
      <c r="O22" s="56">
        <v>483050765.65090001</v>
      </c>
      <c r="P22" s="56">
        <v>52555</v>
      </c>
      <c r="Q22" s="56">
        <v>56522</v>
      </c>
      <c r="R22" s="57">
        <v>-7.0185060684335303</v>
      </c>
      <c r="S22" s="56">
        <v>17.094748965845302</v>
      </c>
      <c r="T22" s="56">
        <v>19.219955173206898</v>
      </c>
      <c r="U22" s="58">
        <v>-12.431924046429</v>
      </c>
    </row>
    <row r="23" spans="1:21" ht="12" thickBot="1">
      <c r="A23" s="75"/>
      <c r="B23" s="72" t="s">
        <v>21</v>
      </c>
      <c r="C23" s="73"/>
      <c r="D23" s="56">
        <v>2042958.2753999999</v>
      </c>
      <c r="E23" s="59"/>
      <c r="F23" s="59"/>
      <c r="G23" s="56">
        <v>2231350.6808000002</v>
      </c>
      <c r="H23" s="57">
        <v>-8.4429761319478693</v>
      </c>
      <c r="I23" s="56">
        <v>203774.64069999999</v>
      </c>
      <c r="J23" s="57">
        <v>9.9744886204346006</v>
      </c>
      <c r="K23" s="56">
        <v>123936.1382</v>
      </c>
      <c r="L23" s="57">
        <v>5.5543101882831598</v>
      </c>
      <c r="M23" s="57">
        <v>0.64419065866940195</v>
      </c>
      <c r="N23" s="56">
        <v>2042958.2753999999</v>
      </c>
      <c r="O23" s="56">
        <v>1089482025.4339001</v>
      </c>
      <c r="P23" s="56">
        <v>68076</v>
      </c>
      <c r="Q23" s="56">
        <v>67310</v>
      </c>
      <c r="R23" s="57">
        <v>1.1380181250928401</v>
      </c>
      <c r="S23" s="56">
        <v>30.009963502556001</v>
      </c>
      <c r="T23" s="56">
        <v>32.383416596345299</v>
      </c>
      <c r="U23" s="58">
        <v>-7.9088836398856603</v>
      </c>
    </row>
    <row r="24" spans="1:21" ht="12" thickBot="1">
      <c r="A24" s="75"/>
      <c r="B24" s="72" t="s">
        <v>22</v>
      </c>
      <c r="C24" s="73"/>
      <c r="D24" s="56">
        <v>296656.1594</v>
      </c>
      <c r="E24" s="59"/>
      <c r="F24" s="59"/>
      <c r="G24" s="56">
        <v>215367.45009999999</v>
      </c>
      <c r="H24" s="57">
        <v>37.744194520692801</v>
      </c>
      <c r="I24" s="56">
        <v>37047.756099999999</v>
      </c>
      <c r="J24" s="57">
        <v>12.488449986991901</v>
      </c>
      <c r="K24" s="56">
        <v>33432.727599999998</v>
      </c>
      <c r="L24" s="57">
        <v>15.523574980563</v>
      </c>
      <c r="M24" s="57">
        <v>0.108128434606095</v>
      </c>
      <c r="N24" s="56">
        <v>296656.1594</v>
      </c>
      <c r="O24" s="56">
        <v>105289015.02770001</v>
      </c>
      <c r="P24" s="56">
        <v>28676</v>
      </c>
      <c r="Q24" s="56">
        <v>26203</v>
      </c>
      <c r="R24" s="57">
        <v>9.4378506277907004</v>
      </c>
      <c r="S24" s="56">
        <v>10.345102503835999</v>
      </c>
      <c r="T24" s="56">
        <v>10.3022012059688</v>
      </c>
      <c r="U24" s="58">
        <v>0.41470152520258502</v>
      </c>
    </row>
    <row r="25" spans="1:21" ht="12" thickBot="1">
      <c r="A25" s="75"/>
      <c r="B25" s="72" t="s">
        <v>23</v>
      </c>
      <c r="C25" s="73"/>
      <c r="D25" s="56">
        <v>369621.4241</v>
      </c>
      <c r="E25" s="59"/>
      <c r="F25" s="59"/>
      <c r="G25" s="56">
        <v>270434.85440000001</v>
      </c>
      <c r="H25" s="57">
        <v>36.676696101196001</v>
      </c>
      <c r="I25" s="56">
        <v>19852.560300000001</v>
      </c>
      <c r="J25" s="57">
        <v>5.37105238105163</v>
      </c>
      <c r="K25" s="56">
        <v>18446.583200000001</v>
      </c>
      <c r="L25" s="57">
        <v>6.8210820091687099</v>
      </c>
      <c r="M25" s="57">
        <v>7.6218836017285005E-2</v>
      </c>
      <c r="N25" s="56">
        <v>369621.4241</v>
      </c>
      <c r="O25" s="56">
        <v>125763637.99879999</v>
      </c>
      <c r="P25" s="56">
        <v>19413</v>
      </c>
      <c r="Q25" s="56">
        <v>19514</v>
      </c>
      <c r="R25" s="57">
        <v>-0.51757712411601997</v>
      </c>
      <c r="S25" s="56">
        <v>19.039892036264401</v>
      </c>
      <c r="T25" s="56">
        <v>23.572823665061001</v>
      </c>
      <c r="U25" s="58">
        <v>-23.8075490142642</v>
      </c>
    </row>
    <row r="26" spans="1:21" ht="12" thickBot="1">
      <c r="A26" s="75"/>
      <c r="B26" s="72" t="s">
        <v>24</v>
      </c>
      <c r="C26" s="73"/>
      <c r="D26" s="56">
        <v>635282.10369999998</v>
      </c>
      <c r="E26" s="59"/>
      <c r="F26" s="59"/>
      <c r="G26" s="56">
        <v>471433.64039999997</v>
      </c>
      <c r="H26" s="57">
        <v>34.755360937114801</v>
      </c>
      <c r="I26" s="56">
        <v>143917.61900000001</v>
      </c>
      <c r="J26" s="57">
        <v>22.65412769568</v>
      </c>
      <c r="K26" s="56">
        <v>100279.3017</v>
      </c>
      <c r="L26" s="57">
        <v>21.2711383122586</v>
      </c>
      <c r="M26" s="57">
        <v>0.43516774209846698</v>
      </c>
      <c r="N26" s="56">
        <v>635282.10369999998</v>
      </c>
      <c r="O26" s="56">
        <v>234968917.4594</v>
      </c>
      <c r="P26" s="56">
        <v>46425</v>
      </c>
      <c r="Q26" s="56">
        <v>48626</v>
      </c>
      <c r="R26" s="57">
        <v>-4.5263850614897398</v>
      </c>
      <c r="S26" s="56">
        <v>13.6840517759828</v>
      </c>
      <c r="T26" s="56">
        <v>14.055056531485199</v>
      </c>
      <c r="U26" s="58">
        <v>-2.7112200507279902</v>
      </c>
    </row>
    <row r="27" spans="1:21" ht="12" thickBot="1">
      <c r="A27" s="75"/>
      <c r="B27" s="72" t="s">
        <v>25</v>
      </c>
      <c r="C27" s="73"/>
      <c r="D27" s="56">
        <v>245894.2297</v>
      </c>
      <c r="E27" s="59"/>
      <c r="F27" s="59"/>
      <c r="G27" s="56">
        <v>190080.0466</v>
      </c>
      <c r="H27" s="57">
        <v>29.363515055030501</v>
      </c>
      <c r="I27" s="56">
        <v>37419.635699999999</v>
      </c>
      <c r="J27" s="57">
        <v>15.2177770684791</v>
      </c>
      <c r="K27" s="56">
        <v>53310.666400000002</v>
      </c>
      <c r="L27" s="57">
        <v>28.0464295719507</v>
      </c>
      <c r="M27" s="57">
        <v>-0.29808351260827598</v>
      </c>
      <c r="N27" s="56">
        <v>245894.2297</v>
      </c>
      <c r="O27" s="56">
        <v>85843931.900900006</v>
      </c>
      <c r="P27" s="56">
        <v>28958</v>
      </c>
      <c r="Q27" s="56">
        <v>30151</v>
      </c>
      <c r="R27" s="57">
        <v>-3.9567510198666702</v>
      </c>
      <c r="S27" s="56">
        <v>8.4914092720491805</v>
      </c>
      <c r="T27" s="56">
        <v>8.7264251102782708</v>
      </c>
      <c r="U27" s="58">
        <v>-2.7676894458813099</v>
      </c>
    </row>
    <row r="28" spans="1:21" ht="12" thickBot="1">
      <c r="A28" s="75"/>
      <c r="B28" s="72" t="s">
        <v>26</v>
      </c>
      <c r="C28" s="73"/>
      <c r="D28" s="56">
        <v>1371026.023</v>
      </c>
      <c r="E28" s="59"/>
      <c r="F28" s="59"/>
      <c r="G28" s="56">
        <v>986700.90139999997</v>
      </c>
      <c r="H28" s="57">
        <v>38.950518952064698</v>
      </c>
      <c r="I28" s="56">
        <v>34319.217700000001</v>
      </c>
      <c r="J28" s="57">
        <v>2.50317770226598</v>
      </c>
      <c r="K28" s="56">
        <v>56012.934200000003</v>
      </c>
      <c r="L28" s="57">
        <v>5.6767896046841502</v>
      </c>
      <c r="M28" s="57">
        <v>-0.38729834117492101</v>
      </c>
      <c r="N28" s="56">
        <v>1371026.023</v>
      </c>
      <c r="O28" s="56">
        <v>374064453.61080003</v>
      </c>
      <c r="P28" s="56">
        <v>46878</v>
      </c>
      <c r="Q28" s="56">
        <v>49020</v>
      </c>
      <c r="R28" s="57">
        <v>-4.3696450428396503</v>
      </c>
      <c r="S28" s="56">
        <v>29.246683369597701</v>
      </c>
      <c r="T28" s="56">
        <v>33.399754365565101</v>
      </c>
      <c r="U28" s="58">
        <v>-14.200143460658399</v>
      </c>
    </row>
    <row r="29" spans="1:21" ht="12" thickBot="1">
      <c r="A29" s="75"/>
      <c r="B29" s="72" t="s">
        <v>27</v>
      </c>
      <c r="C29" s="73"/>
      <c r="D29" s="56">
        <v>829157.08380000002</v>
      </c>
      <c r="E29" s="59"/>
      <c r="F29" s="59"/>
      <c r="G29" s="56">
        <v>610584.93359999999</v>
      </c>
      <c r="H29" s="57">
        <v>35.797173852833502</v>
      </c>
      <c r="I29" s="56">
        <v>94823.645600000003</v>
      </c>
      <c r="J29" s="57">
        <v>11.4361497299675</v>
      </c>
      <c r="K29" s="56">
        <v>88565.598800000007</v>
      </c>
      <c r="L29" s="57">
        <v>14.5050416291503</v>
      </c>
      <c r="M29" s="57">
        <v>7.0660017939154995E-2</v>
      </c>
      <c r="N29" s="56">
        <v>829157.08380000002</v>
      </c>
      <c r="O29" s="56">
        <v>259450165.5174</v>
      </c>
      <c r="P29" s="56">
        <v>117305</v>
      </c>
      <c r="Q29" s="56">
        <v>109715</v>
      </c>
      <c r="R29" s="57">
        <v>6.9179237114341596</v>
      </c>
      <c r="S29" s="56">
        <v>7.0683865461830298</v>
      </c>
      <c r="T29" s="56">
        <v>8.1121721286970807</v>
      </c>
      <c r="U29" s="58">
        <v>-14.7669567261811</v>
      </c>
    </row>
    <row r="30" spans="1:21" ht="12" thickBot="1">
      <c r="A30" s="75"/>
      <c r="B30" s="72" t="s">
        <v>28</v>
      </c>
      <c r="C30" s="73"/>
      <c r="D30" s="56">
        <v>903150.99509999994</v>
      </c>
      <c r="E30" s="59"/>
      <c r="F30" s="59"/>
      <c r="G30" s="56">
        <v>584092.9889</v>
      </c>
      <c r="H30" s="57">
        <v>54.624522509826697</v>
      </c>
      <c r="I30" s="56">
        <v>90696.342999999993</v>
      </c>
      <c r="J30" s="57">
        <v>10.042212597015199</v>
      </c>
      <c r="K30" s="56">
        <v>89704.782300000006</v>
      </c>
      <c r="L30" s="57">
        <v>15.3579625170536</v>
      </c>
      <c r="M30" s="57">
        <v>1.1053599090001E-2</v>
      </c>
      <c r="N30" s="56">
        <v>903150.99509999994</v>
      </c>
      <c r="O30" s="56">
        <v>407407131.8506</v>
      </c>
      <c r="P30" s="56">
        <v>71748</v>
      </c>
      <c r="Q30" s="56">
        <v>70679</v>
      </c>
      <c r="R30" s="57">
        <v>1.5124718799077499</v>
      </c>
      <c r="S30" s="56">
        <v>12.5878211950159</v>
      </c>
      <c r="T30" s="56">
        <v>14.843146148077899</v>
      </c>
      <c r="U30" s="58">
        <v>-17.916722188229301</v>
      </c>
    </row>
    <row r="31" spans="1:21" ht="12" thickBot="1">
      <c r="A31" s="75"/>
      <c r="B31" s="72" t="s">
        <v>29</v>
      </c>
      <c r="C31" s="73"/>
      <c r="D31" s="56">
        <v>658970.34470000002</v>
      </c>
      <c r="E31" s="59"/>
      <c r="F31" s="59"/>
      <c r="G31" s="56">
        <v>580086.44149999996</v>
      </c>
      <c r="H31" s="57">
        <v>13.598646263136301</v>
      </c>
      <c r="I31" s="56">
        <v>36256.120799999997</v>
      </c>
      <c r="J31" s="57">
        <v>5.5019351161402898</v>
      </c>
      <c r="K31" s="56">
        <v>29910.374800000001</v>
      </c>
      <c r="L31" s="57">
        <v>5.1561927085654897</v>
      </c>
      <c r="M31" s="57">
        <v>0.21215869217392799</v>
      </c>
      <c r="N31" s="56">
        <v>658970.34470000002</v>
      </c>
      <c r="O31" s="56">
        <v>442733605.1577</v>
      </c>
      <c r="P31" s="56">
        <v>24551</v>
      </c>
      <c r="Q31" s="56">
        <v>30559</v>
      </c>
      <c r="R31" s="57">
        <v>-19.660329199253901</v>
      </c>
      <c r="S31" s="56">
        <v>26.840875919514499</v>
      </c>
      <c r="T31" s="56">
        <v>44.600264118590303</v>
      </c>
      <c r="U31" s="58">
        <v>-66.165456940859102</v>
      </c>
    </row>
    <row r="32" spans="1:21" ht="12" thickBot="1">
      <c r="A32" s="75"/>
      <c r="B32" s="72" t="s">
        <v>30</v>
      </c>
      <c r="C32" s="73"/>
      <c r="D32" s="56">
        <v>120697.4227</v>
      </c>
      <c r="E32" s="59"/>
      <c r="F32" s="59"/>
      <c r="G32" s="56">
        <v>87527.978400000007</v>
      </c>
      <c r="H32" s="57">
        <v>37.895819035619297</v>
      </c>
      <c r="I32" s="56">
        <v>27296.285500000002</v>
      </c>
      <c r="J32" s="57">
        <v>22.615466750973098</v>
      </c>
      <c r="K32" s="56">
        <v>24510.470600000001</v>
      </c>
      <c r="L32" s="57">
        <v>28.003012348792002</v>
      </c>
      <c r="M32" s="57">
        <v>0.113658156363591</v>
      </c>
      <c r="N32" s="56">
        <v>120697.4227</v>
      </c>
      <c r="O32" s="56">
        <v>42614330.196900003</v>
      </c>
      <c r="P32" s="56">
        <v>22275</v>
      </c>
      <c r="Q32" s="56">
        <v>23393</v>
      </c>
      <c r="R32" s="57">
        <v>-4.7792074552216501</v>
      </c>
      <c r="S32" s="56">
        <v>5.4185150482603799</v>
      </c>
      <c r="T32" s="56">
        <v>5.3166579959817</v>
      </c>
      <c r="U32" s="58">
        <v>1.8797964270926699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301694.57939999999</v>
      </c>
      <c r="E35" s="59"/>
      <c r="F35" s="59"/>
      <c r="G35" s="56">
        <v>169157.13440000001</v>
      </c>
      <c r="H35" s="57">
        <v>78.351673117489298</v>
      </c>
      <c r="I35" s="56">
        <v>26532.193500000001</v>
      </c>
      <c r="J35" s="57">
        <v>8.7943885345127306</v>
      </c>
      <c r="K35" s="56">
        <v>22243.491399999999</v>
      </c>
      <c r="L35" s="57">
        <v>13.149602870075601</v>
      </c>
      <c r="M35" s="57">
        <v>0.192807056359866</v>
      </c>
      <c r="N35" s="56">
        <v>301694.57939999999</v>
      </c>
      <c r="O35" s="56">
        <v>73482226.626800001</v>
      </c>
      <c r="P35" s="56">
        <v>18152</v>
      </c>
      <c r="Q35" s="56">
        <v>16095</v>
      </c>
      <c r="R35" s="57">
        <v>12.780366573469999</v>
      </c>
      <c r="S35" s="56">
        <v>16.6204594204495</v>
      </c>
      <c r="T35" s="56">
        <v>22.051127393600499</v>
      </c>
      <c r="U35" s="58">
        <v>-32.674596025120501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204610.6</v>
      </c>
      <c r="E37" s="59"/>
      <c r="F37" s="59"/>
      <c r="G37" s="56">
        <v>75252.22</v>
      </c>
      <c r="H37" s="57">
        <v>171.89975259201699</v>
      </c>
      <c r="I37" s="56">
        <v>-133.35</v>
      </c>
      <c r="J37" s="57">
        <v>-6.5172576591828998E-2</v>
      </c>
      <c r="K37" s="56">
        <v>2539</v>
      </c>
      <c r="L37" s="57">
        <v>3.3739868405211202</v>
      </c>
      <c r="M37" s="57">
        <v>-1.0525206774320599</v>
      </c>
      <c r="N37" s="56">
        <v>204610.6</v>
      </c>
      <c r="O37" s="56">
        <v>86629059.579999998</v>
      </c>
      <c r="P37" s="56">
        <v>115</v>
      </c>
      <c r="Q37" s="56">
        <v>83</v>
      </c>
      <c r="R37" s="57">
        <v>38.554216867469897</v>
      </c>
      <c r="S37" s="56">
        <v>1779.22260869565</v>
      </c>
      <c r="T37" s="56">
        <v>4895.0159036144596</v>
      </c>
      <c r="U37" s="58">
        <v>-175.12104891714401</v>
      </c>
    </row>
    <row r="38" spans="1:21" ht="12" thickBot="1">
      <c r="A38" s="75"/>
      <c r="B38" s="72" t="s">
        <v>35</v>
      </c>
      <c r="C38" s="73"/>
      <c r="D38" s="56">
        <v>146187.26</v>
      </c>
      <c r="E38" s="59"/>
      <c r="F38" s="59"/>
      <c r="G38" s="56">
        <v>243343.91</v>
      </c>
      <c r="H38" s="57">
        <v>-39.925655012282803</v>
      </c>
      <c r="I38" s="56">
        <v>-7516.95</v>
      </c>
      <c r="J38" s="57">
        <v>-5.14200074616625</v>
      </c>
      <c r="K38" s="56">
        <v>-44412.61</v>
      </c>
      <c r="L38" s="57">
        <v>-18.250964242335101</v>
      </c>
      <c r="M38" s="57">
        <v>-0.83074739358934302</v>
      </c>
      <c r="N38" s="56">
        <v>146187.26</v>
      </c>
      <c r="O38" s="56">
        <v>136887430.03999999</v>
      </c>
      <c r="P38" s="56">
        <v>75</v>
      </c>
      <c r="Q38" s="56">
        <v>81</v>
      </c>
      <c r="R38" s="57">
        <v>-7.4074074074074101</v>
      </c>
      <c r="S38" s="56">
        <v>1949.16346666667</v>
      </c>
      <c r="T38" s="56">
        <v>2349.0653086419802</v>
      </c>
      <c r="U38" s="58">
        <v>-20.516588208950701</v>
      </c>
    </row>
    <row r="39" spans="1:21" ht="12" thickBot="1">
      <c r="A39" s="75"/>
      <c r="B39" s="72" t="s">
        <v>36</v>
      </c>
      <c r="C39" s="73"/>
      <c r="D39" s="56">
        <v>55035.91</v>
      </c>
      <c r="E39" s="59"/>
      <c r="F39" s="59"/>
      <c r="G39" s="56">
        <v>46953.83</v>
      </c>
      <c r="H39" s="57">
        <v>17.212823746220501</v>
      </c>
      <c r="I39" s="56">
        <v>-895.73</v>
      </c>
      <c r="J39" s="57">
        <v>-1.62753736605791</v>
      </c>
      <c r="K39" s="56">
        <v>794.84</v>
      </c>
      <c r="L39" s="57">
        <v>1.6928118536869099</v>
      </c>
      <c r="M39" s="57">
        <v>-2.1269312062805099</v>
      </c>
      <c r="N39" s="56">
        <v>55035.91</v>
      </c>
      <c r="O39" s="56">
        <v>119937016.93000001</v>
      </c>
      <c r="P39" s="56">
        <v>17</v>
      </c>
      <c r="Q39" s="56">
        <v>37</v>
      </c>
      <c r="R39" s="57">
        <v>-54.054054054054099</v>
      </c>
      <c r="S39" s="56">
        <v>3237.4064705882402</v>
      </c>
      <c r="T39" s="56">
        <v>1812.18432432432</v>
      </c>
      <c r="U39" s="58">
        <v>44.023577490563</v>
      </c>
    </row>
    <row r="40" spans="1:21" ht="12" thickBot="1">
      <c r="A40" s="75"/>
      <c r="B40" s="72" t="s">
        <v>37</v>
      </c>
      <c r="C40" s="73"/>
      <c r="D40" s="56">
        <v>83983.32</v>
      </c>
      <c r="E40" s="59"/>
      <c r="F40" s="59"/>
      <c r="G40" s="56">
        <v>83370.97</v>
      </c>
      <c r="H40" s="57">
        <v>0.73448827571516195</v>
      </c>
      <c r="I40" s="56">
        <v>-14417.48</v>
      </c>
      <c r="J40" s="57">
        <v>-17.1670755573845</v>
      </c>
      <c r="K40" s="56">
        <v>-14278.65</v>
      </c>
      <c r="L40" s="57">
        <v>-17.126644922087401</v>
      </c>
      <c r="M40" s="57">
        <v>9.7229079779950003E-3</v>
      </c>
      <c r="N40" s="56">
        <v>83983.32</v>
      </c>
      <c r="O40" s="56">
        <v>98039727.469999999</v>
      </c>
      <c r="P40" s="56">
        <v>53</v>
      </c>
      <c r="Q40" s="56">
        <v>76</v>
      </c>
      <c r="R40" s="57">
        <v>-30.2631578947368</v>
      </c>
      <c r="S40" s="56">
        <v>1584.5909433962299</v>
      </c>
      <c r="T40" s="56">
        <v>1342.5689473684199</v>
      </c>
      <c r="U40" s="58">
        <v>15.2734683380863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6">
        <v>1385.84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6344.4441999999999</v>
      </c>
      <c r="E42" s="59"/>
      <c r="F42" s="59"/>
      <c r="G42" s="56">
        <v>81111.965599999996</v>
      </c>
      <c r="H42" s="57">
        <v>-92.178164894576298</v>
      </c>
      <c r="I42" s="56">
        <v>486.88470000000001</v>
      </c>
      <c r="J42" s="57">
        <v>7.6741899629285104</v>
      </c>
      <c r="K42" s="56">
        <v>3646.4915999999998</v>
      </c>
      <c r="L42" s="57">
        <v>4.4956272148335197</v>
      </c>
      <c r="M42" s="57">
        <v>-0.86647858999592897</v>
      </c>
      <c r="N42" s="56">
        <v>6344.4441999999999</v>
      </c>
      <c r="O42" s="56">
        <v>21241570.571699999</v>
      </c>
      <c r="P42" s="56">
        <v>46</v>
      </c>
      <c r="Q42" s="56">
        <v>58</v>
      </c>
      <c r="R42" s="57">
        <v>-20.689655172413801</v>
      </c>
      <c r="S42" s="56">
        <v>137.92269999999999</v>
      </c>
      <c r="T42" s="56">
        <v>311.90686206896601</v>
      </c>
      <c r="U42" s="58">
        <v>-126.14613988050201</v>
      </c>
    </row>
    <row r="43" spans="1:21" ht="12" thickBot="1">
      <c r="A43" s="75"/>
      <c r="B43" s="72" t="s">
        <v>33</v>
      </c>
      <c r="C43" s="73"/>
      <c r="D43" s="56">
        <v>347460.76140000002</v>
      </c>
      <c r="E43" s="59"/>
      <c r="F43" s="59"/>
      <c r="G43" s="56">
        <v>360146.3173</v>
      </c>
      <c r="H43" s="57">
        <v>-3.5223339211415499</v>
      </c>
      <c r="I43" s="56">
        <v>21340.934600000001</v>
      </c>
      <c r="J43" s="57">
        <v>6.1419696756584603</v>
      </c>
      <c r="K43" s="56">
        <v>27980.9411</v>
      </c>
      <c r="L43" s="57">
        <v>7.7693258978105897</v>
      </c>
      <c r="M43" s="57">
        <v>-0.23730461660562199</v>
      </c>
      <c r="N43" s="56">
        <v>347460.76140000002</v>
      </c>
      <c r="O43" s="56">
        <v>155350923.06060001</v>
      </c>
      <c r="P43" s="56">
        <v>1699</v>
      </c>
      <c r="Q43" s="56">
        <v>2094</v>
      </c>
      <c r="R43" s="57">
        <v>-18.863419293218701</v>
      </c>
      <c r="S43" s="56">
        <v>204.50898257798701</v>
      </c>
      <c r="T43" s="56">
        <v>204.95858042024801</v>
      </c>
      <c r="U43" s="58">
        <v>-0.21984258910965301</v>
      </c>
    </row>
    <row r="44" spans="1:21" ht="12" thickBot="1">
      <c r="A44" s="75"/>
      <c r="B44" s="72" t="s">
        <v>38</v>
      </c>
      <c r="C44" s="73"/>
      <c r="D44" s="56">
        <v>131503.73000000001</v>
      </c>
      <c r="E44" s="59"/>
      <c r="F44" s="59"/>
      <c r="G44" s="56">
        <v>115738.47</v>
      </c>
      <c r="H44" s="57">
        <v>13.621451881988801</v>
      </c>
      <c r="I44" s="56">
        <v>-20306.28</v>
      </c>
      <c r="J44" s="57">
        <v>-15.4416000215355</v>
      </c>
      <c r="K44" s="56">
        <v>-11058.08</v>
      </c>
      <c r="L44" s="57">
        <v>-9.5543685690678295</v>
      </c>
      <c r="M44" s="57">
        <v>0.83632963407752503</v>
      </c>
      <c r="N44" s="56">
        <v>131503.73000000001</v>
      </c>
      <c r="O44" s="56">
        <v>71408864.959999993</v>
      </c>
      <c r="P44" s="56">
        <v>111</v>
      </c>
      <c r="Q44" s="56">
        <v>107</v>
      </c>
      <c r="R44" s="57">
        <v>3.7383177570093502</v>
      </c>
      <c r="S44" s="56">
        <v>1184.7182882882901</v>
      </c>
      <c r="T44" s="56">
        <v>1081.39289719626</v>
      </c>
      <c r="U44" s="58">
        <v>8.7215156643959499</v>
      </c>
    </row>
    <row r="45" spans="1:21" ht="12" thickBot="1">
      <c r="A45" s="75"/>
      <c r="B45" s="72" t="s">
        <v>39</v>
      </c>
      <c r="C45" s="73"/>
      <c r="D45" s="56">
        <v>81134.559999999998</v>
      </c>
      <c r="E45" s="59"/>
      <c r="F45" s="59"/>
      <c r="G45" s="56">
        <v>82430.77</v>
      </c>
      <c r="H45" s="57">
        <v>-1.5724831880134</v>
      </c>
      <c r="I45" s="56">
        <v>11231</v>
      </c>
      <c r="J45" s="57">
        <v>13.8424365646403</v>
      </c>
      <c r="K45" s="56">
        <v>-1011.13</v>
      </c>
      <c r="L45" s="57">
        <v>-1.2266414592512001</v>
      </c>
      <c r="M45" s="57">
        <v>-12.107374917171899</v>
      </c>
      <c r="N45" s="56">
        <v>81134.559999999998</v>
      </c>
      <c r="O45" s="56">
        <v>31197452.620000001</v>
      </c>
      <c r="P45" s="56">
        <v>62</v>
      </c>
      <c r="Q45" s="56">
        <v>50</v>
      </c>
      <c r="R45" s="57">
        <v>24</v>
      </c>
      <c r="S45" s="56">
        <v>1308.6219354838699</v>
      </c>
      <c r="T45" s="56">
        <v>1092.4628</v>
      </c>
      <c r="U45" s="58">
        <v>16.518073679083201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19794.017100000001</v>
      </c>
      <c r="E47" s="62"/>
      <c r="F47" s="62"/>
      <c r="G47" s="61">
        <v>19282.732199999999</v>
      </c>
      <c r="H47" s="63">
        <v>2.6515168841063002</v>
      </c>
      <c r="I47" s="61">
        <v>1242.7315000000001</v>
      </c>
      <c r="J47" s="63">
        <v>6.2783188158405698</v>
      </c>
      <c r="K47" s="61">
        <v>1460.2458999999999</v>
      </c>
      <c r="L47" s="63">
        <v>7.5728163667594801</v>
      </c>
      <c r="M47" s="63">
        <v>-0.14895737765810499</v>
      </c>
      <c r="N47" s="61">
        <v>19794.017100000001</v>
      </c>
      <c r="O47" s="61">
        <v>7975392.4254999999</v>
      </c>
      <c r="P47" s="61">
        <v>13</v>
      </c>
      <c r="Q47" s="61">
        <v>15</v>
      </c>
      <c r="R47" s="63">
        <v>-13.3333333333333</v>
      </c>
      <c r="S47" s="61">
        <v>1522.6167</v>
      </c>
      <c r="T47" s="61">
        <v>2409.6866133333301</v>
      </c>
      <c r="U47" s="64">
        <v>-58.259568106230098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40371</v>
      </c>
      <c r="D2" s="37">
        <v>595026.62188974302</v>
      </c>
      <c r="E2" s="37">
        <v>434899.618449573</v>
      </c>
      <c r="F2" s="37">
        <v>160127.00344017101</v>
      </c>
      <c r="G2" s="37">
        <v>434899.618449573</v>
      </c>
      <c r="H2" s="37">
        <v>0.26910897353066998</v>
      </c>
    </row>
    <row r="3" spans="1:8">
      <c r="A3" s="37">
        <v>2</v>
      </c>
      <c r="B3" s="37">
        <v>13</v>
      </c>
      <c r="C3" s="37">
        <v>6677</v>
      </c>
      <c r="D3" s="37">
        <v>61373.817031623897</v>
      </c>
      <c r="E3" s="37">
        <v>46421.2455418803</v>
      </c>
      <c r="F3" s="37">
        <v>14952.571489743599</v>
      </c>
      <c r="G3" s="37">
        <v>46421.2455418803</v>
      </c>
      <c r="H3" s="37">
        <v>0.243631115236633</v>
      </c>
    </row>
    <row r="4" spans="1:8">
      <c r="A4" s="37">
        <v>3</v>
      </c>
      <c r="B4" s="37">
        <v>14</v>
      </c>
      <c r="C4" s="37">
        <v>97483</v>
      </c>
      <c r="D4" s="37">
        <v>85411.817960176995</v>
      </c>
      <c r="E4" s="37">
        <v>57748.9361131556</v>
      </c>
      <c r="F4" s="37">
        <v>27560.317744457301</v>
      </c>
      <c r="G4" s="37">
        <v>57748.9361131556</v>
      </c>
      <c r="H4" s="37">
        <v>0.32306363610280098</v>
      </c>
    </row>
    <row r="5" spans="1:8">
      <c r="A5" s="37">
        <v>4</v>
      </c>
      <c r="B5" s="37">
        <v>15</v>
      </c>
      <c r="C5" s="37">
        <v>3733</v>
      </c>
      <c r="D5" s="37">
        <v>66911.306074464897</v>
      </c>
      <c r="E5" s="37">
        <v>53365.640544187299</v>
      </c>
      <c r="F5" s="37">
        <v>13545.6655302776</v>
      </c>
      <c r="G5" s="37">
        <v>53365.640544187299</v>
      </c>
      <c r="H5" s="37">
        <v>0.202442103210521</v>
      </c>
    </row>
    <row r="6" spans="1:8">
      <c r="A6" s="37">
        <v>5</v>
      </c>
      <c r="B6" s="37">
        <v>16</v>
      </c>
      <c r="C6" s="37">
        <v>5236</v>
      </c>
      <c r="D6" s="37">
        <v>236121.85183162399</v>
      </c>
      <c r="E6" s="37">
        <v>199949.72028888899</v>
      </c>
      <c r="F6" s="37">
        <v>36172.131542734998</v>
      </c>
      <c r="G6" s="37">
        <v>199949.72028888899</v>
      </c>
      <c r="H6" s="37">
        <v>0.15319264719526701</v>
      </c>
    </row>
    <row r="7" spans="1:8">
      <c r="A7" s="37">
        <v>6</v>
      </c>
      <c r="B7" s="37">
        <v>17</v>
      </c>
      <c r="C7" s="37">
        <v>12243</v>
      </c>
      <c r="D7" s="37">
        <v>236891.07875213699</v>
      </c>
      <c r="E7" s="37">
        <v>164156.819130769</v>
      </c>
      <c r="F7" s="37">
        <v>72734.259621367499</v>
      </c>
      <c r="G7" s="37">
        <v>164156.819130769</v>
      </c>
      <c r="H7" s="37">
        <v>0.30703671917282499</v>
      </c>
    </row>
    <row r="8" spans="1:8">
      <c r="A8" s="37">
        <v>7</v>
      </c>
      <c r="B8" s="37">
        <v>18</v>
      </c>
      <c r="C8" s="37">
        <v>74764</v>
      </c>
      <c r="D8" s="37">
        <v>113633.062692308</v>
      </c>
      <c r="E8" s="37">
        <v>93056.021494017099</v>
      </c>
      <c r="F8" s="37">
        <v>20577.041198290601</v>
      </c>
      <c r="G8" s="37">
        <v>93056.021494017099</v>
      </c>
      <c r="H8" s="37">
        <v>0.18108322270612801</v>
      </c>
    </row>
    <row r="9" spans="1:8">
      <c r="A9" s="37">
        <v>8</v>
      </c>
      <c r="B9" s="37">
        <v>19</v>
      </c>
      <c r="C9" s="37">
        <v>12922</v>
      </c>
      <c r="D9" s="37">
        <v>78238.655372649606</v>
      </c>
      <c r="E9" s="37">
        <v>63376.9504376068</v>
      </c>
      <c r="F9" s="37">
        <v>14861.704935042701</v>
      </c>
      <c r="G9" s="37">
        <v>63376.9504376068</v>
      </c>
      <c r="H9" s="37">
        <v>0.189953480977615</v>
      </c>
    </row>
    <row r="10" spans="1:8">
      <c r="A10" s="37">
        <v>9</v>
      </c>
      <c r="B10" s="37">
        <v>21</v>
      </c>
      <c r="C10" s="37">
        <v>146889</v>
      </c>
      <c r="D10" s="37">
        <v>564177.902691453</v>
      </c>
      <c r="E10" s="37">
        <v>588664.047233333</v>
      </c>
      <c r="F10" s="37">
        <v>-24486.144541880301</v>
      </c>
      <c r="G10" s="37">
        <v>588664.047233333</v>
      </c>
      <c r="H10" s="37">
        <v>-4.3401459761304599E-2</v>
      </c>
    </row>
    <row r="11" spans="1:8">
      <c r="A11" s="37">
        <v>10</v>
      </c>
      <c r="B11" s="37">
        <v>22</v>
      </c>
      <c r="C11" s="37">
        <v>41682</v>
      </c>
      <c r="D11" s="37">
        <v>558931.73662393203</v>
      </c>
      <c r="E11" s="37">
        <v>493419.30927179498</v>
      </c>
      <c r="F11" s="37">
        <v>65512.427352136801</v>
      </c>
      <c r="G11" s="37">
        <v>493419.30927179498</v>
      </c>
      <c r="H11" s="37">
        <v>0.117210068885775</v>
      </c>
    </row>
    <row r="12" spans="1:8">
      <c r="A12" s="37">
        <v>11</v>
      </c>
      <c r="B12" s="37">
        <v>23</v>
      </c>
      <c r="C12" s="37">
        <v>116059.148</v>
      </c>
      <c r="D12" s="37">
        <v>1230416.4310812</v>
      </c>
      <c r="E12" s="37">
        <v>1027570.3513094001</v>
      </c>
      <c r="F12" s="37">
        <v>202268.13105384601</v>
      </c>
      <c r="G12" s="37">
        <v>1027570.3513094001</v>
      </c>
      <c r="H12" s="37">
        <v>0.16446723204267399</v>
      </c>
    </row>
    <row r="13" spans="1:8">
      <c r="A13" s="37">
        <v>12</v>
      </c>
      <c r="B13" s="37">
        <v>24</v>
      </c>
      <c r="C13" s="37">
        <v>22051.7</v>
      </c>
      <c r="D13" s="37">
        <v>511333.22666324797</v>
      </c>
      <c r="E13" s="37">
        <v>473697.33551453002</v>
      </c>
      <c r="F13" s="37">
        <v>37495.2073880342</v>
      </c>
      <c r="G13" s="37">
        <v>473697.33551453002</v>
      </c>
      <c r="H13" s="37">
        <v>7.3348502259315898E-2</v>
      </c>
    </row>
    <row r="14" spans="1:8">
      <c r="A14" s="37">
        <v>13</v>
      </c>
      <c r="B14" s="37">
        <v>25</v>
      </c>
      <c r="C14" s="37">
        <v>86044</v>
      </c>
      <c r="D14" s="37">
        <v>1127254.9904</v>
      </c>
      <c r="E14" s="37">
        <v>1035043.7977</v>
      </c>
      <c r="F14" s="37">
        <v>92211.1927</v>
      </c>
      <c r="G14" s="37">
        <v>1035043.7977</v>
      </c>
      <c r="H14" s="37">
        <v>8.1801538680506894E-2</v>
      </c>
    </row>
    <row r="15" spans="1:8">
      <c r="A15" s="37">
        <v>14</v>
      </c>
      <c r="B15" s="37">
        <v>26</v>
      </c>
      <c r="C15" s="37">
        <v>80337</v>
      </c>
      <c r="D15" s="37">
        <v>363829.50154628197</v>
      </c>
      <c r="E15" s="37">
        <v>331498.400509712</v>
      </c>
      <c r="F15" s="37">
        <v>32331.101036570599</v>
      </c>
      <c r="G15" s="37">
        <v>331498.400509712</v>
      </c>
      <c r="H15" s="37">
        <v>8.8863329936585106E-2</v>
      </c>
    </row>
    <row r="16" spans="1:8">
      <c r="A16" s="37">
        <v>15</v>
      </c>
      <c r="B16" s="37">
        <v>27</v>
      </c>
      <c r="C16" s="37">
        <v>102848.603</v>
      </c>
      <c r="D16" s="37">
        <v>898415.24090092303</v>
      </c>
      <c r="E16" s="37">
        <v>818853.46601588395</v>
      </c>
      <c r="F16" s="37">
        <v>79414.168047432104</v>
      </c>
      <c r="G16" s="37">
        <v>818853.46601588395</v>
      </c>
      <c r="H16" s="37">
        <v>8.8408136991646805E-2</v>
      </c>
    </row>
    <row r="17" spans="1:9">
      <c r="A17" s="37">
        <v>16</v>
      </c>
      <c r="B17" s="37">
        <v>29</v>
      </c>
      <c r="C17" s="37">
        <v>153865</v>
      </c>
      <c r="D17" s="37">
        <v>2042960.15090598</v>
      </c>
      <c r="E17" s="37">
        <v>1839183.65268034</v>
      </c>
      <c r="F17" s="37">
        <v>202566.771729915</v>
      </c>
      <c r="G17" s="37">
        <v>1839183.65268034</v>
      </c>
      <c r="H17" s="37">
        <v>9.9212307884507703E-2</v>
      </c>
    </row>
    <row r="18" spans="1:9">
      <c r="A18" s="37">
        <v>17</v>
      </c>
      <c r="B18" s="37">
        <v>31</v>
      </c>
      <c r="C18" s="37">
        <v>25830.957999999999</v>
      </c>
      <c r="D18" s="37">
        <v>296656.23185290099</v>
      </c>
      <c r="E18" s="37">
        <v>259608.39773586</v>
      </c>
      <c r="F18" s="37">
        <v>37047.834117040897</v>
      </c>
      <c r="G18" s="37">
        <v>259608.39773586</v>
      </c>
      <c r="H18" s="37">
        <v>0.124884732357186</v>
      </c>
    </row>
    <row r="19" spans="1:9">
      <c r="A19" s="37">
        <v>18</v>
      </c>
      <c r="B19" s="37">
        <v>32</v>
      </c>
      <c r="C19" s="37">
        <v>25078.996999999999</v>
      </c>
      <c r="D19" s="37">
        <v>369621.40969411499</v>
      </c>
      <c r="E19" s="37">
        <v>349768.87208549102</v>
      </c>
      <c r="F19" s="37">
        <v>19852.537608623901</v>
      </c>
      <c r="G19" s="37">
        <v>349768.87208549102</v>
      </c>
      <c r="H19" s="37">
        <v>5.3710464513008399E-2</v>
      </c>
    </row>
    <row r="20" spans="1:9">
      <c r="A20" s="37">
        <v>19</v>
      </c>
      <c r="B20" s="37">
        <v>33</v>
      </c>
      <c r="C20" s="37">
        <v>34140.487000000001</v>
      </c>
      <c r="D20" s="37">
        <v>635282.09651403804</v>
      </c>
      <c r="E20" s="37">
        <v>491364.46554616297</v>
      </c>
      <c r="F20" s="37">
        <v>143917.63096787501</v>
      </c>
      <c r="G20" s="37">
        <v>491364.46554616297</v>
      </c>
      <c r="H20" s="37">
        <v>0.226541298357988</v>
      </c>
    </row>
    <row r="21" spans="1:9">
      <c r="A21" s="37">
        <v>20</v>
      </c>
      <c r="B21" s="37">
        <v>34</v>
      </c>
      <c r="C21" s="37">
        <v>42557.18</v>
      </c>
      <c r="D21" s="37">
        <v>245894.08501257101</v>
      </c>
      <c r="E21" s="37">
        <v>208474.588036998</v>
      </c>
      <c r="F21" s="37">
        <v>37419.496975572998</v>
      </c>
      <c r="G21" s="37">
        <v>208474.588036998</v>
      </c>
      <c r="H21" s="37">
        <v>0.152177296064929</v>
      </c>
    </row>
    <row r="22" spans="1:9">
      <c r="A22" s="37">
        <v>21</v>
      </c>
      <c r="B22" s="37">
        <v>35</v>
      </c>
      <c r="C22" s="37">
        <v>53738.040999999997</v>
      </c>
      <c r="D22" s="37">
        <v>1371026.6152336299</v>
      </c>
      <c r="E22" s="37">
        <v>1336706.79334867</v>
      </c>
      <c r="F22" s="37">
        <v>34319.821884955803</v>
      </c>
      <c r="G22" s="37">
        <v>1336706.79334867</v>
      </c>
      <c r="H22" s="37">
        <v>2.5032206890533301E-2</v>
      </c>
    </row>
    <row r="23" spans="1:9">
      <c r="A23" s="37">
        <v>22</v>
      </c>
      <c r="B23" s="37">
        <v>36</v>
      </c>
      <c r="C23" s="37">
        <v>179632.35699999999</v>
      </c>
      <c r="D23" s="37">
        <v>829157.76855663699</v>
      </c>
      <c r="E23" s="37">
        <v>734333.428233771</v>
      </c>
      <c r="F23" s="37">
        <v>94824.340322865799</v>
      </c>
      <c r="G23" s="37">
        <v>734333.428233771</v>
      </c>
      <c r="H23" s="37">
        <v>0.11436224072040201</v>
      </c>
    </row>
    <row r="24" spans="1:9">
      <c r="A24" s="37">
        <v>23</v>
      </c>
      <c r="B24" s="37">
        <v>37</v>
      </c>
      <c r="C24" s="37">
        <v>121202.455</v>
      </c>
      <c r="D24" s="37">
        <v>903151.01356460201</v>
      </c>
      <c r="E24" s="37">
        <v>812454.66542340803</v>
      </c>
      <c r="F24" s="37">
        <v>90696.348141194307</v>
      </c>
      <c r="G24" s="37">
        <v>812454.66542340803</v>
      </c>
      <c r="H24" s="37">
        <v>0.10042212960956499</v>
      </c>
    </row>
    <row r="25" spans="1:9">
      <c r="A25" s="37">
        <v>24</v>
      </c>
      <c r="B25" s="37">
        <v>38</v>
      </c>
      <c r="C25" s="37">
        <v>131768.62899999999</v>
      </c>
      <c r="D25" s="37">
        <v>658970.307113274</v>
      </c>
      <c r="E25" s="37">
        <v>622714.20202654903</v>
      </c>
      <c r="F25" s="37">
        <v>36256.1050867257</v>
      </c>
      <c r="G25" s="37">
        <v>622714.20202654903</v>
      </c>
      <c r="H25" s="37">
        <v>5.5019330454434898E-2</v>
      </c>
    </row>
    <row r="26" spans="1:9">
      <c r="A26" s="37">
        <v>25</v>
      </c>
      <c r="B26" s="37">
        <v>39</v>
      </c>
      <c r="C26" s="37">
        <v>69868.347999999998</v>
      </c>
      <c r="D26" s="37">
        <v>120697.352566659</v>
      </c>
      <c r="E26" s="37">
        <v>93401.165319776395</v>
      </c>
      <c r="F26" s="37">
        <v>27296.187246882699</v>
      </c>
      <c r="G26" s="37">
        <v>93401.165319776395</v>
      </c>
      <c r="H26" s="37">
        <v>0.226153984875579</v>
      </c>
    </row>
    <row r="27" spans="1:9">
      <c r="A27" s="37">
        <v>26</v>
      </c>
      <c r="B27" s="37">
        <v>42</v>
      </c>
      <c r="C27" s="37">
        <v>20284.061000000002</v>
      </c>
      <c r="D27" s="37">
        <v>301694.57949999999</v>
      </c>
      <c r="E27" s="37">
        <v>275162.38280000002</v>
      </c>
      <c r="F27" s="37">
        <v>26532.1967</v>
      </c>
      <c r="G27" s="37">
        <v>275162.38280000002</v>
      </c>
      <c r="H27" s="37">
        <v>8.7943895922730705E-2</v>
      </c>
    </row>
    <row r="28" spans="1:9">
      <c r="A28" s="37">
        <v>27</v>
      </c>
      <c r="B28" s="37">
        <v>75</v>
      </c>
      <c r="C28" s="37">
        <v>56</v>
      </c>
      <c r="D28" s="37">
        <v>6344.4444444444398</v>
      </c>
      <c r="E28" s="37">
        <v>5857.55982905983</v>
      </c>
      <c r="F28" s="37">
        <v>486.88461538461502</v>
      </c>
      <c r="G28" s="37">
        <v>5857.55982905983</v>
      </c>
      <c r="H28" s="37">
        <v>7.6741883335578603E-2</v>
      </c>
    </row>
    <row r="29" spans="1:9">
      <c r="A29" s="37">
        <v>28</v>
      </c>
      <c r="B29" s="37">
        <v>76</v>
      </c>
      <c r="C29" s="37">
        <v>1855</v>
      </c>
      <c r="D29" s="37">
        <v>347460.75807179499</v>
      </c>
      <c r="E29" s="37">
        <v>326119.83241111098</v>
      </c>
      <c r="F29" s="37">
        <v>21340.925660683799</v>
      </c>
      <c r="G29" s="37">
        <v>326119.83241111098</v>
      </c>
      <c r="H29" s="37">
        <v>6.1419671617346003E-2</v>
      </c>
    </row>
    <row r="30" spans="1:9">
      <c r="A30" s="37">
        <v>29</v>
      </c>
      <c r="B30" s="37">
        <v>99</v>
      </c>
      <c r="C30" s="37">
        <v>11</v>
      </c>
      <c r="D30" s="37">
        <v>19794.017094017101</v>
      </c>
      <c r="E30" s="37">
        <v>18551.285470085499</v>
      </c>
      <c r="F30" s="37">
        <v>1242.7316239316201</v>
      </c>
      <c r="G30" s="37">
        <v>18551.285470085499</v>
      </c>
      <c r="H30" s="37">
        <v>6.2783194438447307E-2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113</v>
      </c>
      <c r="D34" s="34">
        <v>204610.6</v>
      </c>
      <c r="E34" s="34">
        <v>204743.95</v>
      </c>
      <c r="F34" s="30"/>
      <c r="G34" s="30"/>
      <c r="H34" s="30"/>
    </row>
    <row r="35" spans="1:8">
      <c r="A35" s="30"/>
      <c r="B35" s="33">
        <v>71</v>
      </c>
      <c r="C35" s="34">
        <v>67</v>
      </c>
      <c r="D35" s="34">
        <v>146187.26</v>
      </c>
      <c r="E35" s="34">
        <v>153704.21</v>
      </c>
      <c r="F35" s="30"/>
      <c r="G35" s="30"/>
      <c r="H35" s="30"/>
    </row>
    <row r="36" spans="1:8">
      <c r="A36" s="30"/>
      <c r="B36" s="33">
        <v>72</v>
      </c>
      <c r="C36" s="34">
        <v>17</v>
      </c>
      <c r="D36" s="34">
        <v>55035.91</v>
      </c>
      <c r="E36" s="34">
        <v>55931.64</v>
      </c>
      <c r="F36" s="30"/>
      <c r="G36" s="30"/>
      <c r="H36" s="30"/>
    </row>
    <row r="37" spans="1:8">
      <c r="A37" s="30"/>
      <c r="B37" s="33">
        <v>73</v>
      </c>
      <c r="C37" s="34">
        <v>47</v>
      </c>
      <c r="D37" s="34">
        <v>83983.32</v>
      </c>
      <c r="E37" s="34">
        <v>98400.8</v>
      </c>
      <c r="F37" s="30"/>
      <c r="G37" s="30"/>
      <c r="H37" s="30"/>
    </row>
    <row r="38" spans="1:8">
      <c r="A38" s="30"/>
      <c r="B38" s="33">
        <v>77</v>
      </c>
      <c r="C38" s="34">
        <v>103</v>
      </c>
      <c r="D38" s="34">
        <v>131503.73000000001</v>
      </c>
      <c r="E38" s="34">
        <v>151810.01</v>
      </c>
      <c r="F38" s="30"/>
      <c r="G38" s="30"/>
      <c r="H38" s="30"/>
    </row>
    <row r="39" spans="1:8">
      <c r="A39" s="30"/>
      <c r="B39" s="33">
        <v>78</v>
      </c>
      <c r="C39" s="34">
        <v>62</v>
      </c>
      <c r="D39" s="34">
        <v>81134.559999999998</v>
      </c>
      <c r="E39" s="34">
        <v>69903.56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2016-12-02T06:05:22Z</dcterms:modified>
</cp:coreProperties>
</file>