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<sst xmlns="http://schemas.openxmlformats.org/spreadsheetml/2006/main" count="121" uniqueCount="80">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</sst>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093" Type="http://schemas.openxmlformats.org/officeDocument/2006/relationships/hyperlink" Target="cid:cc57c94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16469421.380600005</v>
      </c>
      <c r="F3" s="25">
        <f>RA!I7</f>
        <v>1649493.4288000001</v>
      </c>
      <c r="G3" s="16">
        <f>SUM(G4:G42)</f>
        <v>14819927.951799994</v>
      </c>
      <c r="H3" s="27">
        <f>RA!J7</f>
        <v>10.0154910769543</v>
      </c>
      <c r="I3" s="20">
        <f>SUM(I4:I42)</f>
        <v>16469429.198472803</v>
      </c>
      <c r="J3" s="21">
        <f>SUM(J4:J42)</f>
        <v>14819927.74728105</v>
      </c>
      <c r="K3" s="22">
        <f>E3-I3</f>
        <v>-7.8178727980703115</v>
      </c>
      <c r="L3" s="22">
        <f>G3-J3</f>
        <v>0.20451894402503967</v>
      </c>
    </row>
    <row r="4" spans="1:13">
      <c r="A4" s="69">
        <f>RA!A8</f>
        <v>42706</v>
      </c>
      <c r="B4" s="12">
        <v>12</v>
      </c>
      <c r="C4" s="67" t="s">
        <v>6</v>
      </c>
      <c r="D4" s="67"/>
      <c r="E4" s="15">
        <f>VLOOKUP(C4,RA!B8:D35,3,0)</f>
        <v>540858.6594</v>
      </c>
      <c r="F4" s="25">
        <f>VLOOKUP(C4,RA!B8:I38,8,0)</f>
        <v>143466.33420000001</v>
      </c>
      <c r="G4" s="16">
        <f t="shared" ref="G4:G42" si="0">E4-F4</f>
        <v>397392.32519999996</v>
      </c>
      <c r="H4" s="27">
        <f>RA!J8</f>
        <v>26.5256609479367</v>
      </c>
      <c r="I4" s="20">
        <f>VLOOKUP(B4,RMS!B:D,3,FALSE)</f>
        <v>540859.21061709395</v>
      </c>
      <c r="J4" s="21">
        <f>VLOOKUP(B4,RMS!B:E,4,FALSE)</f>
        <v>397392.33447179501</v>
      </c>
      <c r="K4" s="22">
        <f t="shared" ref="K4:K42" si="1">E4-I4</f>
        <v>-0.55121709394734353</v>
      </c>
      <c r="L4" s="22">
        <f t="shared" ref="L4:L42" si="2">G4-J4</f>
        <v>-9.2717950465157628E-3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78977.357799999998</v>
      </c>
      <c r="F5" s="25">
        <f>VLOOKUP(C5,RA!B9:I39,8,0)</f>
        <v>18726.245999999999</v>
      </c>
      <c r="G5" s="16">
        <f t="shared" si="0"/>
        <v>60251.111799999999</v>
      </c>
      <c r="H5" s="27">
        <f>RA!J9</f>
        <v>23.710904646141501</v>
      </c>
      <c r="I5" s="20">
        <f>VLOOKUP(B5,RMS!B:D,3,FALSE)</f>
        <v>78977.396265812</v>
      </c>
      <c r="J5" s="21">
        <f>VLOOKUP(B5,RMS!B:E,4,FALSE)</f>
        <v>60251.129218803399</v>
      </c>
      <c r="K5" s="22">
        <f t="shared" si="1"/>
        <v>-3.8465812001959421E-2</v>
      </c>
      <c r="L5" s="22">
        <f t="shared" si="2"/>
        <v>-1.7418803399777971E-2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98038.531400000007</v>
      </c>
      <c r="F6" s="25">
        <f>VLOOKUP(C6,RA!B10:I40,8,0)</f>
        <v>31279.596399999999</v>
      </c>
      <c r="G6" s="16">
        <f t="shared" si="0"/>
        <v>66758.935000000012</v>
      </c>
      <c r="H6" s="27">
        <f>RA!J10</f>
        <v>31.905411018835402</v>
      </c>
      <c r="I6" s="20">
        <f>VLOOKUP(B6,RMS!B:D,3,FALSE)</f>
        <v>98040.670508925206</v>
      </c>
      <c r="J6" s="21">
        <f>VLOOKUP(B6,RMS!B:E,4,FALSE)</f>
        <v>66758.934073911107</v>
      </c>
      <c r="K6" s="22">
        <f>E6-I6</f>
        <v>-2.1391089251992526</v>
      </c>
      <c r="L6" s="22">
        <f t="shared" si="2"/>
        <v>9.2608890554402024E-4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62222.572999999997</v>
      </c>
      <c r="F7" s="25">
        <f>VLOOKUP(C7,RA!B11:I41,8,0)</f>
        <v>13248.024100000001</v>
      </c>
      <c r="G7" s="16">
        <f t="shared" si="0"/>
        <v>48974.548899999994</v>
      </c>
      <c r="H7" s="27">
        <f>RA!J11</f>
        <v>21.2913472736012</v>
      </c>
      <c r="I7" s="20">
        <f>VLOOKUP(B7,RMS!B:D,3,FALSE)</f>
        <v>62222.603145957197</v>
      </c>
      <c r="J7" s="21">
        <f>VLOOKUP(B7,RMS!B:E,4,FALSE)</f>
        <v>48974.548892663202</v>
      </c>
      <c r="K7" s="22">
        <f t="shared" si="1"/>
        <v>-3.0145957200147677E-2</v>
      </c>
      <c r="L7" s="22">
        <f t="shared" si="2"/>
        <v>7.3367918957956135E-6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207184.10579999999</v>
      </c>
      <c r="F8" s="25">
        <f>VLOOKUP(C8,RA!B12:I42,8,0)</f>
        <v>31460.4274</v>
      </c>
      <c r="G8" s="16">
        <f t="shared" si="0"/>
        <v>175723.67839999998</v>
      </c>
      <c r="H8" s="27">
        <f>RA!J12</f>
        <v>15.1847687729335</v>
      </c>
      <c r="I8" s="20">
        <f>VLOOKUP(B8,RMS!B:D,3,FALSE)</f>
        <v>207184.10707008501</v>
      </c>
      <c r="J8" s="21">
        <f>VLOOKUP(B8,RMS!B:E,4,FALSE)</f>
        <v>175723.66602478601</v>
      </c>
      <c r="K8" s="22">
        <f t="shared" si="1"/>
        <v>-1.2700850202236325E-3</v>
      </c>
      <c r="L8" s="22">
        <f t="shared" si="2"/>
        <v>1.2375213962513953E-2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241903.01759999999</v>
      </c>
      <c r="F9" s="25">
        <f>VLOOKUP(C9,RA!B13:I43,8,0)</f>
        <v>74116.939499999993</v>
      </c>
      <c r="G9" s="16">
        <f t="shared" si="0"/>
        <v>167786.07809999998</v>
      </c>
      <c r="H9" s="27">
        <f>RA!J13</f>
        <v>30.639113242711399</v>
      </c>
      <c r="I9" s="20">
        <f>VLOOKUP(B9,RMS!B:D,3,FALSE)</f>
        <v>241903.14227179499</v>
      </c>
      <c r="J9" s="21">
        <f>VLOOKUP(B9,RMS!B:E,4,FALSE)</f>
        <v>167786.076394017</v>
      </c>
      <c r="K9" s="22">
        <f t="shared" si="1"/>
        <v>-0.12467179499799386</v>
      </c>
      <c r="L9" s="22">
        <f t="shared" si="2"/>
        <v>1.7059829842764884E-3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113166.6539</v>
      </c>
      <c r="F10" s="25">
        <f>VLOOKUP(C10,RA!B14:I43,8,0)</f>
        <v>21720.970499999999</v>
      </c>
      <c r="G10" s="16">
        <f t="shared" si="0"/>
        <v>91445.683400000009</v>
      </c>
      <c r="H10" s="27">
        <f>RA!J14</f>
        <v>19.193790530551301</v>
      </c>
      <c r="I10" s="20">
        <f>VLOOKUP(B10,RMS!B:D,3,FALSE)</f>
        <v>113166.65477435901</v>
      </c>
      <c r="J10" s="21">
        <f>VLOOKUP(B10,RMS!B:E,4,FALSE)</f>
        <v>91445.680831623904</v>
      </c>
      <c r="K10" s="22">
        <f t="shared" si="1"/>
        <v>-8.7435900059062988E-4</v>
      </c>
      <c r="L10" s="22">
        <f t="shared" si="2"/>
        <v>2.5683761050458997E-3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71171.376300000004</v>
      </c>
      <c r="F11" s="25">
        <f>VLOOKUP(C11,RA!B15:I44,8,0)</f>
        <v>12396.526400000001</v>
      </c>
      <c r="G11" s="16">
        <f t="shared" si="0"/>
        <v>58774.849900000001</v>
      </c>
      <c r="H11" s="27">
        <f>RA!J15</f>
        <v>17.417853980716099</v>
      </c>
      <c r="I11" s="20">
        <f>VLOOKUP(B11,RMS!B:D,3,FALSE)</f>
        <v>71171.453713675204</v>
      </c>
      <c r="J11" s="21">
        <f>VLOOKUP(B11,RMS!B:E,4,FALSE)</f>
        <v>58774.849977777798</v>
      </c>
      <c r="K11" s="22">
        <f t="shared" si="1"/>
        <v>-7.7413675200659782E-2</v>
      </c>
      <c r="L11" s="22">
        <f t="shared" si="2"/>
        <v>-7.7777796832378954E-5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656835.56779999996</v>
      </c>
      <c r="F12" s="25">
        <f>VLOOKUP(C12,RA!B16:I45,8,0)</f>
        <v>-34819.160100000001</v>
      </c>
      <c r="G12" s="16">
        <f t="shared" si="0"/>
        <v>691654.72789999994</v>
      </c>
      <c r="H12" s="27">
        <f>RA!J16</f>
        <v>-5.3010466861018299</v>
      </c>
      <c r="I12" s="20">
        <f>VLOOKUP(B12,RMS!B:D,3,FALSE)</f>
        <v>656835.24846410297</v>
      </c>
      <c r="J12" s="21">
        <f>VLOOKUP(B12,RMS!B:E,4,FALSE)</f>
        <v>691654.72790000006</v>
      </c>
      <c r="K12" s="22">
        <f t="shared" si="1"/>
        <v>0.319335896987468</v>
      </c>
      <c r="L12" s="22">
        <f t="shared" si="2"/>
        <v>0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549890.0331</v>
      </c>
      <c r="F13" s="25">
        <f>VLOOKUP(C13,RA!B17:I46,8,0)</f>
        <v>68613.920700000002</v>
      </c>
      <c r="G13" s="16">
        <f t="shared" si="0"/>
        <v>481276.11239999998</v>
      </c>
      <c r="H13" s="27">
        <f>RA!J17</f>
        <v>12.477753108778799</v>
      </c>
      <c r="I13" s="20">
        <f>VLOOKUP(B13,RMS!B:D,3,FALSE)</f>
        <v>549889.96926581196</v>
      </c>
      <c r="J13" s="21">
        <f>VLOOKUP(B13,RMS!B:E,4,FALSE)</f>
        <v>481276.10962820501</v>
      </c>
      <c r="K13" s="22">
        <f t="shared" si="1"/>
        <v>6.3834188040345907E-2</v>
      </c>
      <c r="L13" s="22">
        <f t="shared" si="2"/>
        <v>2.771794970612973E-3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1518182.2585</v>
      </c>
      <c r="F14" s="25">
        <f>VLOOKUP(C14,RA!B18:I47,8,0)</f>
        <v>245375.78260000001</v>
      </c>
      <c r="G14" s="16">
        <f t="shared" si="0"/>
        <v>1272806.4759</v>
      </c>
      <c r="H14" s="27">
        <f>RA!J18</f>
        <v>16.162472010602801</v>
      </c>
      <c r="I14" s="20">
        <f>VLOOKUP(B14,RMS!B:D,3,FALSE)</f>
        <v>1518182.6667111099</v>
      </c>
      <c r="J14" s="21">
        <f>VLOOKUP(B14,RMS!B:E,4,FALSE)</f>
        <v>1272806.4566641001</v>
      </c>
      <c r="K14" s="22">
        <f t="shared" si="1"/>
        <v>-0.40821110992692411</v>
      </c>
      <c r="L14" s="22">
        <f t="shared" si="2"/>
        <v>1.9235899904742837E-2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549643.5379</v>
      </c>
      <c r="F15" s="25">
        <f>VLOOKUP(C15,RA!B19:I48,8,0)</f>
        <v>41625.440000000002</v>
      </c>
      <c r="G15" s="16">
        <f t="shared" si="0"/>
        <v>508018.09789999999</v>
      </c>
      <c r="H15" s="27">
        <f>RA!J19</f>
        <v>7.5731700874782497</v>
      </c>
      <c r="I15" s="20">
        <f>VLOOKUP(B15,RMS!B:D,3,FALSE)</f>
        <v>549643.55309828999</v>
      </c>
      <c r="J15" s="21">
        <f>VLOOKUP(B15,RMS!B:E,4,FALSE)</f>
        <v>508018.097691453</v>
      </c>
      <c r="K15" s="22">
        <f t="shared" si="1"/>
        <v>-1.5198289998807013E-2</v>
      </c>
      <c r="L15" s="22">
        <f t="shared" si="2"/>
        <v>2.0854698959738016E-4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1099660.7095999999</v>
      </c>
      <c r="F16" s="25">
        <f>VLOOKUP(C16,RA!B20:I49,8,0)</f>
        <v>79947.069499999998</v>
      </c>
      <c r="G16" s="16">
        <f t="shared" si="0"/>
        <v>1019713.6401</v>
      </c>
      <c r="H16" s="27">
        <f>RA!J20</f>
        <v>7.2701578588800002</v>
      </c>
      <c r="I16" s="20">
        <f>VLOOKUP(B16,RMS!B:D,3,FALSE)</f>
        <v>1099660.9848</v>
      </c>
      <c r="J16" s="21">
        <f>VLOOKUP(B16,RMS!B:E,4,FALSE)</f>
        <v>1019713.6401</v>
      </c>
      <c r="K16" s="22">
        <f t="shared" si="1"/>
        <v>-0.27520000003278255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387451.38179999997</v>
      </c>
      <c r="F17" s="25">
        <f>VLOOKUP(C17,RA!B21:I50,8,0)</f>
        <v>35295.647599999997</v>
      </c>
      <c r="G17" s="16">
        <f t="shared" si="0"/>
        <v>352155.73419999995</v>
      </c>
      <c r="H17" s="27">
        <f>RA!J21</f>
        <v>9.1096971795597792</v>
      </c>
      <c r="I17" s="20">
        <f>VLOOKUP(B17,RMS!B:D,3,FALSE)</f>
        <v>387451.44859468302</v>
      </c>
      <c r="J17" s="21">
        <f>VLOOKUP(B17,RMS!B:E,4,FALSE)</f>
        <v>352155.73412101198</v>
      </c>
      <c r="K17" s="22">
        <f t="shared" si="1"/>
        <v>-6.6794683050829917E-2</v>
      </c>
      <c r="L17" s="22">
        <f t="shared" si="2"/>
        <v>7.8987970482558012E-5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1072438.466</v>
      </c>
      <c r="F18" s="25">
        <f>VLOOKUP(C18,RA!B22:I51,8,0)</f>
        <v>70821.102100000004</v>
      </c>
      <c r="G18" s="16">
        <f t="shared" si="0"/>
        <v>1001617.3639</v>
      </c>
      <c r="H18" s="27">
        <f>RA!J22</f>
        <v>6.60374504880917</v>
      </c>
      <c r="I18" s="20">
        <f>VLOOKUP(B18,RMS!B:D,3,FALSE)</f>
        <v>1072439.68840213</v>
      </c>
      <c r="J18" s="21">
        <f>VLOOKUP(B18,RMS!B:E,4,FALSE)</f>
        <v>1001617.35767803</v>
      </c>
      <c r="K18" s="22">
        <f t="shared" si="1"/>
        <v>-1.2224021300207824</v>
      </c>
      <c r="L18" s="22">
        <f t="shared" si="2"/>
        <v>6.2219699611887336E-3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2178756.6198</v>
      </c>
      <c r="F19" s="25">
        <f>VLOOKUP(C19,RA!B23:I52,8,0)</f>
        <v>189613.38990000001</v>
      </c>
      <c r="G19" s="16">
        <f t="shared" si="0"/>
        <v>1989143.2298999999</v>
      </c>
      <c r="H19" s="27">
        <f>RA!J23</f>
        <v>8.7028256472907799</v>
      </c>
      <c r="I19" s="20">
        <f>VLOOKUP(B19,RMS!B:D,3,FALSE)</f>
        <v>2178758.6809188002</v>
      </c>
      <c r="J19" s="21">
        <f>VLOOKUP(B19,RMS!B:E,4,FALSE)</f>
        <v>1989143.24794444</v>
      </c>
      <c r="K19" s="22">
        <f t="shared" si="1"/>
        <v>-2.0611188001930714</v>
      </c>
      <c r="L19" s="22">
        <f t="shared" si="2"/>
        <v>-1.8044440075755119E-2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319645.52250000002</v>
      </c>
      <c r="F20" s="25">
        <f>VLOOKUP(C20,RA!B24:I53,8,0)</f>
        <v>40123.277399999999</v>
      </c>
      <c r="G20" s="16">
        <f t="shared" si="0"/>
        <v>279522.2451</v>
      </c>
      <c r="H20" s="27">
        <f>RA!J24</f>
        <v>12.5524290427062</v>
      </c>
      <c r="I20" s="20">
        <f>VLOOKUP(B20,RMS!B:D,3,FALSE)</f>
        <v>319645.597832206</v>
      </c>
      <c r="J20" s="21">
        <f>VLOOKUP(B20,RMS!B:E,4,FALSE)</f>
        <v>279522.24764804199</v>
      </c>
      <c r="K20" s="22">
        <f t="shared" si="1"/>
        <v>-7.5332205975428224E-2</v>
      </c>
      <c r="L20" s="22">
        <f t="shared" si="2"/>
        <v>-2.5480419863015413E-3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463847.43440000003</v>
      </c>
      <c r="F21" s="25">
        <f>VLOOKUP(C21,RA!B25:I54,8,0)</f>
        <v>18267.315699999999</v>
      </c>
      <c r="G21" s="16">
        <f t="shared" si="0"/>
        <v>445580.11870000005</v>
      </c>
      <c r="H21" s="27">
        <f>RA!J25</f>
        <v>3.9382163929890699</v>
      </c>
      <c r="I21" s="20">
        <f>VLOOKUP(B21,RMS!B:D,3,FALSE)</f>
        <v>463847.42989109003</v>
      </c>
      <c r="J21" s="21">
        <f>VLOOKUP(B21,RMS!B:E,4,FALSE)</f>
        <v>445580.12154967699</v>
      </c>
      <c r="K21" s="22">
        <f t="shared" si="1"/>
        <v>4.5089100021868944E-3</v>
      </c>
      <c r="L21" s="22">
        <f t="shared" si="2"/>
        <v>-2.8496769373305142E-3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746204.7513</v>
      </c>
      <c r="F22" s="25">
        <f>VLOOKUP(C22,RA!B26:I55,8,0)</f>
        <v>155688.78700000001</v>
      </c>
      <c r="G22" s="16">
        <f t="shared" si="0"/>
        <v>590515.96429999999</v>
      </c>
      <c r="H22" s="27">
        <f>RA!J26</f>
        <v>20.864084117498201</v>
      </c>
      <c r="I22" s="20">
        <f>VLOOKUP(B22,RMS!B:D,3,FALSE)</f>
        <v>746204.73674426996</v>
      </c>
      <c r="J22" s="21">
        <f>VLOOKUP(B22,RMS!B:E,4,FALSE)</f>
        <v>590515.73343831499</v>
      </c>
      <c r="K22" s="22">
        <f t="shared" si="1"/>
        <v>1.4555730042047799E-2</v>
      </c>
      <c r="L22" s="22">
        <f t="shared" si="2"/>
        <v>0.23086168500594795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260066.46309999999</v>
      </c>
      <c r="F23" s="25">
        <f>VLOOKUP(C23,RA!B27:I56,8,0)</f>
        <v>60853.496899999998</v>
      </c>
      <c r="G23" s="16">
        <f t="shared" si="0"/>
        <v>199212.9662</v>
      </c>
      <c r="H23" s="27">
        <f>RA!J27</f>
        <v>23.399209638422601</v>
      </c>
      <c r="I23" s="20">
        <f>VLOOKUP(B23,RMS!B:D,3,FALSE)</f>
        <v>260066.318234468</v>
      </c>
      <c r="J23" s="21">
        <f>VLOOKUP(B23,RMS!B:E,4,FALSE)</f>
        <v>199212.950887062</v>
      </c>
      <c r="K23" s="22">
        <f t="shared" si="1"/>
        <v>0.14486553199822083</v>
      </c>
      <c r="L23" s="22">
        <f t="shared" si="2"/>
        <v>1.5312937990529463E-2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1462373.6617000001</v>
      </c>
      <c r="F24" s="25">
        <f>VLOOKUP(C24,RA!B28:I57,8,0)</f>
        <v>35164.219499999999</v>
      </c>
      <c r="G24" s="16">
        <f t="shared" si="0"/>
        <v>1427209.4422000002</v>
      </c>
      <c r="H24" s="27">
        <f>RA!J28</f>
        <v>2.4045987985807802</v>
      </c>
      <c r="I24" s="20">
        <f>VLOOKUP(B24,RMS!B:D,3,FALSE)</f>
        <v>1462374.2248477901</v>
      </c>
      <c r="J24" s="21">
        <f>VLOOKUP(B24,RMS!B:E,4,FALSE)</f>
        <v>1427209.4487354001</v>
      </c>
      <c r="K24" s="22">
        <f t="shared" si="1"/>
        <v>-0.56314779003150761</v>
      </c>
      <c r="L24" s="22">
        <f t="shared" si="2"/>
        <v>-6.5353999380022287E-3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825110.67119999998</v>
      </c>
      <c r="F25" s="25">
        <f>VLOOKUP(C25,RA!B29:I58,8,0)</f>
        <v>106725.1201</v>
      </c>
      <c r="G25" s="16">
        <f t="shared" si="0"/>
        <v>718385.55110000004</v>
      </c>
      <c r="H25" s="27">
        <f>RA!J29</f>
        <v>12.934643051553801</v>
      </c>
      <c r="I25" s="20">
        <f>VLOOKUP(B25,RMS!B:D,3,FALSE)</f>
        <v>825111.50164778798</v>
      </c>
      <c r="J25" s="21">
        <f>VLOOKUP(B25,RMS!B:E,4,FALSE)</f>
        <v>718385.54077798198</v>
      </c>
      <c r="K25" s="22">
        <f t="shared" si="1"/>
        <v>-0.83044778800103813</v>
      </c>
      <c r="L25" s="22">
        <f t="shared" si="2"/>
        <v>1.0322018060833216E-2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1001633.3869</v>
      </c>
      <c r="F26" s="25">
        <f>VLOOKUP(C26,RA!B30:I59,8,0)</f>
        <v>98507.734400000001</v>
      </c>
      <c r="G26" s="16">
        <f t="shared" si="0"/>
        <v>903125.65250000008</v>
      </c>
      <c r="H26" s="27">
        <f>RA!J30</f>
        <v>9.8347095542487803</v>
      </c>
      <c r="I26" s="20">
        <f>VLOOKUP(B26,RMS!B:D,3,FALSE)</f>
        <v>1001633.39536814</v>
      </c>
      <c r="J26" s="21">
        <f>VLOOKUP(B26,RMS!B:E,4,FALSE)</f>
        <v>903125.68109383294</v>
      </c>
      <c r="K26" s="22">
        <f t="shared" si="1"/>
        <v>-8.4681399166584015E-3</v>
      </c>
      <c r="L26" s="22">
        <f t="shared" si="2"/>
        <v>-2.8593832859769464E-2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648915.39439999999</v>
      </c>
      <c r="F27" s="25">
        <f>VLOOKUP(C27,RA!B31:I60,8,0)</f>
        <v>34481.1057</v>
      </c>
      <c r="G27" s="16">
        <f t="shared" si="0"/>
        <v>614434.28870000003</v>
      </c>
      <c r="H27" s="27">
        <f>RA!J31</f>
        <v>5.3136519795283803</v>
      </c>
      <c r="I27" s="20">
        <f>VLOOKUP(B27,RMS!B:D,3,FALSE)</f>
        <v>648915.35654513305</v>
      </c>
      <c r="J27" s="21">
        <f>VLOOKUP(B27,RMS!B:E,4,FALSE)</f>
        <v>614434.27349291998</v>
      </c>
      <c r="K27" s="22">
        <f t="shared" si="1"/>
        <v>3.7854866939596832E-2</v>
      </c>
      <c r="L27" s="22">
        <f t="shared" si="2"/>
        <v>1.5207080054096878E-2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139502.8847</v>
      </c>
      <c r="F28" s="25">
        <f>VLOOKUP(C28,RA!B32:I61,8,0)</f>
        <v>29126.339899999999</v>
      </c>
      <c r="G28" s="16">
        <f t="shared" si="0"/>
        <v>110376.5448</v>
      </c>
      <c r="H28" s="27">
        <f>RA!J32</f>
        <v>20.878664955664501</v>
      </c>
      <c r="I28" s="20">
        <f>VLOOKUP(B28,RMS!B:D,3,FALSE)</f>
        <v>139502.80264662299</v>
      </c>
      <c r="J28" s="21">
        <f>VLOOKUP(B28,RMS!B:E,4,FALSE)</f>
        <v>110376.585416353</v>
      </c>
      <c r="K28" s="22">
        <f t="shared" si="1"/>
        <v>8.2053377002011985E-2</v>
      </c>
      <c r="L28" s="22">
        <f t="shared" si="2"/>
        <v>-4.0616352998767979E-2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341850.62569999998</v>
      </c>
      <c r="F30" s="25">
        <f>VLOOKUP(C30,RA!B34:I64,8,0)</f>
        <v>29274.7785</v>
      </c>
      <c r="G30" s="16">
        <f t="shared" si="0"/>
        <v>312575.84719999996</v>
      </c>
      <c r="H30" s="27">
        <f>RA!J34</f>
        <v>0</v>
      </c>
      <c r="I30" s="20">
        <f>VLOOKUP(B30,RMS!B:D,3,FALSE)</f>
        <v>341850.62550000002</v>
      </c>
      <c r="J30" s="21">
        <f>VLOOKUP(B30,RMS!B:E,4,FALSE)</f>
        <v>312575.83750000002</v>
      </c>
      <c r="K30" s="22">
        <f t="shared" si="1"/>
        <v>1.9999995129182935E-4</v>
      </c>
      <c r="L30" s="22">
        <f t="shared" si="2"/>
        <v>9.6999999368563294E-3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8.56361705936758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115748.15</v>
      </c>
      <c r="F32" s="25">
        <f>VLOOKUP(C32,RA!B34:I65,8,0)</f>
        <v>11547.57</v>
      </c>
      <c r="G32" s="16">
        <f t="shared" si="0"/>
        <v>104200.57999999999</v>
      </c>
      <c r="H32" s="27">
        <f>RA!J34</f>
        <v>0</v>
      </c>
      <c r="I32" s="20">
        <f>VLOOKUP(B32,RMS!B:D,3,FALSE)</f>
        <v>115748.15</v>
      </c>
      <c r="J32" s="21">
        <f>VLOOKUP(B32,RMS!B:E,4,FALSE)</f>
        <v>104200.58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130644.76</v>
      </c>
      <c r="F33" s="25">
        <f>VLOOKUP(C33,RA!B34:I65,8,0)</f>
        <v>-10946.51</v>
      </c>
      <c r="G33" s="16">
        <f t="shared" si="0"/>
        <v>141591.26999999999</v>
      </c>
      <c r="H33" s="27">
        <f>RA!J34</f>
        <v>0</v>
      </c>
      <c r="I33" s="20">
        <f>VLOOKUP(B33,RMS!B:D,3,FALSE)</f>
        <v>130644.76</v>
      </c>
      <c r="J33" s="21">
        <f>VLOOKUP(B33,RMS!B:E,4,FALSE)</f>
        <v>141591.26999999999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38932.480000000003</v>
      </c>
      <c r="F34" s="25">
        <f>VLOOKUP(C34,RA!B34:I66,8,0)</f>
        <v>2018.05</v>
      </c>
      <c r="G34" s="16">
        <f t="shared" si="0"/>
        <v>36914.43</v>
      </c>
      <c r="H34" s="27">
        <f>RA!J35</f>
        <v>8.56361705936758</v>
      </c>
      <c r="I34" s="20">
        <f>VLOOKUP(B34,RMS!B:D,3,FALSE)</f>
        <v>38932.480000000003</v>
      </c>
      <c r="J34" s="21">
        <f>VLOOKUP(B34,RMS!B:E,4,FALSE)</f>
        <v>36914.43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53830.82</v>
      </c>
      <c r="F35" s="25">
        <f>VLOOKUP(C35,RA!B34:I67,8,0)</f>
        <v>-10515.96</v>
      </c>
      <c r="G35" s="16">
        <f t="shared" si="0"/>
        <v>64346.78</v>
      </c>
      <c r="H35" s="27">
        <f>RA!J34</f>
        <v>0</v>
      </c>
      <c r="I35" s="20">
        <f>VLOOKUP(B35,RMS!B:D,3,FALSE)</f>
        <v>53830.82</v>
      </c>
      <c r="J35" s="21">
        <f>VLOOKUP(B35,RMS!B:E,4,FALSE)</f>
        <v>64346.78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8.56361705936758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5648.7178999999996</v>
      </c>
      <c r="F37" s="25">
        <f>VLOOKUP(C37,RA!B8:I68,8,0)</f>
        <v>439.53019999999998</v>
      </c>
      <c r="G37" s="16">
        <f t="shared" si="0"/>
        <v>5209.1876999999995</v>
      </c>
      <c r="H37" s="27">
        <f>RA!J35</f>
        <v>8.56361705936758</v>
      </c>
      <c r="I37" s="20">
        <f>VLOOKUP(B37,RMS!B:D,3,FALSE)</f>
        <v>5648.7179487179501</v>
      </c>
      <c r="J37" s="21">
        <f>VLOOKUP(B37,RMS!B:E,4,FALSE)</f>
        <v>5209.1880341880296</v>
      </c>
      <c r="K37" s="22">
        <f t="shared" si="1"/>
        <v>-4.8717950448917691E-5</v>
      </c>
      <c r="L37" s="22">
        <f t="shared" si="2"/>
        <v>-3.3418803013773868E-4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303976.13339999999</v>
      </c>
      <c r="F38" s="25">
        <f>VLOOKUP(C38,RA!B8:I69,8,0)</f>
        <v>17337.2143</v>
      </c>
      <c r="G38" s="16">
        <f t="shared" si="0"/>
        <v>286638.9191</v>
      </c>
      <c r="H38" s="27">
        <f>RA!J36</f>
        <v>0</v>
      </c>
      <c r="I38" s="20">
        <f>VLOOKUP(B38,RMS!B:D,3,FALSE)</f>
        <v>303976.12898461497</v>
      </c>
      <c r="J38" s="21">
        <f>VLOOKUP(B38,RMS!B:E,4,FALSE)</f>
        <v>286638.91583076899</v>
      </c>
      <c r="K38" s="22">
        <f t="shared" si="1"/>
        <v>4.4153850176371634E-3</v>
      </c>
      <c r="L38" s="22">
        <f t="shared" si="2"/>
        <v>3.2692310051061213E-3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127375.22</v>
      </c>
      <c r="F39" s="25">
        <f>VLOOKUP(C39,RA!B9:I70,8,0)</f>
        <v>-19050.82</v>
      </c>
      <c r="G39" s="16">
        <f t="shared" si="0"/>
        <v>146426.04</v>
      </c>
      <c r="H39" s="27">
        <f>RA!J37</f>
        <v>9.9764618268196905</v>
      </c>
      <c r="I39" s="20">
        <f>VLOOKUP(B39,RMS!B:D,3,FALSE)</f>
        <v>127375.22</v>
      </c>
      <c r="J39" s="21">
        <f>VLOOKUP(B39,RMS!B:E,4,FALSE)</f>
        <v>146426.04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50240.23</v>
      </c>
      <c r="F40" s="25">
        <f>VLOOKUP(C40,RA!B10:I71,8,0)</f>
        <v>6757.19</v>
      </c>
      <c r="G40" s="16">
        <f t="shared" si="0"/>
        <v>43483.040000000001</v>
      </c>
      <c r="H40" s="27">
        <f>RA!J38</f>
        <v>-8.3788358599303905</v>
      </c>
      <c r="I40" s="20">
        <f>VLOOKUP(B40,RMS!B:D,3,FALSE)</f>
        <v>50240.23</v>
      </c>
      <c r="J40" s="21">
        <f>VLOOKUP(B40,RMS!B:E,4,FALSE)</f>
        <v>43483.040000000001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5.1834612128485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7493.2236999999996</v>
      </c>
      <c r="F42" s="25">
        <f>VLOOKUP(C42,RA!B8:I72,8,0)</f>
        <v>806.73239999999998</v>
      </c>
      <c r="G42" s="16">
        <f t="shared" si="0"/>
        <v>6686.4912999999997</v>
      </c>
      <c r="H42" s="27">
        <f>RA!J39</f>
        <v>5.1834612128485</v>
      </c>
      <c r="I42" s="20">
        <f>VLOOKUP(B42,RMS!B:D,3,FALSE)</f>
        <v>7493.2236593298503</v>
      </c>
      <c r="J42" s="21">
        <f>VLOOKUP(B42,RMS!B:E,4,FALSE)</f>
        <v>6686.4912638983396</v>
      </c>
      <c r="K42" s="22">
        <f t="shared" si="1"/>
        <v>4.0670149246579967E-5</v>
      </c>
      <c r="L42" s="22">
        <f t="shared" si="2"/>
        <v>3.6101660043641459E-5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16469421.3806</v>
      </c>
      <c r="E7" s="65"/>
      <c r="F7" s="65"/>
      <c r="G7" s="53">
        <v>13967728.163000001</v>
      </c>
      <c r="H7" s="54">
        <v>17.910523375067498</v>
      </c>
      <c r="I7" s="53">
        <v>1649493.4288000001</v>
      </c>
      <c r="J7" s="54">
        <v>10.0154910769543</v>
      </c>
      <c r="K7" s="53">
        <v>1614654.784</v>
      </c>
      <c r="L7" s="54">
        <v>11.5598955331702</v>
      </c>
      <c r="M7" s="54">
        <v>2.1576528398036001E-2</v>
      </c>
      <c r="N7" s="53">
        <v>32048548.018300001</v>
      </c>
      <c r="O7" s="53">
        <v>7455192365.1096001</v>
      </c>
      <c r="P7" s="53">
        <v>920431</v>
      </c>
      <c r="Q7" s="53">
        <v>843789</v>
      </c>
      <c r="R7" s="54">
        <v>9.0830764563178708</v>
      </c>
      <c r="S7" s="53">
        <v>17.893162421300499</v>
      </c>
      <c r="T7" s="53">
        <v>18.463296674524099</v>
      </c>
      <c r="U7" s="55">
        <v>-3.1863246965495802</v>
      </c>
    </row>
    <row r="8" spans="1:23" ht="12" thickBot="1">
      <c r="A8" s="74">
        <v>42706</v>
      </c>
      <c r="B8" s="70" t="s">
        <v>6</v>
      </c>
      <c r="C8" s="71"/>
      <c r="D8" s="56">
        <v>540858.6594</v>
      </c>
      <c r="E8" s="59"/>
      <c r="F8" s="59"/>
      <c r="G8" s="56">
        <v>499200.48930000002</v>
      </c>
      <c r="H8" s="57">
        <v>8.3449778181136995</v>
      </c>
      <c r="I8" s="56">
        <v>143466.33420000001</v>
      </c>
      <c r="J8" s="57">
        <v>26.5256609479367</v>
      </c>
      <c r="K8" s="56">
        <v>126302.47440000001</v>
      </c>
      <c r="L8" s="57">
        <v>25.300951643117699</v>
      </c>
      <c r="M8" s="57">
        <v>0.135894881565361</v>
      </c>
      <c r="N8" s="56">
        <v>1135884.7411</v>
      </c>
      <c r="O8" s="56">
        <v>278430975.18400002</v>
      </c>
      <c r="P8" s="56">
        <v>19779</v>
      </c>
      <c r="Q8" s="56">
        <v>18883</v>
      </c>
      <c r="R8" s="57">
        <v>4.7450087380183303</v>
      </c>
      <c r="S8" s="56">
        <v>27.345096283937501</v>
      </c>
      <c r="T8" s="56">
        <v>31.511204877402999</v>
      </c>
      <c r="U8" s="58">
        <v>-15.2353041664462</v>
      </c>
    </row>
    <row r="9" spans="1:23" ht="12" thickBot="1">
      <c r="A9" s="75"/>
      <c r="B9" s="70" t="s">
        <v>7</v>
      </c>
      <c r="C9" s="71"/>
      <c r="D9" s="56">
        <v>78977.357799999998</v>
      </c>
      <c r="E9" s="59"/>
      <c r="F9" s="59"/>
      <c r="G9" s="56">
        <v>63604.178399999997</v>
      </c>
      <c r="H9" s="57">
        <v>24.170077794763198</v>
      </c>
      <c r="I9" s="56">
        <v>18726.245999999999</v>
      </c>
      <c r="J9" s="57">
        <v>23.710904646141501</v>
      </c>
      <c r="K9" s="56">
        <v>14928.0841</v>
      </c>
      <c r="L9" s="57">
        <v>23.470288392248101</v>
      </c>
      <c r="M9" s="57">
        <v>0.25443063386814702</v>
      </c>
      <c r="N9" s="56">
        <v>140351.14509999999</v>
      </c>
      <c r="O9" s="56">
        <v>37885541.499600001</v>
      </c>
      <c r="P9" s="56">
        <v>4771</v>
      </c>
      <c r="Q9" s="56">
        <v>3750</v>
      </c>
      <c r="R9" s="57">
        <v>27.226666666666699</v>
      </c>
      <c r="S9" s="56">
        <v>16.553627709075698</v>
      </c>
      <c r="T9" s="56">
        <v>16.366343279999999</v>
      </c>
      <c r="U9" s="58">
        <v>1.13137997523639</v>
      </c>
    </row>
    <row r="10" spans="1:23" ht="12" thickBot="1">
      <c r="A10" s="75"/>
      <c r="B10" s="70" t="s">
        <v>8</v>
      </c>
      <c r="C10" s="71"/>
      <c r="D10" s="56">
        <v>98038.531400000007</v>
      </c>
      <c r="E10" s="59"/>
      <c r="F10" s="59"/>
      <c r="G10" s="56">
        <v>83572.189100000003</v>
      </c>
      <c r="H10" s="57">
        <v>17.309995652608801</v>
      </c>
      <c r="I10" s="56">
        <v>31279.596399999999</v>
      </c>
      <c r="J10" s="57">
        <v>31.905411018835402</v>
      </c>
      <c r="K10" s="56">
        <v>26039.424599999998</v>
      </c>
      <c r="L10" s="57">
        <v>31.1580022976806</v>
      </c>
      <c r="M10" s="57">
        <v>0.20123992294361201</v>
      </c>
      <c r="N10" s="56">
        <v>183448.35219999999</v>
      </c>
      <c r="O10" s="56">
        <v>60824558.995899998</v>
      </c>
      <c r="P10" s="56">
        <v>92719</v>
      </c>
      <c r="Q10" s="56">
        <v>83389</v>
      </c>
      <c r="R10" s="57">
        <v>11.1885260645888</v>
      </c>
      <c r="S10" s="56">
        <v>1.0573726140273301</v>
      </c>
      <c r="T10" s="56">
        <v>1.0242336615141101</v>
      </c>
      <c r="U10" s="58">
        <v>3.13408462386798</v>
      </c>
    </row>
    <row r="11" spans="1:23" ht="12" thickBot="1">
      <c r="A11" s="75"/>
      <c r="B11" s="70" t="s">
        <v>9</v>
      </c>
      <c r="C11" s="71"/>
      <c r="D11" s="56">
        <v>62222.572999999997</v>
      </c>
      <c r="E11" s="59"/>
      <c r="F11" s="59"/>
      <c r="G11" s="56">
        <v>64477.505100000002</v>
      </c>
      <c r="H11" s="57">
        <v>-3.49723845006528</v>
      </c>
      <c r="I11" s="56">
        <v>13248.024100000001</v>
      </c>
      <c r="J11" s="57">
        <v>21.2913472736012</v>
      </c>
      <c r="K11" s="56">
        <v>14434.559800000001</v>
      </c>
      <c r="L11" s="57">
        <v>22.3869701186686</v>
      </c>
      <c r="M11" s="57">
        <v>-8.2201031166880004E-2</v>
      </c>
      <c r="N11" s="56">
        <v>129133.85550000001</v>
      </c>
      <c r="O11" s="56">
        <v>22639826.375999998</v>
      </c>
      <c r="P11" s="56">
        <v>2727</v>
      </c>
      <c r="Q11" s="56">
        <v>2757</v>
      </c>
      <c r="R11" s="57">
        <v>-1.08813928182807</v>
      </c>
      <c r="S11" s="56">
        <v>22.817225155848899</v>
      </c>
      <c r="T11" s="56">
        <v>24.2695982952485</v>
      </c>
      <c r="U11" s="58">
        <v>-6.3652487516749696</v>
      </c>
    </row>
    <row r="12" spans="1:23" ht="12" thickBot="1">
      <c r="A12" s="75"/>
      <c r="B12" s="70" t="s">
        <v>10</v>
      </c>
      <c r="C12" s="71"/>
      <c r="D12" s="56">
        <v>207184.10579999999</v>
      </c>
      <c r="E12" s="59"/>
      <c r="F12" s="59"/>
      <c r="G12" s="56">
        <v>188414.79399999999</v>
      </c>
      <c r="H12" s="57">
        <v>9.9616974875125699</v>
      </c>
      <c r="I12" s="56">
        <v>31460.4274</v>
      </c>
      <c r="J12" s="57">
        <v>15.1847687729335</v>
      </c>
      <c r="K12" s="56">
        <v>33755.357199999999</v>
      </c>
      <c r="L12" s="57">
        <v>17.9154494630607</v>
      </c>
      <c r="M12" s="57">
        <v>-6.7987128277226E-2</v>
      </c>
      <c r="N12" s="56">
        <v>443305.95140000002</v>
      </c>
      <c r="O12" s="56">
        <v>87523960.636299998</v>
      </c>
      <c r="P12" s="56">
        <v>1913</v>
      </c>
      <c r="Q12" s="56">
        <v>1937</v>
      </c>
      <c r="R12" s="57">
        <v>-1.23902942694889</v>
      </c>
      <c r="S12" s="56">
        <v>108.303244014637</v>
      </c>
      <c r="T12" s="56">
        <v>121.900797934951</v>
      </c>
      <c r="U12" s="58">
        <v>-12.555075375652301</v>
      </c>
    </row>
    <row r="13" spans="1:23" ht="12" thickBot="1">
      <c r="A13" s="75"/>
      <c r="B13" s="70" t="s">
        <v>11</v>
      </c>
      <c r="C13" s="71"/>
      <c r="D13" s="56">
        <v>241903.01759999999</v>
      </c>
      <c r="E13" s="59"/>
      <c r="F13" s="59"/>
      <c r="G13" s="56">
        <v>292319.85389999999</v>
      </c>
      <c r="H13" s="57">
        <v>-17.247147474713501</v>
      </c>
      <c r="I13" s="56">
        <v>74116.939499999993</v>
      </c>
      <c r="J13" s="57">
        <v>30.639113242711399</v>
      </c>
      <c r="K13" s="56">
        <v>82666.048299999995</v>
      </c>
      <c r="L13" s="57">
        <v>28.279313634399699</v>
      </c>
      <c r="M13" s="57">
        <v>-0.103417412296942</v>
      </c>
      <c r="N13" s="56">
        <v>478793.97979999997</v>
      </c>
      <c r="O13" s="56">
        <v>120202023.4401</v>
      </c>
      <c r="P13" s="56">
        <v>7029</v>
      </c>
      <c r="Q13" s="56">
        <v>7017</v>
      </c>
      <c r="R13" s="57">
        <v>0.17101325352715199</v>
      </c>
      <c r="S13" s="56">
        <v>34.414997524541199</v>
      </c>
      <c r="T13" s="56">
        <v>33.759578480832303</v>
      </c>
      <c r="U13" s="58">
        <v>1.90445762270228</v>
      </c>
    </row>
    <row r="14" spans="1:23" ht="12" thickBot="1">
      <c r="A14" s="75"/>
      <c r="B14" s="70" t="s">
        <v>12</v>
      </c>
      <c r="C14" s="71"/>
      <c r="D14" s="56">
        <v>113166.6539</v>
      </c>
      <c r="E14" s="59"/>
      <c r="F14" s="59"/>
      <c r="G14" s="56">
        <v>155857.51610000001</v>
      </c>
      <c r="H14" s="57">
        <v>-27.3909550647587</v>
      </c>
      <c r="I14" s="56">
        <v>21720.970499999999</v>
      </c>
      <c r="J14" s="57">
        <v>19.193790530551301</v>
      </c>
      <c r="K14" s="56">
        <v>31106.1283</v>
      </c>
      <c r="L14" s="57">
        <v>19.958054688900599</v>
      </c>
      <c r="M14" s="57">
        <v>-0.30171410949912397</v>
      </c>
      <c r="N14" s="56">
        <v>226799.71580000001</v>
      </c>
      <c r="O14" s="56">
        <v>48652822.714699998</v>
      </c>
      <c r="P14" s="56">
        <v>1666</v>
      </c>
      <c r="Q14" s="56">
        <v>1692</v>
      </c>
      <c r="R14" s="57">
        <v>-1.5366430260047199</v>
      </c>
      <c r="S14" s="56">
        <v>67.927163205282099</v>
      </c>
      <c r="T14" s="56">
        <v>67.159020035460998</v>
      </c>
      <c r="U14" s="58">
        <v>1.1308335775773799</v>
      </c>
    </row>
    <row r="15" spans="1:23" ht="12" thickBot="1">
      <c r="A15" s="75"/>
      <c r="B15" s="70" t="s">
        <v>13</v>
      </c>
      <c r="C15" s="71"/>
      <c r="D15" s="56">
        <v>71171.376300000004</v>
      </c>
      <c r="E15" s="59"/>
      <c r="F15" s="59"/>
      <c r="G15" s="56">
        <v>100723.588</v>
      </c>
      <c r="H15" s="57">
        <v>-29.3399116203049</v>
      </c>
      <c r="I15" s="56">
        <v>12396.526400000001</v>
      </c>
      <c r="J15" s="57">
        <v>17.417853980716099</v>
      </c>
      <c r="K15" s="56">
        <v>13292.905000000001</v>
      </c>
      <c r="L15" s="57">
        <v>13.1974101240317</v>
      </c>
      <c r="M15" s="57">
        <v>-6.7432859860204003E-2</v>
      </c>
      <c r="N15" s="56">
        <v>149409.96419999999</v>
      </c>
      <c r="O15" s="56">
        <v>44329168.585100003</v>
      </c>
      <c r="P15" s="56">
        <v>2598</v>
      </c>
      <c r="Q15" s="56">
        <v>2544</v>
      </c>
      <c r="R15" s="57">
        <v>2.1226415094339499</v>
      </c>
      <c r="S15" s="56">
        <v>27.394679099307201</v>
      </c>
      <c r="T15" s="56">
        <v>30.754161910377402</v>
      </c>
      <c r="U15" s="58">
        <v>-12.263267618108999</v>
      </c>
    </row>
    <row r="16" spans="1:23" ht="12" thickBot="1">
      <c r="A16" s="75"/>
      <c r="B16" s="70" t="s">
        <v>14</v>
      </c>
      <c r="C16" s="71"/>
      <c r="D16" s="56">
        <v>656835.56779999996</v>
      </c>
      <c r="E16" s="59"/>
      <c r="F16" s="59"/>
      <c r="G16" s="56">
        <v>481456.50790000003</v>
      </c>
      <c r="H16" s="57">
        <v>36.426771062865498</v>
      </c>
      <c r="I16" s="56">
        <v>-34819.160100000001</v>
      </c>
      <c r="J16" s="57">
        <v>-5.3010466861018299</v>
      </c>
      <c r="K16" s="56">
        <v>26985.855100000001</v>
      </c>
      <c r="L16" s="57">
        <v>5.60504524442009</v>
      </c>
      <c r="M16" s="57">
        <v>-2.2902744779060198</v>
      </c>
      <c r="N16" s="56">
        <v>1221013.7274</v>
      </c>
      <c r="O16" s="56">
        <v>380127773.47009999</v>
      </c>
      <c r="P16" s="56">
        <v>34724</v>
      </c>
      <c r="Q16" s="56">
        <v>27049</v>
      </c>
      <c r="R16" s="57">
        <v>28.374431587119702</v>
      </c>
      <c r="S16" s="56">
        <v>18.915895858772</v>
      </c>
      <c r="T16" s="56">
        <v>20.857634648230999</v>
      </c>
      <c r="U16" s="58">
        <v>-10.265116724876099</v>
      </c>
    </row>
    <row r="17" spans="1:21" ht="12" thickBot="1">
      <c r="A17" s="75"/>
      <c r="B17" s="70" t="s">
        <v>15</v>
      </c>
      <c r="C17" s="71"/>
      <c r="D17" s="56">
        <v>549890.0331</v>
      </c>
      <c r="E17" s="59"/>
      <c r="F17" s="59"/>
      <c r="G17" s="56">
        <v>407952.4682</v>
      </c>
      <c r="H17" s="57">
        <v>34.792672177292602</v>
      </c>
      <c r="I17" s="56">
        <v>68613.920700000002</v>
      </c>
      <c r="J17" s="57">
        <v>12.477753108778799</v>
      </c>
      <c r="K17" s="56">
        <v>53214.595399999998</v>
      </c>
      <c r="L17" s="57">
        <v>13.0443126462251</v>
      </c>
      <c r="M17" s="57">
        <v>0.28938161014374703</v>
      </c>
      <c r="N17" s="56">
        <v>1108821.8126999999</v>
      </c>
      <c r="O17" s="56">
        <v>376379075.03399998</v>
      </c>
      <c r="P17" s="56">
        <v>9980</v>
      </c>
      <c r="Q17" s="56">
        <v>8631</v>
      </c>
      <c r="R17" s="57">
        <v>15.629706870582799</v>
      </c>
      <c r="S17" s="56">
        <v>55.099201713426901</v>
      </c>
      <c r="T17" s="56">
        <v>64.758635106013202</v>
      </c>
      <c r="U17" s="58">
        <v>-17.530986098175202</v>
      </c>
    </row>
    <row r="18" spans="1:21" ht="12" thickBot="1">
      <c r="A18" s="75"/>
      <c r="B18" s="70" t="s">
        <v>16</v>
      </c>
      <c r="C18" s="71"/>
      <c r="D18" s="56">
        <v>1518182.2585</v>
      </c>
      <c r="E18" s="59"/>
      <c r="F18" s="59"/>
      <c r="G18" s="56">
        <v>1200097.4713000001</v>
      </c>
      <c r="H18" s="57">
        <v>26.504912709751501</v>
      </c>
      <c r="I18" s="56">
        <v>245375.78260000001</v>
      </c>
      <c r="J18" s="57">
        <v>16.162472010602801</v>
      </c>
      <c r="K18" s="56">
        <v>175923.58919999999</v>
      </c>
      <c r="L18" s="57">
        <v>14.659108398039701</v>
      </c>
      <c r="M18" s="57">
        <v>0.39478613252394901</v>
      </c>
      <c r="N18" s="56">
        <v>2748598.4539999999</v>
      </c>
      <c r="O18" s="56">
        <v>723454524.27339995</v>
      </c>
      <c r="P18" s="56">
        <v>67757</v>
      </c>
      <c r="Q18" s="56">
        <v>55686</v>
      </c>
      <c r="R18" s="57">
        <v>21.676902632618599</v>
      </c>
      <c r="S18" s="56">
        <v>22.406279181486799</v>
      </c>
      <c r="T18" s="56">
        <v>22.095611024314898</v>
      </c>
      <c r="U18" s="58">
        <v>1.38652274505518</v>
      </c>
    </row>
    <row r="19" spans="1:21" ht="12" thickBot="1">
      <c r="A19" s="75"/>
      <c r="B19" s="70" t="s">
        <v>17</v>
      </c>
      <c r="C19" s="71"/>
      <c r="D19" s="56">
        <v>549643.5379</v>
      </c>
      <c r="E19" s="59"/>
      <c r="F19" s="59"/>
      <c r="G19" s="56">
        <v>671315.18099999998</v>
      </c>
      <c r="H19" s="57">
        <v>-18.124369378740401</v>
      </c>
      <c r="I19" s="56">
        <v>41625.440000000002</v>
      </c>
      <c r="J19" s="57">
        <v>7.5731700874782497</v>
      </c>
      <c r="K19" s="56">
        <v>21655.728599999999</v>
      </c>
      <c r="L19" s="57">
        <v>3.22586606305273</v>
      </c>
      <c r="M19" s="57">
        <v>0.92214451745576498</v>
      </c>
      <c r="N19" s="56">
        <v>1060976.7396</v>
      </c>
      <c r="O19" s="56">
        <v>222852791.02739999</v>
      </c>
      <c r="P19" s="56">
        <v>13543</v>
      </c>
      <c r="Q19" s="56">
        <v>11992</v>
      </c>
      <c r="R19" s="57">
        <v>12.933622414943301</v>
      </c>
      <c r="S19" s="56">
        <v>40.585065192350299</v>
      </c>
      <c r="T19" s="56">
        <v>42.639526492661801</v>
      </c>
      <c r="U19" s="58">
        <v>-5.0621116180902801</v>
      </c>
    </row>
    <row r="20" spans="1:21" ht="12" thickBot="1">
      <c r="A20" s="75"/>
      <c r="B20" s="70" t="s">
        <v>18</v>
      </c>
      <c r="C20" s="71"/>
      <c r="D20" s="56">
        <v>1099660.7095999999</v>
      </c>
      <c r="E20" s="59"/>
      <c r="F20" s="59"/>
      <c r="G20" s="56">
        <v>915875.41170000006</v>
      </c>
      <c r="H20" s="57">
        <v>20.066626481310099</v>
      </c>
      <c r="I20" s="56">
        <v>79947.069499999998</v>
      </c>
      <c r="J20" s="57">
        <v>7.2701578588800002</v>
      </c>
      <c r="K20" s="56">
        <v>84535.203699999998</v>
      </c>
      <c r="L20" s="57">
        <v>9.2299894308866897</v>
      </c>
      <c r="M20" s="57">
        <v>-5.4274834615439999E-2</v>
      </c>
      <c r="N20" s="56">
        <v>2226915.4923999999</v>
      </c>
      <c r="O20" s="56">
        <v>448352544.42250001</v>
      </c>
      <c r="P20" s="56">
        <v>41845</v>
      </c>
      <c r="Q20" s="56">
        <v>39391</v>
      </c>
      <c r="R20" s="57">
        <v>6.2298494579980304</v>
      </c>
      <c r="S20" s="56">
        <v>26.2793812785279</v>
      </c>
      <c r="T20" s="56">
        <v>28.617064375111099</v>
      </c>
      <c r="U20" s="58">
        <v>-8.8955027966857791</v>
      </c>
    </row>
    <row r="21" spans="1:21" ht="12" thickBot="1">
      <c r="A21" s="75"/>
      <c r="B21" s="70" t="s">
        <v>19</v>
      </c>
      <c r="C21" s="71"/>
      <c r="D21" s="56">
        <v>387451.38179999997</v>
      </c>
      <c r="E21" s="59"/>
      <c r="F21" s="59"/>
      <c r="G21" s="56">
        <v>289481.68770000001</v>
      </c>
      <c r="H21" s="57">
        <v>33.843140434337101</v>
      </c>
      <c r="I21" s="56">
        <v>35295.647599999997</v>
      </c>
      <c r="J21" s="57">
        <v>9.1096971795597792</v>
      </c>
      <c r="K21" s="56">
        <v>40373.768199999999</v>
      </c>
      <c r="L21" s="57">
        <v>13.946916131648599</v>
      </c>
      <c r="M21" s="57">
        <v>-0.12577772217952199</v>
      </c>
      <c r="N21" s="56">
        <v>751280.69480000006</v>
      </c>
      <c r="O21" s="56">
        <v>139994172.67550001</v>
      </c>
      <c r="P21" s="56">
        <v>33883</v>
      </c>
      <c r="Q21" s="56">
        <v>31868</v>
      </c>
      <c r="R21" s="57">
        <v>6.3229571984435804</v>
      </c>
      <c r="S21" s="56">
        <v>11.434978655963199</v>
      </c>
      <c r="T21" s="56">
        <v>11.4167601669386</v>
      </c>
      <c r="U21" s="58">
        <v>0.15932245763348099</v>
      </c>
    </row>
    <row r="22" spans="1:21" ht="12" thickBot="1">
      <c r="A22" s="75"/>
      <c r="B22" s="70" t="s">
        <v>20</v>
      </c>
      <c r="C22" s="71"/>
      <c r="D22" s="56">
        <v>1072438.466</v>
      </c>
      <c r="E22" s="59"/>
      <c r="F22" s="59"/>
      <c r="G22" s="56">
        <v>882663.60880000005</v>
      </c>
      <c r="H22" s="57">
        <v>21.500247127895399</v>
      </c>
      <c r="I22" s="56">
        <v>70821.102100000004</v>
      </c>
      <c r="J22" s="57">
        <v>6.60374504880917</v>
      </c>
      <c r="K22" s="56">
        <v>102103.5007</v>
      </c>
      <c r="L22" s="57">
        <v>11.5676572232101</v>
      </c>
      <c r="M22" s="57">
        <v>-0.30637929537708802</v>
      </c>
      <c r="N22" s="56">
        <v>1970852.9979000001</v>
      </c>
      <c r="O22" s="56">
        <v>484123204.11690003</v>
      </c>
      <c r="P22" s="56">
        <v>63106</v>
      </c>
      <c r="Q22" s="56">
        <v>52555</v>
      </c>
      <c r="R22" s="57">
        <v>20.0761107411283</v>
      </c>
      <c r="S22" s="56">
        <v>16.994239311634399</v>
      </c>
      <c r="T22" s="56">
        <v>17.094748965845302</v>
      </c>
      <c r="U22" s="58">
        <v>-0.59143367565798599</v>
      </c>
    </row>
    <row r="23" spans="1:21" ht="12" thickBot="1">
      <c r="A23" s="75"/>
      <c r="B23" s="70" t="s">
        <v>21</v>
      </c>
      <c r="C23" s="71"/>
      <c r="D23" s="56">
        <v>2178756.6198</v>
      </c>
      <c r="E23" s="59"/>
      <c r="F23" s="59"/>
      <c r="G23" s="56">
        <v>2155014.0657000002</v>
      </c>
      <c r="H23" s="57">
        <v>1.1017354586169601</v>
      </c>
      <c r="I23" s="56">
        <v>189613.38990000001</v>
      </c>
      <c r="J23" s="57">
        <v>8.7028256472907799</v>
      </c>
      <c r="K23" s="56">
        <v>176885.28109999999</v>
      </c>
      <c r="L23" s="57">
        <v>8.2080801195394208</v>
      </c>
      <c r="M23" s="57">
        <v>7.1956856561763996E-2</v>
      </c>
      <c r="N23" s="56">
        <v>4221714.8952000001</v>
      </c>
      <c r="O23" s="56">
        <v>1091660782.0537</v>
      </c>
      <c r="P23" s="56">
        <v>72541</v>
      </c>
      <c r="Q23" s="56">
        <v>68076</v>
      </c>
      <c r="R23" s="57">
        <v>6.5588459956519101</v>
      </c>
      <c r="S23" s="56">
        <v>30.034830231179601</v>
      </c>
      <c r="T23" s="56">
        <v>30.009963502556001</v>
      </c>
      <c r="U23" s="58">
        <v>8.2792972133493001E-2</v>
      </c>
    </row>
    <row r="24" spans="1:21" ht="12" thickBot="1">
      <c r="A24" s="75"/>
      <c r="B24" s="70" t="s">
        <v>22</v>
      </c>
      <c r="C24" s="71"/>
      <c r="D24" s="56">
        <v>319645.52250000002</v>
      </c>
      <c r="E24" s="59"/>
      <c r="F24" s="59"/>
      <c r="G24" s="56">
        <v>233268.99960000001</v>
      </c>
      <c r="H24" s="57">
        <v>37.028719224635402</v>
      </c>
      <c r="I24" s="56">
        <v>40123.277399999999</v>
      </c>
      <c r="J24" s="57">
        <v>12.5524290427062</v>
      </c>
      <c r="K24" s="56">
        <v>38957.618999999999</v>
      </c>
      <c r="L24" s="57">
        <v>16.7007270862407</v>
      </c>
      <c r="M24" s="57">
        <v>2.9921192052317001E-2</v>
      </c>
      <c r="N24" s="56">
        <v>616301.68189999997</v>
      </c>
      <c r="O24" s="56">
        <v>105608660.5502</v>
      </c>
      <c r="P24" s="56">
        <v>30544</v>
      </c>
      <c r="Q24" s="56">
        <v>28676</v>
      </c>
      <c r="R24" s="57">
        <v>6.5141581810573399</v>
      </c>
      <c r="S24" s="56">
        <v>10.465083895364099</v>
      </c>
      <c r="T24" s="56">
        <v>10.345102503835999</v>
      </c>
      <c r="U24" s="58">
        <v>1.1464924001350201</v>
      </c>
    </row>
    <row r="25" spans="1:21" ht="12" thickBot="1">
      <c r="A25" s="75"/>
      <c r="B25" s="70" t="s">
        <v>23</v>
      </c>
      <c r="C25" s="71"/>
      <c r="D25" s="56">
        <v>463847.43440000003</v>
      </c>
      <c r="E25" s="59"/>
      <c r="F25" s="59"/>
      <c r="G25" s="56">
        <v>301091.01040000003</v>
      </c>
      <c r="H25" s="57">
        <v>54.055557415605897</v>
      </c>
      <c r="I25" s="56">
        <v>18267.315699999999</v>
      </c>
      <c r="J25" s="57">
        <v>3.9382163929890699</v>
      </c>
      <c r="K25" s="56">
        <v>22072.716199999999</v>
      </c>
      <c r="L25" s="57">
        <v>7.3309117302028897</v>
      </c>
      <c r="M25" s="57">
        <v>-0.172402909796847</v>
      </c>
      <c r="N25" s="56">
        <v>833468.85849999997</v>
      </c>
      <c r="O25" s="56">
        <v>126227485.4332</v>
      </c>
      <c r="P25" s="56">
        <v>21524</v>
      </c>
      <c r="Q25" s="56">
        <v>19413</v>
      </c>
      <c r="R25" s="57">
        <v>10.8741564930717</v>
      </c>
      <c r="S25" s="56">
        <v>21.550243188998301</v>
      </c>
      <c r="T25" s="56">
        <v>19.039892036264401</v>
      </c>
      <c r="U25" s="58">
        <v>11.6488298100299</v>
      </c>
    </row>
    <row r="26" spans="1:21" ht="12" thickBot="1">
      <c r="A26" s="75"/>
      <c r="B26" s="70" t="s">
        <v>24</v>
      </c>
      <c r="C26" s="71"/>
      <c r="D26" s="56">
        <v>746204.7513</v>
      </c>
      <c r="E26" s="59"/>
      <c r="F26" s="59"/>
      <c r="G26" s="56">
        <v>584145.47849999997</v>
      </c>
      <c r="H26" s="57">
        <v>27.742964512221199</v>
      </c>
      <c r="I26" s="56">
        <v>155688.78700000001</v>
      </c>
      <c r="J26" s="57">
        <v>20.864084117498201</v>
      </c>
      <c r="K26" s="56">
        <v>112265.29120000001</v>
      </c>
      <c r="L26" s="57">
        <v>19.218721248734301</v>
      </c>
      <c r="M26" s="57">
        <v>0.38679359698663501</v>
      </c>
      <c r="N26" s="56">
        <v>1381486.855</v>
      </c>
      <c r="O26" s="56">
        <v>235715122.21070001</v>
      </c>
      <c r="P26" s="56">
        <v>49039</v>
      </c>
      <c r="Q26" s="56">
        <v>46425</v>
      </c>
      <c r="R26" s="57">
        <v>5.6305869682283403</v>
      </c>
      <c r="S26" s="56">
        <v>15.216557256469301</v>
      </c>
      <c r="T26" s="56">
        <v>13.6840517759828</v>
      </c>
      <c r="U26" s="58">
        <v>10.0713022969439</v>
      </c>
    </row>
    <row r="27" spans="1:21" ht="12" thickBot="1">
      <c r="A27" s="75"/>
      <c r="B27" s="70" t="s">
        <v>25</v>
      </c>
      <c r="C27" s="71"/>
      <c r="D27" s="56">
        <v>260066.46309999999</v>
      </c>
      <c r="E27" s="59"/>
      <c r="F27" s="59"/>
      <c r="G27" s="56">
        <v>222625.26079999999</v>
      </c>
      <c r="H27" s="57">
        <v>16.818038602383101</v>
      </c>
      <c r="I27" s="56">
        <v>60853.496899999998</v>
      </c>
      <c r="J27" s="57">
        <v>23.399209638422601</v>
      </c>
      <c r="K27" s="56">
        <v>61662.763500000001</v>
      </c>
      <c r="L27" s="57">
        <v>27.698008428340898</v>
      </c>
      <c r="M27" s="57">
        <v>-1.3124072845032E-2</v>
      </c>
      <c r="N27" s="56">
        <v>505960.69280000002</v>
      </c>
      <c r="O27" s="56">
        <v>86103998.363999993</v>
      </c>
      <c r="P27" s="56">
        <v>32608</v>
      </c>
      <c r="Q27" s="56">
        <v>28958</v>
      </c>
      <c r="R27" s="57">
        <v>12.604461634090701</v>
      </c>
      <c r="S27" s="56">
        <v>7.9755416799558398</v>
      </c>
      <c r="T27" s="56">
        <v>8.4914092720491805</v>
      </c>
      <c r="U27" s="58">
        <v>-6.4681198192445697</v>
      </c>
    </row>
    <row r="28" spans="1:21" ht="12" thickBot="1">
      <c r="A28" s="75"/>
      <c r="B28" s="70" t="s">
        <v>26</v>
      </c>
      <c r="C28" s="71"/>
      <c r="D28" s="56">
        <v>1462373.6617000001</v>
      </c>
      <c r="E28" s="59"/>
      <c r="F28" s="59"/>
      <c r="G28" s="56">
        <v>1065622.4127</v>
      </c>
      <c r="H28" s="57">
        <v>37.2318791601557</v>
      </c>
      <c r="I28" s="56">
        <v>35164.219499999999</v>
      </c>
      <c r="J28" s="57">
        <v>2.4045987985807802</v>
      </c>
      <c r="K28" s="56">
        <v>56856.451999999997</v>
      </c>
      <c r="L28" s="57">
        <v>5.3355157814240304</v>
      </c>
      <c r="M28" s="57">
        <v>-0.38152631296796402</v>
      </c>
      <c r="N28" s="56">
        <v>2833399.6847000001</v>
      </c>
      <c r="O28" s="56">
        <v>375526827.27249998</v>
      </c>
      <c r="P28" s="56">
        <v>48618</v>
      </c>
      <c r="Q28" s="56">
        <v>46878</v>
      </c>
      <c r="R28" s="57">
        <v>3.7117624472033701</v>
      </c>
      <c r="S28" s="56">
        <v>30.078852723271201</v>
      </c>
      <c r="T28" s="56">
        <v>29.246683369597701</v>
      </c>
      <c r="U28" s="58">
        <v>2.7666259791541301</v>
      </c>
    </row>
    <row r="29" spans="1:21" ht="12" thickBot="1">
      <c r="A29" s="75"/>
      <c r="B29" s="70" t="s">
        <v>27</v>
      </c>
      <c r="C29" s="71"/>
      <c r="D29" s="56">
        <v>825110.67119999998</v>
      </c>
      <c r="E29" s="59"/>
      <c r="F29" s="59"/>
      <c r="G29" s="56">
        <v>659154.69169999997</v>
      </c>
      <c r="H29" s="57">
        <v>25.1770914460139</v>
      </c>
      <c r="I29" s="56">
        <v>106725.1201</v>
      </c>
      <c r="J29" s="57">
        <v>12.934643051553801</v>
      </c>
      <c r="K29" s="56">
        <v>91542.8753</v>
      </c>
      <c r="L29" s="57">
        <v>13.887919854428301</v>
      </c>
      <c r="M29" s="57">
        <v>0.165848458989795</v>
      </c>
      <c r="N29" s="56">
        <v>1654267.7549999999</v>
      </c>
      <c r="O29" s="56">
        <v>260275276.1886</v>
      </c>
      <c r="P29" s="56">
        <v>116217</v>
      </c>
      <c r="Q29" s="56">
        <v>117305</v>
      </c>
      <c r="R29" s="57">
        <v>-0.92749669664550205</v>
      </c>
      <c r="S29" s="56">
        <v>7.0997416143937597</v>
      </c>
      <c r="T29" s="56">
        <v>7.0683865461830298</v>
      </c>
      <c r="U29" s="58">
        <v>0.44163675121878998</v>
      </c>
    </row>
    <row r="30" spans="1:21" ht="12" thickBot="1">
      <c r="A30" s="75"/>
      <c r="B30" s="70" t="s">
        <v>28</v>
      </c>
      <c r="C30" s="71"/>
      <c r="D30" s="56">
        <v>1001633.3869</v>
      </c>
      <c r="E30" s="59"/>
      <c r="F30" s="59"/>
      <c r="G30" s="56">
        <v>692377.52130000002</v>
      </c>
      <c r="H30" s="57">
        <v>44.6657865234193</v>
      </c>
      <c r="I30" s="56">
        <v>98507.734400000001</v>
      </c>
      <c r="J30" s="57">
        <v>9.8347095542487803</v>
      </c>
      <c r="K30" s="56">
        <v>99963.170400000003</v>
      </c>
      <c r="L30" s="57">
        <v>14.437668370907</v>
      </c>
      <c r="M30" s="57">
        <v>-1.4559722287480001E-2</v>
      </c>
      <c r="N30" s="56">
        <v>1904784.382</v>
      </c>
      <c r="O30" s="56">
        <v>408408765.23750001</v>
      </c>
      <c r="P30" s="56">
        <v>77514</v>
      </c>
      <c r="Q30" s="56">
        <v>71748</v>
      </c>
      <c r="R30" s="57">
        <v>8.0364609466466099</v>
      </c>
      <c r="S30" s="56">
        <v>12.921967475552799</v>
      </c>
      <c r="T30" s="56">
        <v>12.5878211950159</v>
      </c>
      <c r="U30" s="58">
        <v>2.5858777401281201</v>
      </c>
    </row>
    <row r="31" spans="1:21" ht="12" thickBot="1">
      <c r="A31" s="75"/>
      <c r="B31" s="70" t="s">
        <v>29</v>
      </c>
      <c r="C31" s="71"/>
      <c r="D31" s="56">
        <v>648915.39439999999</v>
      </c>
      <c r="E31" s="59"/>
      <c r="F31" s="59"/>
      <c r="G31" s="56">
        <v>595133.16910000006</v>
      </c>
      <c r="H31" s="57">
        <v>9.0370068570254904</v>
      </c>
      <c r="I31" s="56">
        <v>34481.1057</v>
      </c>
      <c r="J31" s="57">
        <v>5.3136519795283803</v>
      </c>
      <c r="K31" s="56">
        <v>35966.5409</v>
      </c>
      <c r="L31" s="57">
        <v>6.0434441848353</v>
      </c>
      <c r="M31" s="57">
        <v>-4.1300474352817002E-2</v>
      </c>
      <c r="N31" s="56">
        <v>1307885.7390999999</v>
      </c>
      <c r="O31" s="56">
        <v>443382520.5521</v>
      </c>
      <c r="P31" s="56">
        <v>25387</v>
      </c>
      <c r="Q31" s="56">
        <v>24551</v>
      </c>
      <c r="R31" s="57">
        <v>3.4051566127652602</v>
      </c>
      <c r="S31" s="56">
        <v>25.5609325402765</v>
      </c>
      <c r="T31" s="56">
        <v>26.840875919514499</v>
      </c>
      <c r="U31" s="58">
        <v>-5.0074205126168598</v>
      </c>
    </row>
    <row r="32" spans="1:21" ht="12" thickBot="1">
      <c r="A32" s="75"/>
      <c r="B32" s="70" t="s">
        <v>30</v>
      </c>
      <c r="C32" s="71"/>
      <c r="D32" s="56">
        <v>139502.8847</v>
      </c>
      <c r="E32" s="59"/>
      <c r="F32" s="59"/>
      <c r="G32" s="56">
        <v>97374.310599999997</v>
      </c>
      <c r="H32" s="57">
        <v>43.264567256407297</v>
      </c>
      <c r="I32" s="56">
        <v>29126.339899999999</v>
      </c>
      <c r="J32" s="57">
        <v>20.878664955664501</v>
      </c>
      <c r="K32" s="56">
        <v>27061.778200000001</v>
      </c>
      <c r="L32" s="57">
        <v>27.791496579797101</v>
      </c>
      <c r="M32" s="57">
        <v>7.6290688835812998E-2</v>
      </c>
      <c r="N32" s="56">
        <v>260200.30739999999</v>
      </c>
      <c r="O32" s="56">
        <v>42753833.081600003</v>
      </c>
      <c r="P32" s="56">
        <v>26890</v>
      </c>
      <c r="Q32" s="56">
        <v>22275</v>
      </c>
      <c r="R32" s="57">
        <v>20.718294051627399</v>
      </c>
      <c r="S32" s="56">
        <v>5.1879094347340997</v>
      </c>
      <c r="T32" s="56">
        <v>5.4185150482603799</v>
      </c>
      <c r="U32" s="58">
        <v>-4.4450585814457204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341850.62569999998</v>
      </c>
      <c r="E35" s="59"/>
      <c r="F35" s="59"/>
      <c r="G35" s="56">
        <v>179425.70749999999</v>
      </c>
      <c r="H35" s="57">
        <v>90.524886574572903</v>
      </c>
      <c r="I35" s="56">
        <v>29274.7785</v>
      </c>
      <c r="J35" s="57">
        <v>8.56361705936758</v>
      </c>
      <c r="K35" s="56">
        <v>23861.855800000001</v>
      </c>
      <c r="L35" s="57">
        <v>13.299017254815601</v>
      </c>
      <c r="M35" s="57">
        <v>0.22684416272434299</v>
      </c>
      <c r="N35" s="56">
        <v>643545.20510000002</v>
      </c>
      <c r="O35" s="56">
        <v>73824077.252499998</v>
      </c>
      <c r="P35" s="56">
        <v>19485</v>
      </c>
      <c r="Q35" s="56">
        <v>18152</v>
      </c>
      <c r="R35" s="57">
        <v>7.3435434111943598</v>
      </c>
      <c r="S35" s="56">
        <v>17.5442969309725</v>
      </c>
      <c r="T35" s="56">
        <v>16.6204594204495</v>
      </c>
      <c r="U35" s="58">
        <v>5.2657425610032504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115748.15</v>
      </c>
      <c r="E37" s="59"/>
      <c r="F37" s="59"/>
      <c r="G37" s="56">
        <v>69177.83</v>
      </c>
      <c r="H37" s="57">
        <v>67.319717892278504</v>
      </c>
      <c r="I37" s="56">
        <v>11547.57</v>
      </c>
      <c r="J37" s="57">
        <v>9.9764618268196905</v>
      </c>
      <c r="K37" s="56">
        <v>2079.39</v>
      </c>
      <c r="L37" s="57">
        <v>3.0058618490923998</v>
      </c>
      <c r="M37" s="57">
        <v>4.5533449713617902</v>
      </c>
      <c r="N37" s="56">
        <v>320358.75</v>
      </c>
      <c r="O37" s="56">
        <v>86744807.730000004</v>
      </c>
      <c r="P37" s="56">
        <v>73</v>
      </c>
      <c r="Q37" s="56">
        <v>115</v>
      </c>
      <c r="R37" s="57">
        <v>-36.521739130434803</v>
      </c>
      <c r="S37" s="56">
        <v>1585.5910958904101</v>
      </c>
      <c r="T37" s="56">
        <v>1779.22260869565</v>
      </c>
      <c r="U37" s="58">
        <v>-12.211945015780101</v>
      </c>
    </row>
    <row r="38" spans="1:21" ht="12" thickBot="1">
      <c r="A38" s="75"/>
      <c r="B38" s="70" t="s">
        <v>35</v>
      </c>
      <c r="C38" s="71"/>
      <c r="D38" s="56">
        <v>130644.76</v>
      </c>
      <c r="E38" s="59"/>
      <c r="F38" s="59"/>
      <c r="G38" s="56">
        <v>117328.22</v>
      </c>
      <c r="H38" s="57">
        <v>11.349818483566899</v>
      </c>
      <c r="I38" s="56">
        <v>-10946.51</v>
      </c>
      <c r="J38" s="57">
        <v>-8.3788358599303905</v>
      </c>
      <c r="K38" s="56">
        <v>-11126.96</v>
      </c>
      <c r="L38" s="57">
        <v>-9.4836178372091595</v>
      </c>
      <c r="M38" s="57">
        <v>-1.6217367546931E-2</v>
      </c>
      <c r="N38" s="56">
        <v>276832.02</v>
      </c>
      <c r="O38" s="56">
        <v>137018074.80000001</v>
      </c>
      <c r="P38" s="56">
        <v>73</v>
      </c>
      <c r="Q38" s="56">
        <v>75</v>
      </c>
      <c r="R38" s="57">
        <v>-2.6666666666666599</v>
      </c>
      <c r="S38" s="56">
        <v>1789.65424657534</v>
      </c>
      <c r="T38" s="56">
        <v>1949.16346666667</v>
      </c>
      <c r="U38" s="58">
        <v>-8.9128512055643796</v>
      </c>
    </row>
    <row r="39" spans="1:21" ht="12" thickBot="1">
      <c r="A39" s="75"/>
      <c r="B39" s="70" t="s">
        <v>36</v>
      </c>
      <c r="C39" s="71"/>
      <c r="D39" s="56">
        <v>38932.480000000003</v>
      </c>
      <c r="E39" s="59"/>
      <c r="F39" s="59"/>
      <c r="G39" s="56">
        <v>20604.27</v>
      </c>
      <c r="H39" s="57">
        <v>88.953454793593707</v>
      </c>
      <c r="I39" s="56">
        <v>2018.05</v>
      </c>
      <c r="J39" s="57">
        <v>5.1834612128485</v>
      </c>
      <c r="K39" s="56">
        <v>2322.1999999999998</v>
      </c>
      <c r="L39" s="57">
        <v>11.2704793715089</v>
      </c>
      <c r="M39" s="57">
        <v>-0.130974937559211</v>
      </c>
      <c r="N39" s="56">
        <v>93968.39</v>
      </c>
      <c r="O39" s="56">
        <v>119975949.41</v>
      </c>
      <c r="P39" s="56">
        <v>15</v>
      </c>
      <c r="Q39" s="56">
        <v>17</v>
      </c>
      <c r="R39" s="57">
        <v>-11.764705882352899</v>
      </c>
      <c r="S39" s="56">
        <v>2595.49866666667</v>
      </c>
      <c r="T39" s="56">
        <v>3237.4064705882402</v>
      </c>
      <c r="U39" s="58">
        <v>-24.7315790281624</v>
      </c>
    </row>
    <row r="40" spans="1:21" ht="12" thickBot="1">
      <c r="A40" s="75"/>
      <c r="B40" s="70" t="s">
        <v>37</v>
      </c>
      <c r="C40" s="71"/>
      <c r="D40" s="56">
        <v>53830.82</v>
      </c>
      <c r="E40" s="59"/>
      <c r="F40" s="59"/>
      <c r="G40" s="56">
        <v>49682.080000000002</v>
      </c>
      <c r="H40" s="57">
        <v>8.35057630437373</v>
      </c>
      <c r="I40" s="56">
        <v>-10515.96</v>
      </c>
      <c r="J40" s="57">
        <v>-19.535203067685</v>
      </c>
      <c r="K40" s="56">
        <v>-7939.36</v>
      </c>
      <c r="L40" s="57">
        <v>-15.9803293259864</v>
      </c>
      <c r="M40" s="57">
        <v>0.32453497511134399</v>
      </c>
      <c r="N40" s="56">
        <v>137814.14000000001</v>
      </c>
      <c r="O40" s="56">
        <v>98093558.290000007</v>
      </c>
      <c r="P40" s="56">
        <v>47</v>
      </c>
      <c r="Q40" s="56">
        <v>53</v>
      </c>
      <c r="R40" s="57">
        <v>-11.320754716981099</v>
      </c>
      <c r="S40" s="56">
        <v>1145.3365957446799</v>
      </c>
      <c r="T40" s="56">
        <v>1584.5909433962299</v>
      </c>
      <c r="U40" s="58">
        <v>-38.351550913812297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6">
        <v>1385.84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5648.7178999999996</v>
      </c>
      <c r="E42" s="59"/>
      <c r="F42" s="59"/>
      <c r="G42" s="56">
        <v>47429.913699999997</v>
      </c>
      <c r="H42" s="57">
        <v>-88.090389673215896</v>
      </c>
      <c r="I42" s="56">
        <v>439.53019999999998</v>
      </c>
      <c r="J42" s="57">
        <v>7.7810612563959003</v>
      </c>
      <c r="K42" s="56">
        <v>3413.8919999999998</v>
      </c>
      <c r="L42" s="57">
        <v>7.1977613570905596</v>
      </c>
      <c r="M42" s="57">
        <v>-0.87125245907017601</v>
      </c>
      <c r="N42" s="56">
        <v>11993.1621</v>
      </c>
      <c r="O42" s="56">
        <v>21247219.2896</v>
      </c>
      <c r="P42" s="56">
        <v>46</v>
      </c>
      <c r="Q42" s="56">
        <v>46</v>
      </c>
      <c r="R42" s="57">
        <v>0</v>
      </c>
      <c r="S42" s="56">
        <v>122.798215217391</v>
      </c>
      <c r="T42" s="56">
        <v>137.92269999999999</v>
      </c>
      <c r="U42" s="58">
        <v>-12.316534695421799</v>
      </c>
    </row>
    <row r="43" spans="1:21" ht="12" thickBot="1">
      <c r="A43" s="75"/>
      <c r="B43" s="70" t="s">
        <v>33</v>
      </c>
      <c r="C43" s="71"/>
      <c r="D43" s="56">
        <v>303976.13339999999</v>
      </c>
      <c r="E43" s="59"/>
      <c r="F43" s="59"/>
      <c r="G43" s="56">
        <v>390279.91409999999</v>
      </c>
      <c r="H43" s="57">
        <v>-22.1133031913824</v>
      </c>
      <c r="I43" s="56">
        <v>17337.2143</v>
      </c>
      <c r="J43" s="57">
        <v>5.7034787916017402</v>
      </c>
      <c r="K43" s="56">
        <v>27580.9647</v>
      </c>
      <c r="L43" s="57">
        <v>7.0669700652165899</v>
      </c>
      <c r="M43" s="57">
        <v>-0.37140653024366499</v>
      </c>
      <c r="N43" s="56">
        <v>651436.89480000001</v>
      </c>
      <c r="O43" s="56">
        <v>155654899.19400001</v>
      </c>
      <c r="P43" s="56">
        <v>1626</v>
      </c>
      <c r="Q43" s="56">
        <v>1699</v>
      </c>
      <c r="R43" s="57">
        <v>-4.2966450853443199</v>
      </c>
      <c r="S43" s="56">
        <v>186.947191512915</v>
      </c>
      <c r="T43" s="56">
        <v>204.50898257798701</v>
      </c>
      <c r="U43" s="58">
        <v>-9.3939849659943402</v>
      </c>
    </row>
    <row r="44" spans="1:21" ht="12" thickBot="1">
      <c r="A44" s="75"/>
      <c r="B44" s="70" t="s">
        <v>38</v>
      </c>
      <c r="C44" s="71"/>
      <c r="D44" s="56">
        <v>127375.22</v>
      </c>
      <c r="E44" s="59"/>
      <c r="F44" s="59"/>
      <c r="G44" s="56">
        <v>130521.4</v>
      </c>
      <c r="H44" s="57">
        <v>-2.4104706201435002</v>
      </c>
      <c r="I44" s="56">
        <v>-19050.82</v>
      </c>
      <c r="J44" s="57">
        <v>-14.956456993754401</v>
      </c>
      <c r="K44" s="56">
        <v>-3141.83</v>
      </c>
      <c r="L44" s="57">
        <v>-2.4071378333361402</v>
      </c>
      <c r="M44" s="57">
        <v>5.0636062422218897</v>
      </c>
      <c r="N44" s="56">
        <v>258878.95</v>
      </c>
      <c r="O44" s="56">
        <v>71536240.180000007</v>
      </c>
      <c r="P44" s="56">
        <v>86</v>
      </c>
      <c r="Q44" s="56">
        <v>111</v>
      </c>
      <c r="R44" s="57">
        <v>-22.5225225225225</v>
      </c>
      <c r="S44" s="56">
        <v>1481.1072093023299</v>
      </c>
      <c r="T44" s="56">
        <v>1184.7182882882901</v>
      </c>
      <c r="U44" s="58">
        <v>20.011307699572299</v>
      </c>
    </row>
    <row r="45" spans="1:21" ht="12" thickBot="1">
      <c r="A45" s="75"/>
      <c r="B45" s="70" t="s">
        <v>39</v>
      </c>
      <c r="C45" s="71"/>
      <c r="D45" s="56">
        <v>50240.23</v>
      </c>
      <c r="E45" s="59"/>
      <c r="F45" s="59"/>
      <c r="G45" s="56">
        <v>49831.66</v>
      </c>
      <c r="H45" s="57">
        <v>0.81990044080408897</v>
      </c>
      <c r="I45" s="56">
        <v>6757.19</v>
      </c>
      <c r="J45" s="57">
        <v>13.449759286531901</v>
      </c>
      <c r="K45" s="56">
        <v>6052.28</v>
      </c>
      <c r="L45" s="57">
        <v>12.1454513054552</v>
      </c>
      <c r="M45" s="57">
        <v>0.116470156701276</v>
      </c>
      <c r="N45" s="56">
        <v>131374.79</v>
      </c>
      <c r="O45" s="56">
        <v>31247692.850000001</v>
      </c>
      <c r="P45" s="56">
        <v>49</v>
      </c>
      <c r="Q45" s="56">
        <v>62</v>
      </c>
      <c r="R45" s="57">
        <v>-20.9677419354839</v>
      </c>
      <c r="S45" s="56">
        <v>1025.3108163265299</v>
      </c>
      <c r="T45" s="56">
        <v>1308.6219354838699</v>
      </c>
      <c r="U45" s="58">
        <v>-27.631730266182501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7493.2236999999996</v>
      </c>
      <c r="E47" s="62"/>
      <c r="F47" s="62"/>
      <c r="G47" s="61">
        <v>10627.7968</v>
      </c>
      <c r="H47" s="63">
        <v>-29.4941007904856</v>
      </c>
      <c r="I47" s="61">
        <v>806.73239999999998</v>
      </c>
      <c r="J47" s="63">
        <v>10.766159296699</v>
      </c>
      <c r="K47" s="61">
        <v>1000.6411000000001</v>
      </c>
      <c r="L47" s="63">
        <v>9.4153202101116609</v>
      </c>
      <c r="M47" s="63">
        <v>-0.19378446477962999</v>
      </c>
      <c r="N47" s="61">
        <v>27287.2408</v>
      </c>
      <c r="O47" s="61">
        <v>7982885.6491999999</v>
      </c>
      <c r="P47" s="61">
        <v>9</v>
      </c>
      <c r="Q47" s="61">
        <v>13</v>
      </c>
      <c r="R47" s="63">
        <v>-30.769230769230798</v>
      </c>
      <c r="S47" s="61">
        <v>832.58041111111095</v>
      </c>
      <c r="T47" s="61">
        <v>1522.6167</v>
      </c>
      <c r="U47" s="64">
        <v>-82.879236609471604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39522</v>
      </c>
      <c r="D2" s="37">
        <v>540859.21061709395</v>
      </c>
      <c r="E2" s="37">
        <v>397392.33447179501</v>
      </c>
      <c r="F2" s="37">
        <v>143466.876145299</v>
      </c>
      <c r="G2" s="37">
        <v>397392.33447179501</v>
      </c>
      <c r="H2" s="37">
        <v>0.265257341150963</v>
      </c>
    </row>
    <row r="3" spans="1:8">
      <c r="A3" s="37">
        <v>2</v>
      </c>
      <c r="B3" s="37">
        <v>13</v>
      </c>
      <c r="C3" s="37">
        <v>8264</v>
      </c>
      <c r="D3" s="37">
        <v>78977.396265812</v>
      </c>
      <c r="E3" s="37">
        <v>60251.129218803399</v>
      </c>
      <c r="F3" s="37">
        <v>18726.2670470085</v>
      </c>
      <c r="G3" s="37">
        <v>60251.129218803399</v>
      </c>
      <c r="H3" s="37">
        <v>0.237109197471921</v>
      </c>
    </row>
    <row r="4" spans="1:8">
      <c r="A4" s="37">
        <v>3</v>
      </c>
      <c r="B4" s="37">
        <v>14</v>
      </c>
      <c r="C4" s="37">
        <v>107881</v>
      </c>
      <c r="D4" s="37">
        <v>98040.670508925206</v>
      </c>
      <c r="E4" s="37">
        <v>66758.934073911107</v>
      </c>
      <c r="F4" s="37">
        <v>30966.693699971402</v>
      </c>
      <c r="G4" s="37">
        <v>66758.934073911107</v>
      </c>
      <c r="H4" s="37">
        <v>0.31687382732011798</v>
      </c>
    </row>
    <row r="5" spans="1:8">
      <c r="A5" s="37">
        <v>4</v>
      </c>
      <c r="B5" s="37">
        <v>15</v>
      </c>
      <c r="C5" s="37">
        <v>3463</v>
      </c>
      <c r="D5" s="37">
        <v>62222.603145957197</v>
      </c>
      <c r="E5" s="37">
        <v>48974.548892663202</v>
      </c>
      <c r="F5" s="37">
        <v>13248.054253294</v>
      </c>
      <c r="G5" s="37">
        <v>48974.548892663202</v>
      </c>
      <c r="H5" s="37">
        <v>0.212913854186037</v>
      </c>
    </row>
    <row r="6" spans="1:8">
      <c r="A6" s="37">
        <v>5</v>
      </c>
      <c r="B6" s="37">
        <v>16</v>
      </c>
      <c r="C6" s="37">
        <v>3126</v>
      </c>
      <c r="D6" s="37">
        <v>207184.10707008501</v>
      </c>
      <c r="E6" s="37">
        <v>175723.66602478601</v>
      </c>
      <c r="F6" s="37">
        <v>31460.4410452991</v>
      </c>
      <c r="G6" s="37">
        <v>175723.66602478601</v>
      </c>
      <c r="H6" s="37">
        <v>0.15184775265921699</v>
      </c>
    </row>
    <row r="7" spans="1:8">
      <c r="A7" s="37">
        <v>6</v>
      </c>
      <c r="B7" s="37">
        <v>17</v>
      </c>
      <c r="C7" s="37">
        <v>23879</v>
      </c>
      <c r="D7" s="37">
        <v>241903.14227179499</v>
      </c>
      <c r="E7" s="37">
        <v>167786.076394017</v>
      </c>
      <c r="F7" s="37">
        <v>74099.9718606838</v>
      </c>
      <c r="G7" s="37">
        <v>167786.076394017</v>
      </c>
      <c r="H7" s="37">
        <v>0.30634247983851498</v>
      </c>
    </row>
    <row r="8" spans="1:8">
      <c r="A8" s="37">
        <v>7</v>
      </c>
      <c r="B8" s="37">
        <v>18</v>
      </c>
      <c r="C8" s="37">
        <v>69247</v>
      </c>
      <c r="D8" s="37">
        <v>113166.65477435901</v>
      </c>
      <c r="E8" s="37">
        <v>91445.680831623904</v>
      </c>
      <c r="F8" s="37">
        <v>21720.973942735</v>
      </c>
      <c r="G8" s="37">
        <v>91445.680831623904</v>
      </c>
      <c r="H8" s="37">
        <v>0.19193793424435901</v>
      </c>
    </row>
    <row r="9" spans="1:8">
      <c r="A9" s="37">
        <v>8</v>
      </c>
      <c r="B9" s="37">
        <v>19</v>
      </c>
      <c r="C9" s="37">
        <v>10326</v>
      </c>
      <c r="D9" s="37">
        <v>71171.453713675204</v>
      </c>
      <c r="E9" s="37">
        <v>58774.849977777798</v>
      </c>
      <c r="F9" s="37">
        <v>12396.603735897401</v>
      </c>
      <c r="G9" s="37">
        <v>58774.849977777798</v>
      </c>
      <c r="H9" s="37">
        <v>0.17417943696596799</v>
      </c>
    </row>
    <row r="10" spans="1:8">
      <c r="A10" s="37">
        <v>9</v>
      </c>
      <c r="B10" s="37">
        <v>21</v>
      </c>
      <c r="C10" s="37">
        <v>160821</v>
      </c>
      <c r="D10" s="37">
        <v>656835.24846410297</v>
      </c>
      <c r="E10" s="37">
        <v>691654.72790000006</v>
      </c>
      <c r="F10" s="37">
        <v>-34819.479435897403</v>
      </c>
      <c r="G10" s="37">
        <v>691654.72790000006</v>
      </c>
      <c r="H10" s="37">
        <v>-5.3010978806811701E-2</v>
      </c>
    </row>
    <row r="11" spans="1:8">
      <c r="A11" s="37">
        <v>10</v>
      </c>
      <c r="B11" s="37">
        <v>22</v>
      </c>
      <c r="C11" s="37">
        <v>24841</v>
      </c>
      <c r="D11" s="37">
        <v>549889.96926581196</v>
      </c>
      <c r="E11" s="37">
        <v>481276.10962820501</v>
      </c>
      <c r="F11" s="37">
        <v>68613.859637606802</v>
      </c>
      <c r="G11" s="37">
        <v>481276.10962820501</v>
      </c>
      <c r="H11" s="37">
        <v>0.124777434527887</v>
      </c>
    </row>
    <row r="12" spans="1:8">
      <c r="A12" s="37">
        <v>11</v>
      </c>
      <c r="B12" s="37">
        <v>23</v>
      </c>
      <c r="C12" s="37">
        <v>145425.601</v>
      </c>
      <c r="D12" s="37">
        <v>1518182.6667111099</v>
      </c>
      <c r="E12" s="37">
        <v>1272806.4566641001</v>
      </c>
      <c r="F12" s="37">
        <v>244777.32115812</v>
      </c>
      <c r="G12" s="37">
        <v>1272806.4566641001</v>
      </c>
      <c r="H12" s="37">
        <v>0.16129410760398499</v>
      </c>
    </row>
    <row r="13" spans="1:8">
      <c r="A13" s="37">
        <v>12</v>
      </c>
      <c r="B13" s="37">
        <v>24</v>
      </c>
      <c r="C13" s="37">
        <v>26072.1</v>
      </c>
      <c r="D13" s="37">
        <v>549643.55309828999</v>
      </c>
      <c r="E13" s="37">
        <v>508018.097691453</v>
      </c>
      <c r="F13" s="37">
        <v>41411.780193162398</v>
      </c>
      <c r="G13" s="37">
        <v>508018.097691453</v>
      </c>
      <c r="H13" s="37">
        <v>7.5372275626152202E-2</v>
      </c>
    </row>
    <row r="14" spans="1:8">
      <c r="A14" s="37">
        <v>13</v>
      </c>
      <c r="B14" s="37">
        <v>25</v>
      </c>
      <c r="C14" s="37">
        <v>90624</v>
      </c>
      <c r="D14" s="37">
        <v>1099660.9848</v>
      </c>
      <c r="E14" s="37">
        <v>1019713.6401</v>
      </c>
      <c r="F14" s="37">
        <v>79947.344700000001</v>
      </c>
      <c r="G14" s="37">
        <v>1019713.6401</v>
      </c>
      <c r="H14" s="37">
        <v>7.2701810653526405E-2</v>
      </c>
    </row>
    <row r="15" spans="1:8">
      <c r="A15" s="37">
        <v>14</v>
      </c>
      <c r="B15" s="37">
        <v>26</v>
      </c>
      <c r="C15" s="37">
        <v>81588</v>
      </c>
      <c r="D15" s="37">
        <v>387451.44859468302</v>
      </c>
      <c r="E15" s="37">
        <v>352155.73412101198</v>
      </c>
      <c r="F15" s="37">
        <v>35295.714473670698</v>
      </c>
      <c r="G15" s="37">
        <v>352155.73412101198</v>
      </c>
      <c r="H15" s="37">
        <v>9.1097128689777901E-2</v>
      </c>
    </row>
    <row r="16" spans="1:8">
      <c r="A16" s="37">
        <v>15</v>
      </c>
      <c r="B16" s="37">
        <v>27</v>
      </c>
      <c r="C16" s="37">
        <v>125288.921</v>
      </c>
      <c r="D16" s="37">
        <v>1072439.68840213</v>
      </c>
      <c r="E16" s="37">
        <v>1001617.35767803</v>
      </c>
      <c r="F16" s="37">
        <v>70701.817903585194</v>
      </c>
      <c r="G16" s="37">
        <v>1001617.35767803</v>
      </c>
      <c r="H16" s="37">
        <v>6.5933557389978498E-2</v>
      </c>
    </row>
    <row r="17" spans="1:9">
      <c r="A17" s="37">
        <v>16</v>
      </c>
      <c r="B17" s="37">
        <v>29</v>
      </c>
      <c r="C17" s="37">
        <v>164862</v>
      </c>
      <c r="D17" s="37">
        <v>2178758.6809188002</v>
      </c>
      <c r="E17" s="37">
        <v>1989143.24794444</v>
      </c>
      <c r="F17" s="37">
        <v>188297.997076923</v>
      </c>
      <c r="G17" s="37">
        <v>1989143.24794444</v>
      </c>
      <c r="H17" s="37">
        <v>8.6476729283721895E-2</v>
      </c>
    </row>
    <row r="18" spans="1:9">
      <c r="A18" s="37">
        <v>17</v>
      </c>
      <c r="B18" s="37">
        <v>31</v>
      </c>
      <c r="C18" s="37">
        <v>28600.03</v>
      </c>
      <c r="D18" s="37">
        <v>319645.597832206</v>
      </c>
      <c r="E18" s="37">
        <v>279522.24764804199</v>
      </c>
      <c r="F18" s="37">
        <v>40123.350184164301</v>
      </c>
      <c r="G18" s="37">
        <v>279522.24764804199</v>
      </c>
      <c r="H18" s="37">
        <v>0.12552448854692599</v>
      </c>
    </row>
    <row r="19" spans="1:9">
      <c r="A19" s="37">
        <v>18</v>
      </c>
      <c r="B19" s="37">
        <v>32</v>
      </c>
      <c r="C19" s="37">
        <v>31595.322</v>
      </c>
      <c r="D19" s="37">
        <v>463847.42989109003</v>
      </c>
      <c r="E19" s="37">
        <v>445580.12154967699</v>
      </c>
      <c r="F19" s="37">
        <v>18267.3083414133</v>
      </c>
      <c r="G19" s="37">
        <v>445580.12154967699</v>
      </c>
      <c r="H19" s="37">
        <v>3.9382148448472501E-2</v>
      </c>
    </row>
    <row r="20" spans="1:9">
      <c r="A20" s="37">
        <v>19</v>
      </c>
      <c r="B20" s="37">
        <v>33</v>
      </c>
      <c r="C20" s="37">
        <v>51068.637000000002</v>
      </c>
      <c r="D20" s="37">
        <v>746204.73674426996</v>
      </c>
      <c r="E20" s="37">
        <v>590515.73343831499</v>
      </c>
      <c r="F20" s="37">
        <v>155689.003305955</v>
      </c>
      <c r="G20" s="37">
        <v>590515.73343831499</v>
      </c>
      <c r="H20" s="37">
        <v>0.20864113511961099</v>
      </c>
    </row>
    <row r="21" spans="1:9">
      <c r="A21" s="37">
        <v>20</v>
      </c>
      <c r="B21" s="37">
        <v>34</v>
      </c>
      <c r="C21" s="37">
        <v>45610.788</v>
      </c>
      <c r="D21" s="37">
        <v>260066.318234468</v>
      </c>
      <c r="E21" s="37">
        <v>199212.950887062</v>
      </c>
      <c r="F21" s="37">
        <v>60853.367347406398</v>
      </c>
      <c r="G21" s="37">
        <v>199212.950887062</v>
      </c>
      <c r="H21" s="37">
        <v>0.23399172857341299</v>
      </c>
    </row>
    <row r="22" spans="1:9">
      <c r="A22" s="37">
        <v>21</v>
      </c>
      <c r="B22" s="37">
        <v>35</v>
      </c>
      <c r="C22" s="37">
        <v>56190.01</v>
      </c>
      <c r="D22" s="37">
        <v>1462374.2248477901</v>
      </c>
      <c r="E22" s="37">
        <v>1427209.4487354001</v>
      </c>
      <c r="F22" s="37">
        <v>35164.776112389402</v>
      </c>
      <c r="G22" s="37">
        <v>1427209.4487354001</v>
      </c>
      <c r="H22" s="37">
        <v>2.4046359348305301E-2</v>
      </c>
    </row>
    <row r="23" spans="1:9">
      <c r="A23" s="37">
        <v>22</v>
      </c>
      <c r="B23" s="37">
        <v>36</v>
      </c>
      <c r="C23" s="37">
        <v>172951.77</v>
      </c>
      <c r="D23" s="37">
        <v>825111.50164778798</v>
      </c>
      <c r="E23" s="37">
        <v>718385.54077798198</v>
      </c>
      <c r="F23" s="37">
        <v>106725.960869805</v>
      </c>
      <c r="G23" s="37">
        <v>718385.54077798198</v>
      </c>
      <c r="H23" s="37">
        <v>0.129347319309776</v>
      </c>
    </row>
    <row r="24" spans="1:9">
      <c r="A24" s="37">
        <v>23</v>
      </c>
      <c r="B24" s="37">
        <v>37</v>
      </c>
      <c r="C24" s="37">
        <v>132324.49100000001</v>
      </c>
      <c r="D24" s="37">
        <v>1001633.39536814</v>
      </c>
      <c r="E24" s="37">
        <v>903125.68109383294</v>
      </c>
      <c r="F24" s="37">
        <v>98507.714274308702</v>
      </c>
      <c r="G24" s="37">
        <v>903125.68109383294</v>
      </c>
      <c r="H24" s="37">
        <v>9.8347074618157101E-2</v>
      </c>
    </row>
    <row r="25" spans="1:9">
      <c r="A25" s="37">
        <v>24</v>
      </c>
      <c r="B25" s="37">
        <v>38</v>
      </c>
      <c r="C25" s="37">
        <v>127422.53599999999</v>
      </c>
      <c r="D25" s="37">
        <v>648915.35654513305</v>
      </c>
      <c r="E25" s="37">
        <v>614434.27349291998</v>
      </c>
      <c r="F25" s="37">
        <v>34481.083052212402</v>
      </c>
      <c r="G25" s="37">
        <v>614434.27349291998</v>
      </c>
      <c r="H25" s="37">
        <v>5.31364879940458E-2</v>
      </c>
    </row>
    <row r="26" spans="1:9">
      <c r="A26" s="37">
        <v>25</v>
      </c>
      <c r="B26" s="37">
        <v>39</v>
      </c>
      <c r="C26" s="37">
        <v>97734.481</v>
      </c>
      <c r="D26" s="37">
        <v>139502.80264662299</v>
      </c>
      <c r="E26" s="37">
        <v>110376.585416353</v>
      </c>
      <c r="F26" s="37">
        <v>29126.2172302697</v>
      </c>
      <c r="G26" s="37">
        <v>110376.585416353</v>
      </c>
      <c r="H26" s="37">
        <v>0.208785893026464</v>
      </c>
    </row>
    <row r="27" spans="1:9">
      <c r="A27" s="37">
        <v>26</v>
      </c>
      <c r="B27" s="37">
        <v>42</v>
      </c>
      <c r="C27" s="37">
        <v>22820.507000000001</v>
      </c>
      <c r="D27" s="37">
        <v>341850.62550000002</v>
      </c>
      <c r="E27" s="37">
        <v>312575.83750000002</v>
      </c>
      <c r="F27" s="37">
        <v>29274.788</v>
      </c>
      <c r="G27" s="37">
        <v>312575.83750000002</v>
      </c>
      <c r="H27" s="37">
        <v>8.5636198433692801E-2</v>
      </c>
    </row>
    <row r="28" spans="1:9">
      <c r="A28" s="37">
        <v>27</v>
      </c>
      <c r="B28" s="37">
        <v>75</v>
      </c>
      <c r="C28" s="37">
        <v>47</v>
      </c>
      <c r="D28" s="37">
        <v>5648.7179487179501</v>
      </c>
      <c r="E28" s="37">
        <v>5209.1880341880296</v>
      </c>
      <c r="F28" s="37">
        <v>439.529914529915</v>
      </c>
      <c r="G28" s="37">
        <v>5209.1880341880296</v>
      </c>
      <c r="H28" s="37">
        <v>7.7810561355727004E-2</v>
      </c>
    </row>
    <row r="29" spans="1:9">
      <c r="A29" s="37">
        <v>28</v>
      </c>
      <c r="B29" s="37">
        <v>76</v>
      </c>
      <c r="C29" s="37">
        <v>1817</v>
      </c>
      <c r="D29" s="37">
        <v>303976.12898461497</v>
      </c>
      <c r="E29" s="37">
        <v>286638.91583076899</v>
      </c>
      <c r="F29" s="37">
        <v>17337.213153846202</v>
      </c>
      <c r="G29" s="37">
        <v>286638.91583076899</v>
      </c>
      <c r="H29" s="37">
        <v>5.70347849739333E-2</v>
      </c>
    </row>
    <row r="30" spans="1:9">
      <c r="A30" s="37">
        <v>29</v>
      </c>
      <c r="B30" s="37">
        <v>99</v>
      </c>
      <c r="C30" s="37">
        <v>10</v>
      </c>
      <c r="D30" s="37">
        <v>7493.2236593298503</v>
      </c>
      <c r="E30" s="37">
        <v>6686.4912638983396</v>
      </c>
      <c r="F30" s="37">
        <v>806.73239543150999</v>
      </c>
      <c r="G30" s="37">
        <v>6686.4912638983396</v>
      </c>
      <c r="H30" s="37">
        <v>0.10766159294164999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63</v>
      </c>
      <c r="D34" s="34">
        <v>115748.15</v>
      </c>
      <c r="E34" s="34">
        <v>104200.58</v>
      </c>
      <c r="F34" s="30"/>
      <c r="G34" s="30"/>
      <c r="H34" s="30"/>
    </row>
    <row r="35" spans="1:8">
      <c r="A35" s="30"/>
      <c r="B35" s="33">
        <v>71</v>
      </c>
      <c r="C35" s="34">
        <v>65</v>
      </c>
      <c r="D35" s="34">
        <v>130644.76</v>
      </c>
      <c r="E35" s="34">
        <v>141591.26999999999</v>
      </c>
      <c r="F35" s="30"/>
      <c r="G35" s="30"/>
      <c r="H35" s="30"/>
    </row>
    <row r="36" spans="1:8">
      <c r="A36" s="30"/>
      <c r="B36" s="33">
        <v>72</v>
      </c>
      <c r="C36" s="34">
        <v>13</v>
      </c>
      <c r="D36" s="34">
        <v>38932.480000000003</v>
      </c>
      <c r="E36" s="34">
        <v>36914.43</v>
      </c>
      <c r="F36" s="30"/>
      <c r="G36" s="30"/>
      <c r="H36" s="30"/>
    </row>
    <row r="37" spans="1:8">
      <c r="A37" s="30"/>
      <c r="B37" s="33">
        <v>73</v>
      </c>
      <c r="C37" s="34">
        <v>37</v>
      </c>
      <c r="D37" s="34">
        <v>53830.82</v>
      </c>
      <c r="E37" s="34">
        <v>64346.78</v>
      </c>
      <c r="F37" s="30"/>
      <c r="G37" s="30"/>
      <c r="H37" s="30"/>
    </row>
    <row r="38" spans="1:8">
      <c r="A38" s="30"/>
      <c r="B38" s="33">
        <v>77</v>
      </c>
      <c r="C38" s="34">
        <v>116</v>
      </c>
      <c r="D38" s="34">
        <v>127375.22</v>
      </c>
      <c r="E38" s="34">
        <v>146426.04</v>
      </c>
      <c r="F38" s="30"/>
      <c r="G38" s="30"/>
      <c r="H38" s="30"/>
    </row>
    <row r="39" spans="1:8">
      <c r="A39" s="30"/>
      <c r="B39" s="33">
        <v>78</v>
      </c>
      <c r="C39" s="34">
        <v>47</v>
      </c>
      <c r="D39" s="34">
        <v>50240.23</v>
      </c>
      <c r="E39" s="34">
        <v>43483.040000000001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2016-12-05T00:19:30Z</dcterms:modified>
</cp:coreProperties>
</file>