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<sst xmlns="http://schemas.openxmlformats.org/spreadsheetml/2006/main" count="121" uniqueCount="80">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</sst>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20848293.226100005</v>
      </c>
      <c r="F3" s="25">
        <f>RA!I7</f>
        <v>2071811.0344</v>
      </c>
      <c r="G3" s="16">
        <f>SUM(G4:G42)</f>
        <v>18776482.1917</v>
      </c>
      <c r="H3" s="27">
        <f>RA!J7</f>
        <v>9.9375570553003207</v>
      </c>
      <c r="I3" s="20">
        <f>SUM(I4:I42)</f>
        <v>20848302.454458486</v>
      </c>
      <c r="J3" s="21">
        <f>SUM(J4:J42)</f>
        <v>18776481.990718734</v>
      </c>
      <c r="K3" s="22">
        <f>E3-I3</f>
        <v>-9.22835848107934</v>
      </c>
      <c r="L3" s="22">
        <f>G3-J3</f>
        <v>0.2009812667965889</v>
      </c>
    </row>
    <row r="4" spans="1:13">
      <c r="A4" s="69">
        <f>RA!A8</f>
        <v>42708</v>
      </c>
      <c r="B4" s="12">
        <v>12</v>
      </c>
      <c r="C4" s="67" t="s">
        <v>6</v>
      </c>
      <c r="D4" s="67"/>
      <c r="E4" s="15">
        <f>VLOOKUP(C4,RA!B8:D35,3,0)</f>
        <v>710002.77489999996</v>
      </c>
      <c r="F4" s="25">
        <f>VLOOKUP(C4,RA!B8:I38,8,0)</f>
        <v>187879.39850000001</v>
      </c>
      <c r="G4" s="16">
        <f t="shared" ref="G4:G42" si="0">E4-F4</f>
        <v>522123.37639999995</v>
      </c>
      <c r="H4" s="27">
        <f>RA!J8</f>
        <v>26.461783691826</v>
      </c>
      <c r="I4" s="20">
        <f>VLOOKUP(B4,RMS!B:D,3,FALSE)</f>
        <v>710003.56420427398</v>
      </c>
      <c r="J4" s="21">
        <f>VLOOKUP(B4,RMS!B:E,4,FALSE)</f>
        <v>522123.39231709403</v>
      </c>
      <c r="K4" s="22">
        <f t="shared" ref="K4:K42" si="1">E4-I4</f>
        <v>-0.78930427401792258</v>
      </c>
      <c r="L4" s="22">
        <f t="shared" ref="L4:L42" si="2">G4-J4</f>
        <v>-1.5917094075120986E-2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132702.9693</v>
      </c>
      <c r="F5" s="25">
        <f>VLOOKUP(C5,RA!B9:I39,8,0)</f>
        <v>31409.022199999999</v>
      </c>
      <c r="G5" s="16">
        <f t="shared" si="0"/>
        <v>101293.94709999999</v>
      </c>
      <c r="H5" s="27">
        <f>RA!J9</f>
        <v>23.668665716886899</v>
      </c>
      <c r="I5" s="20">
        <f>VLOOKUP(B5,RMS!B:D,3,FALSE)</f>
        <v>132703.046802564</v>
      </c>
      <c r="J5" s="21">
        <f>VLOOKUP(B5,RMS!B:E,4,FALSE)</f>
        <v>101293.95767094</v>
      </c>
      <c r="K5" s="22">
        <f t="shared" si="1"/>
        <v>-7.7502564003225416E-2</v>
      </c>
      <c r="L5" s="22">
        <f t="shared" si="2"/>
        <v>-1.05709400086198E-2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145085.932</v>
      </c>
      <c r="F6" s="25">
        <f>VLOOKUP(C6,RA!B10:I40,8,0)</f>
        <v>46397.895900000003</v>
      </c>
      <c r="G6" s="16">
        <f t="shared" si="0"/>
        <v>98688.036099999998</v>
      </c>
      <c r="H6" s="27">
        <f>RA!J10</f>
        <v>31.9795966848116</v>
      </c>
      <c r="I6" s="20">
        <f>VLOOKUP(B6,RMS!B:D,3,FALSE)</f>
        <v>145088.55370273799</v>
      </c>
      <c r="J6" s="21">
        <f>VLOOKUP(B6,RMS!B:E,4,FALSE)</f>
        <v>98688.032624495405</v>
      </c>
      <c r="K6" s="22">
        <f>E6-I6</f>
        <v>-2.6217027379898354</v>
      </c>
      <c r="L6" s="22">
        <f t="shared" si="2"/>
        <v>3.4755045926431194E-3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73657.157099999997</v>
      </c>
      <c r="F7" s="25">
        <f>VLOOKUP(C7,RA!B11:I41,8,0)</f>
        <v>16112.3025</v>
      </c>
      <c r="G7" s="16">
        <f t="shared" si="0"/>
        <v>57544.854599999999</v>
      </c>
      <c r="H7" s="27">
        <f>RA!J11</f>
        <v>21.874727635938001</v>
      </c>
      <c r="I7" s="20">
        <f>VLOOKUP(B7,RMS!B:D,3,FALSE)</f>
        <v>73657.1984273126</v>
      </c>
      <c r="J7" s="21">
        <f>VLOOKUP(B7,RMS!B:E,4,FALSE)</f>
        <v>57544.854996550901</v>
      </c>
      <c r="K7" s="22">
        <f t="shared" si="1"/>
        <v>-4.1327312603243627E-2</v>
      </c>
      <c r="L7" s="22">
        <f t="shared" si="2"/>
        <v>-3.9655090222368017E-4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254427.04440000001</v>
      </c>
      <c r="F8" s="25">
        <f>VLOOKUP(C8,RA!B12:I42,8,0)</f>
        <v>39730.935299999997</v>
      </c>
      <c r="G8" s="16">
        <f t="shared" si="0"/>
        <v>214696.1091</v>
      </c>
      <c r="H8" s="27">
        <f>RA!J12</f>
        <v>15.615845946603301</v>
      </c>
      <c r="I8" s="20">
        <f>VLOOKUP(B8,RMS!B:D,3,FALSE)</f>
        <v>254427.06611453</v>
      </c>
      <c r="J8" s="21">
        <f>VLOOKUP(B8,RMS!B:E,4,FALSE)</f>
        <v>214696.07811965799</v>
      </c>
      <c r="K8" s="22">
        <f t="shared" si="1"/>
        <v>-2.171452998300083E-2</v>
      </c>
      <c r="L8" s="22">
        <f t="shared" si="2"/>
        <v>3.098034200957045E-2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289728.17800000001</v>
      </c>
      <c r="F9" s="25">
        <f>VLOOKUP(C9,RA!B13:I43,8,0)</f>
        <v>89942.979600000006</v>
      </c>
      <c r="G9" s="16">
        <f t="shared" si="0"/>
        <v>199785.19839999999</v>
      </c>
      <c r="H9" s="27">
        <f>RA!J13</f>
        <v>31.043918551822699</v>
      </c>
      <c r="I9" s="20">
        <f>VLOOKUP(B9,RMS!B:D,3,FALSE)</f>
        <v>289728.352823077</v>
      </c>
      <c r="J9" s="21">
        <f>VLOOKUP(B9,RMS!B:E,4,FALSE)</f>
        <v>199785.19649145301</v>
      </c>
      <c r="K9" s="22">
        <f t="shared" si="1"/>
        <v>-0.17482307698810473</v>
      </c>
      <c r="L9" s="22">
        <f t="shared" si="2"/>
        <v>1.908546983031556E-3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139222.88029999999</v>
      </c>
      <c r="F10" s="25">
        <f>VLOOKUP(C10,RA!B14:I43,8,0)</f>
        <v>25688.768</v>
      </c>
      <c r="G10" s="16">
        <f t="shared" si="0"/>
        <v>113534.11229999999</v>
      </c>
      <c r="H10" s="27">
        <f>RA!J14</f>
        <v>18.4515418332428</v>
      </c>
      <c r="I10" s="20">
        <f>VLOOKUP(B10,RMS!B:D,3,FALSE)</f>
        <v>139222.88848547</v>
      </c>
      <c r="J10" s="21">
        <f>VLOOKUP(B10,RMS!B:E,4,FALSE)</f>
        <v>113534.109201709</v>
      </c>
      <c r="K10" s="22">
        <f t="shared" si="1"/>
        <v>-8.1854700110852718E-3</v>
      </c>
      <c r="L10" s="22">
        <f t="shared" si="2"/>
        <v>3.0982909956946969E-3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89411.857699999993</v>
      </c>
      <c r="F11" s="25">
        <f>VLOOKUP(C11,RA!B15:I44,8,0)</f>
        <v>16690.9064</v>
      </c>
      <c r="G11" s="16">
        <f t="shared" si="0"/>
        <v>72720.951299999986</v>
      </c>
      <c r="H11" s="27">
        <f>RA!J15</f>
        <v>18.6674416898957</v>
      </c>
      <c r="I11" s="20">
        <f>VLOOKUP(B11,RMS!B:D,3,FALSE)</f>
        <v>89411.953429059795</v>
      </c>
      <c r="J11" s="21">
        <f>VLOOKUP(B11,RMS!B:E,4,FALSE)</f>
        <v>72720.951282051305</v>
      </c>
      <c r="K11" s="22">
        <f t="shared" si="1"/>
        <v>-9.5729059801669791E-2</v>
      </c>
      <c r="L11" s="22">
        <f t="shared" si="2"/>
        <v>1.7948681488633156E-5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1031390.8062</v>
      </c>
      <c r="F12" s="25">
        <f>VLOOKUP(C12,RA!B16:I45,8,0)</f>
        <v>-47393.672100000003</v>
      </c>
      <c r="G12" s="16">
        <f t="shared" si="0"/>
        <v>1078784.4783000001</v>
      </c>
      <c r="H12" s="27">
        <f>RA!J16</f>
        <v>-4.5951226067851696</v>
      </c>
      <c r="I12" s="20">
        <f>VLOOKUP(B12,RMS!B:D,3,FALSE)</f>
        <v>1031390.24458889</v>
      </c>
      <c r="J12" s="21">
        <f>VLOOKUP(B12,RMS!B:E,4,FALSE)</f>
        <v>1078784.4785333299</v>
      </c>
      <c r="K12" s="22">
        <f t="shared" si="1"/>
        <v>0.56161110999528319</v>
      </c>
      <c r="L12" s="22">
        <f t="shared" si="2"/>
        <v>-2.3332983255386353E-4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519827.68449999997</v>
      </c>
      <c r="F13" s="25">
        <f>VLOOKUP(C13,RA!B17:I46,8,0)</f>
        <v>76073.967900000003</v>
      </c>
      <c r="G13" s="16">
        <f t="shared" si="0"/>
        <v>443753.71659999999</v>
      </c>
      <c r="H13" s="27">
        <f>RA!J17</f>
        <v>14.634458719368199</v>
      </c>
      <c r="I13" s="20">
        <f>VLOOKUP(B13,RMS!B:D,3,FALSE)</f>
        <v>519827.63629743602</v>
      </c>
      <c r="J13" s="21">
        <f>VLOOKUP(B13,RMS!B:E,4,FALSE)</f>
        <v>443753.71757692302</v>
      </c>
      <c r="K13" s="22">
        <f t="shared" si="1"/>
        <v>4.8202563950326294E-2</v>
      </c>
      <c r="L13" s="22">
        <f t="shared" si="2"/>
        <v>-9.7692303825169802E-4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2323324.9909999999</v>
      </c>
      <c r="F14" s="25">
        <f>VLOOKUP(C14,RA!B18:I47,8,0)</f>
        <v>291069.32900000003</v>
      </c>
      <c r="G14" s="16">
        <f t="shared" si="0"/>
        <v>2032255.662</v>
      </c>
      <c r="H14" s="27">
        <f>RA!J18</f>
        <v>12.528136620039501</v>
      </c>
      <c r="I14" s="20">
        <f>VLOOKUP(B14,RMS!B:D,3,FALSE)</f>
        <v>2323325.6356726498</v>
      </c>
      <c r="J14" s="21">
        <f>VLOOKUP(B14,RMS!B:E,4,FALSE)</f>
        <v>2032255.64402222</v>
      </c>
      <c r="K14" s="22">
        <f t="shared" si="1"/>
        <v>-0.64467264991253614</v>
      </c>
      <c r="L14" s="22">
        <f t="shared" si="2"/>
        <v>1.7977779963985085E-2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728684.77619999996</v>
      </c>
      <c r="F15" s="25">
        <f>VLOOKUP(C15,RA!B19:I48,8,0)</f>
        <v>59050.801299999999</v>
      </c>
      <c r="G15" s="16">
        <f t="shared" si="0"/>
        <v>669633.97489999991</v>
      </c>
      <c r="H15" s="27">
        <f>RA!J19</f>
        <v>8.1037512006141501</v>
      </c>
      <c r="I15" s="20">
        <f>VLOOKUP(B15,RMS!B:D,3,FALSE)</f>
        <v>728684.807567521</v>
      </c>
      <c r="J15" s="21">
        <f>VLOOKUP(B15,RMS!B:E,4,FALSE)</f>
        <v>669633.97637093998</v>
      </c>
      <c r="K15" s="22">
        <f t="shared" si="1"/>
        <v>-3.1367521034553647E-2</v>
      </c>
      <c r="L15" s="22">
        <f t="shared" si="2"/>
        <v>-1.4709400711581111E-3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1288456.0556000001</v>
      </c>
      <c r="F16" s="25">
        <f>VLOOKUP(C16,RA!B20:I49,8,0)</f>
        <v>116945.60520000001</v>
      </c>
      <c r="G16" s="16">
        <f t="shared" si="0"/>
        <v>1171510.4504</v>
      </c>
      <c r="H16" s="27">
        <f>RA!J20</f>
        <v>9.0764139523207508</v>
      </c>
      <c r="I16" s="20">
        <f>VLOOKUP(B16,RMS!B:D,3,FALSE)</f>
        <v>1288456.3876</v>
      </c>
      <c r="J16" s="21">
        <f>VLOOKUP(B16,RMS!B:E,4,FALSE)</f>
        <v>1171510.4504</v>
      </c>
      <c r="K16" s="22">
        <f t="shared" si="1"/>
        <v>-0.33199999993667006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443933.54119999998</v>
      </c>
      <c r="F17" s="25">
        <f>VLOOKUP(C17,RA!B21:I50,8,0)</f>
        <v>49027.862999999998</v>
      </c>
      <c r="G17" s="16">
        <f t="shared" si="0"/>
        <v>394905.67819999997</v>
      </c>
      <c r="H17" s="27">
        <f>RA!J21</f>
        <v>11.0439645689921</v>
      </c>
      <c r="I17" s="20">
        <f>VLOOKUP(B17,RMS!B:D,3,FALSE)</f>
        <v>443933.32414615399</v>
      </c>
      <c r="J17" s="21">
        <f>VLOOKUP(B17,RMS!B:E,4,FALSE)</f>
        <v>394905.67818461498</v>
      </c>
      <c r="K17" s="22">
        <f t="shared" si="1"/>
        <v>0.21705384599044919</v>
      </c>
      <c r="L17" s="22">
        <f t="shared" si="2"/>
        <v>1.5384983271360397E-5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1402790.1942</v>
      </c>
      <c r="F18" s="25">
        <f>VLOOKUP(C18,RA!B22:I51,8,0)</f>
        <v>93198.467199999999</v>
      </c>
      <c r="G18" s="16">
        <f t="shared" si="0"/>
        <v>1309591.727</v>
      </c>
      <c r="H18" s="27">
        <f>RA!J22</f>
        <v>6.6437923208573899</v>
      </c>
      <c r="I18" s="20">
        <f>VLOOKUP(B18,RMS!B:D,3,FALSE)</f>
        <v>1402791.89844903</v>
      </c>
      <c r="J18" s="21">
        <f>VLOOKUP(B18,RMS!B:E,4,FALSE)</f>
        <v>1309591.7267088301</v>
      </c>
      <c r="K18" s="22">
        <f t="shared" si="1"/>
        <v>-1.7042490299791098</v>
      </c>
      <c r="L18" s="22">
        <f t="shared" si="2"/>
        <v>2.9116985388100147E-4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2868879.0298000001</v>
      </c>
      <c r="F19" s="25">
        <f>VLOOKUP(C19,RA!B23:I52,8,0)</f>
        <v>262282.34820000001</v>
      </c>
      <c r="G19" s="16">
        <f t="shared" si="0"/>
        <v>2606596.6816000002</v>
      </c>
      <c r="H19" s="27">
        <f>RA!J23</f>
        <v>9.1423286055489292</v>
      </c>
      <c r="I19" s="20">
        <f>VLOOKUP(B19,RMS!B:D,3,FALSE)</f>
        <v>2868881.8505965802</v>
      </c>
      <c r="J19" s="21">
        <f>VLOOKUP(B19,RMS!B:E,4,FALSE)</f>
        <v>2606596.7083435901</v>
      </c>
      <c r="K19" s="22">
        <f t="shared" si="1"/>
        <v>-2.8207965800538659</v>
      </c>
      <c r="L19" s="22">
        <f t="shared" si="2"/>
        <v>-2.6743589900434017E-2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372278.50229999999</v>
      </c>
      <c r="F20" s="25">
        <f>VLOOKUP(C20,RA!B24:I53,8,0)</f>
        <v>49784.120999999999</v>
      </c>
      <c r="G20" s="16">
        <f t="shared" si="0"/>
        <v>322494.38130000001</v>
      </c>
      <c r="H20" s="27">
        <f>RA!J24</f>
        <v>13.372816504962101</v>
      </c>
      <c r="I20" s="20">
        <f>VLOOKUP(B20,RMS!B:D,3,FALSE)</f>
        <v>372278.59400650498</v>
      </c>
      <c r="J20" s="21">
        <f>VLOOKUP(B20,RMS!B:E,4,FALSE)</f>
        <v>322494.38020675402</v>
      </c>
      <c r="K20" s="22">
        <f t="shared" si="1"/>
        <v>-9.1706504987087101E-2</v>
      </c>
      <c r="L20" s="22">
        <f t="shared" si="2"/>
        <v>1.0932459845207632E-3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563725.22340000002</v>
      </c>
      <c r="F21" s="25">
        <f>VLOOKUP(C21,RA!B25:I54,8,0)</f>
        <v>29519.231800000001</v>
      </c>
      <c r="G21" s="16">
        <f t="shared" si="0"/>
        <v>534205.99160000007</v>
      </c>
      <c r="H21" s="27">
        <f>RA!J25</f>
        <v>5.2364575106220101</v>
      </c>
      <c r="I21" s="20">
        <f>VLOOKUP(B21,RMS!B:D,3,FALSE)</f>
        <v>563725.21180273802</v>
      </c>
      <c r="J21" s="21">
        <f>VLOOKUP(B21,RMS!B:E,4,FALSE)</f>
        <v>534205.99112036196</v>
      </c>
      <c r="K21" s="22">
        <f t="shared" si="1"/>
        <v>1.1597261996939778E-2</v>
      </c>
      <c r="L21" s="22">
        <f t="shared" si="2"/>
        <v>4.7963811084628105E-4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826080.98569999996</v>
      </c>
      <c r="F22" s="25">
        <f>VLOOKUP(C22,RA!B26:I55,8,0)</f>
        <v>182016.52340000001</v>
      </c>
      <c r="G22" s="16">
        <f t="shared" si="0"/>
        <v>644064.46230000001</v>
      </c>
      <c r="H22" s="27">
        <f>RA!J26</f>
        <v>22.033738404687298</v>
      </c>
      <c r="I22" s="20">
        <f>VLOOKUP(B22,RMS!B:D,3,FALSE)</f>
        <v>826080.99659339699</v>
      </c>
      <c r="J22" s="21">
        <f>VLOOKUP(B22,RMS!B:E,4,FALSE)</f>
        <v>644064.44000844599</v>
      </c>
      <c r="K22" s="22">
        <f t="shared" si="1"/>
        <v>-1.0893397033214569E-2</v>
      </c>
      <c r="L22" s="22">
        <f t="shared" si="2"/>
        <v>2.2291554021649063E-2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317917.01730000001</v>
      </c>
      <c r="F23" s="25">
        <f>VLOOKUP(C23,RA!B27:I56,8,0)</f>
        <v>77498.074399999998</v>
      </c>
      <c r="G23" s="16">
        <f t="shared" si="0"/>
        <v>240418.94290000002</v>
      </c>
      <c r="H23" s="27">
        <f>RA!J27</f>
        <v>24.3768248262312</v>
      </c>
      <c r="I23" s="20">
        <f>VLOOKUP(B23,RMS!B:D,3,FALSE)</f>
        <v>317916.83663152601</v>
      </c>
      <c r="J23" s="21">
        <f>VLOOKUP(B23,RMS!B:E,4,FALSE)</f>
        <v>240418.941655495</v>
      </c>
      <c r="K23" s="22">
        <f t="shared" si="1"/>
        <v>0.18066847400041297</v>
      </c>
      <c r="L23" s="22">
        <f t="shared" si="2"/>
        <v>1.2445050233509392E-3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1615459.5264999999</v>
      </c>
      <c r="F24" s="25">
        <f>VLOOKUP(C24,RA!B28:I57,8,0)</f>
        <v>37236.733500000002</v>
      </c>
      <c r="G24" s="16">
        <f t="shared" si="0"/>
        <v>1578222.7929999998</v>
      </c>
      <c r="H24" s="27">
        <f>RA!J28</f>
        <v>2.3050242292777101</v>
      </c>
      <c r="I24" s="20">
        <f>VLOOKUP(B24,RMS!B:D,3,FALSE)</f>
        <v>1615459.5441531001</v>
      </c>
      <c r="J24" s="21">
        <f>VLOOKUP(B24,RMS!B:E,4,FALSE)</f>
        <v>1578222.79454602</v>
      </c>
      <c r="K24" s="22">
        <f t="shared" si="1"/>
        <v>-1.7653100192546844E-2</v>
      </c>
      <c r="L24" s="22">
        <f t="shared" si="2"/>
        <v>-1.5460201539099216E-3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875255.5307</v>
      </c>
      <c r="F25" s="25">
        <f>VLOOKUP(C25,RA!B29:I58,8,0)</f>
        <v>114647.159</v>
      </c>
      <c r="G25" s="16">
        <f t="shared" si="0"/>
        <v>760608.37170000002</v>
      </c>
      <c r="H25" s="27">
        <f>RA!J29</f>
        <v>13.098707175070199</v>
      </c>
      <c r="I25" s="20">
        <f>VLOOKUP(B25,RMS!B:D,3,FALSE)</f>
        <v>875256.42293185799</v>
      </c>
      <c r="J25" s="21">
        <f>VLOOKUP(B25,RMS!B:E,4,FALSE)</f>
        <v>760608.34079798299</v>
      </c>
      <c r="K25" s="22">
        <f t="shared" si="1"/>
        <v>-0.89223185798618942</v>
      </c>
      <c r="L25" s="22">
        <f t="shared" si="2"/>
        <v>3.0902017024345696E-2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1208559.0967000001</v>
      </c>
      <c r="F26" s="25">
        <f>VLOOKUP(C26,RA!B30:I59,8,0)</f>
        <v>137777.0754</v>
      </c>
      <c r="G26" s="16">
        <f t="shared" si="0"/>
        <v>1070782.0213000001</v>
      </c>
      <c r="H26" s="27">
        <f>RA!J30</f>
        <v>11.4001107414775</v>
      </c>
      <c r="I26" s="20">
        <f>VLOOKUP(B26,RMS!B:D,3,FALSE)</f>
        <v>1208559.11816991</v>
      </c>
      <c r="J26" s="21">
        <f>VLOOKUP(B26,RMS!B:E,4,FALSE)</f>
        <v>1070782.0449116901</v>
      </c>
      <c r="K26" s="22">
        <f t="shared" si="1"/>
        <v>-2.1469909930601716E-2</v>
      </c>
      <c r="L26" s="22">
        <f t="shared" si="2"/>
        <v>-2.3611689917743206E-2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897410.32559999998</v>
      </c>
      <c r="F27" s="25">
        <f>VLOOKUP(C27,RA!B31:I60,8,0)</f>
        <v>37128.580300000001</v>
      </c>
      <c r="G27" s="16">
        <f t="shared" si="0"/>
        <v>860281.74529999995</v>
      </c>
      <c r="H27" s="27">
        <f>RA!J31</f>
        <v>4.1373025516701301</v>
      </c>
      <c r="I27" s="20">
        <f>VLOOKUP(B27,RMS!B:D,3,FALSE)</f>
        <v>897410.261526549</v>
      </c>
      <c r="J27" s="21">
        <f>VLOOKUP(B27,RMS!B:E,4,FALSE)</f>
        <v>860281.47894424805</v>
      </c>
      <c r="K27" s="22">
        <f t="shared" si="1"/>
        <v>6.407345097977668E-2</v>
      </c>
      <c r="L27" s="22">
        <f t="shared" si="2"/>
        <v>0.26635575189720839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172018.5673</v>
      </c>
      <c r="F28" s="25">
        <f>VLOOKUP(C28,RA!B32:I61,8,0)</f>
        <v>35803.781300000002</v>
      </c>
      <c r="G28" s="16">
        <f t="shared" si="0"/>
        <v>136214.78599999999</v>
      </c>
      <c r="H28" s="27">
        <f>RA!J32</f>
        <v>20.813905069653501</v>
      </c>
      <c r="I28" s="20">
        <f>VLOOKUP(B28,RMS!B:D,3,FALSE)</f>
        <v>172018.484012442</v>
      </c>
      <c r="J28" s="21">
        <f>VLOOKUP(B28,RMS!B:E,4,FALSE)</f>
        <v>136214.845012904</v>
      </c>
      <c r="K28" s="22">
        <f t="shared" si="1"/>
        <v>8.3287557994481176E-2</v>
      </c>
      <c r="L28" s="22">
        <f t="shared" si="2"/>
        <v>-5.9012904006522149E-2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362331.79200000002</v>
      </c>
      <c r="F30" s="25">
        <f>VLOOKUP(C30,RA!B34:I64,8,0)</f>
        <v>33999.905899999998</v>
      </c>
      <c r="G30" s="16">
        <f t="shared" si="0"/>
        <v>328331.8861</v>
      </c>
      <c r="H30" s="27">
        <f>RA!J34</f>
        <v>0</v>
      </c>
      <c r="I30" s="20">
        <f>VLOOKUP(B30,RMS!B:D,3,FALSE)</f>
        <v>362331.79239999998</v>
      </c>
      <c r="J30" s="21">
        <f>VLOOKUP(B30,RMS!B:E,4,FALSE)</f>
        <v>328331.92009999999</v>
      </c>
      <c r="K30" s="22">
        <f t="shared" si="1"/>
        <v>-3.9999996079131961E-4</v>
      </c>
      <c r="L30" s="22">
        <f t="shared" si="2"/>
        <v>-3.3999999985098839E-2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9.3836386016052398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165943.70000000001</v>
      </c>
      <c r="F32" s="25">
        <f>VLOOKUP(C32,RA!B34:I65,8,0)</f>
        <v>15812.87</v>
      </c>
      <c r="G32" s="16">
        <f t="shared" si="0"/>
        <v>150130.83000000002</v>
      </c>
      <c r="H32" s="27">
        <f>RA!J34</f>
        <v>0</v>
      </c>
      <c r="I32" s="20">
        <f>VLOOKUP(B32,RMS!B:D,3,FALSE)</f>
        <v>165943.70000000001</v>
      </c>
      <c r="J32" s="21">
        <f>VLOOKUP(B32,RMS!B:E,4,FALSE)</f>
        <v>150130.82999999999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243594.71</v>
      </c>
      <c r="F33" s="25">
        <f>VLOOKUP(C33,RA!B34:I65,8,0)</f>
        <v>-32059.27</v>
      </c>
      <c r="G33" s="16">
        <f t="shared" si="0"/>
        <v>275653.98</v>
      </c>
      <c r="H33" s="27">
        <f>RA!J34</f>
        <v>0</v>
      </c>
      <c r="I33" s="20">
        <f>VLOOKUP(B33,RMS!B:D,3,FALSE)</f>
        <v>243594.71</v>
      </c>
      <c r="J33" s="21">
        <f>VLOOKUP(B33,RMS!B:E,4,FALSE)</f>
        <v>275653.98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37776.94</v>
      </c>
      <c r="F34" s="25">
        <f>VLOOKUP(C34,RA!B34:I66,8,0)</f>
        <v>378.65</v>
      </c>
      <c r="G34" s="16">
        <f t="shared" si="0"/>
        <v>37398.29</v>
      </c>
      <c r="H34" s="27">
        <f>RA!J35</f>
        <v>9.3836386016052398</v>
      </c>
      <c r="I34" s="20">
        <f>VLOOKUP(B34,RMS!B:D,3,FALSE)</f>
        <v>37776.94</v>
      </c>
      <c r="J34" s="21">
        <f>VLOOKUP(B34,RMS!B:E,4,FALSE)</f>
        <v>37398.29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129939.34</v>
      </c>
      <c r="F35" s="25">
        <f>VLOOKUP(C35,RA!B34:I67,8,0)</f>
        <v>-12913.02</v>
      </c>
      <c r="G35" s="16">
        <f t="shared" si="0"/>
        <v>142852.35999999999</v>
      </c>
      <c r="H35" s="27">
        <f>RA!J34</f>
        <v>0</v>
      </c>
      <c r="I35" s="20">
        <f>VLOOKUP(B35,RMS!B:D,3,FALSE)</f>
        <v>129939.34</v>
      </c>
      <c r="J35" s="21">
        <f>VLOOKUP(B35,RMS!B:E,4,FALSE)</f>
        <v>142852.35999999999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9.3836386016052398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15681.1963</v>
      </c>
      <c r="F37" s="25">
        <f>VLOOKUP(C37,RA!B8:I68,8,0)</f>
        <v>1442.4238</v>
      </c>
      <c r="G37" s="16">
        <f t="shared" si="0"/>
        <v>14238.772499999999</v>
      </c>
      <c r="H37" s="27">
        <f>RA!J35</f>
        <v>9.3836386016052398</v>
      </c>
      <c r="I37" s="20">
        <f>VLOOKUP(B37,RMS!B:D,3,FALSE)</f>
        <v>15681.1965811966</v>
      </c>
      <c r="J37" s="21">
        <f>VLOOKUP(B37,RMS!B:E,4,FALSE)</f>
        <v>14238.7735042735</v>
      </c>
      <c r="K37" s="22">
        <f t="shared" si="1"/>
        <v>-2.8119660055381246E-4</v>
      </c>
      <c r="L37" s="22">
        <f t="shared" si="2"/>
        <v>-1.0042735011666082E-3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360050.96240000002</v>
      </c>
      <c r="F38" s="25">
        <f>VLOOKUP(C38,RA!B8:I69,8,0)</f>
        <v>24131.195400000001</v>
      </c>
      <c r="G38" s="16">
        <f t="shared" si="0"/>
        <v>335919.76699999999</v>
      </c>
      <c r="H38" s="27">
        <f>RA!J36</f>
        <v>0</v>
      </c>
      <c r="I38" s="20">
        <f>VLOOKUP(B38,RMS!B:D,3,FALSE)</f>
        <v>360050.95924102602</v>
      </c>
      <c r="J38" s="21">
        <f>VLOOKUP(B38,RMS!B:E,4,FALSE)</f>
        <v>335919.77069145301</v>
      </c>
      <c r="K38" s="22">
        <f t="shared" si="1"/>
        <v>3.1589739955961704E-3</v>
      </c>
      <c r="L38" s="22">
        <f t="shared" si="2"/>
        <v>-3.6914530210196972E-3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154294.76</v>
      </c>
      <c r="F39" s="25">
        <f>VLOOKUP(C39,RA!B9:I70,8,0)</f>
        <v>-25565.84</v>
      </c>
      <c r="G39" s="16">
        <f t="shared" si="0"/>
        <v>179860.6</v>
      </c>
      <c r="H39" s="27">
        <f>RA!J37</f>
        <v>9.5290571440795908</v>
      </c>
      <c r="I39" s="20">
        <f>VLOOKUP(B39,RMS!B:D,3,FALSE)</f>
        <v>154294.76</v>
      </c>
      <c r="J39" s="21">
        <f>VLOOKUP(B39,RMS!B:E,4,FALSE)</f>
        <v>179860.6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81388.94</v>
      </c>
      <c r="F40" s="25">
        <f>VLOOKUP(C40,RA!B10:I71,8,0)</f>
        <v>10469.209999999999</v>
      </c>
      <c r="G40" s="16">
        <f t="shared" si="0"/>
        <v>70919.73000000001</v>
      </c>
      <c r="H40" s="27">
        <f>RA!J38</f>
        <v>-13.160905669913801</v>
      </c>
      <c r="I40" s="20">
        <f>VLOOKUP(B40,RMS!B:D,3,FALSE)</f>
        <v>81388.94</v>
      </c>
      <c r="J40" s="21">
        <f>VLOOKUP(B40,RMS!B:E,4,FALSE)</f>
        <v>70919.73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1.0023310516945001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7060.2375000000002</v>
      </c>
      <c r="F42" s="25">
        <f>VLOOKUP(C42,RA!B8:I72,8,0)</f>
        <v>596.71109999999999</v>
      </c>
      <c r="G42" s="16">
        <f t="shared" si="0"/>
        <v>6463.5264000000006</v>
      </c>
      <c r="H42" s="27">
        <f>RA!J39</f>
        <v>1.0023310516945001</v>
      </c>
      <c r="I42" s="20">
        <f>VLOOKUP(B42,RMS!B:D,3,FALSE)</f>
        <v>7060.2375009454699</v>
      </c>
      <c r="J42" s="21">
        <f>VLOOKUP(B42,RMS!B:E,4,FALSE)</f>
        <v>6463.5263747069102</v>
      </c>
      <c r="K42" s="22">
        <f t="shared" si="1"/>
        <v>-9.4546976470155641E-7</v>
      </c>
      <c r="L42" s="22">
        <f t="shared" si="2"/>
        <v>2.5293090402556118E-5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20848293.226100001</v>
      </c>
      <c r="E7" s="65"/>
      <c r="F7" s="65"/>
      <c r="G7" s="53">
        <v>14387828.528000001</v>
      </c>
      <c r="H7" s="54">
        <v>44.902291443961502</v>
      </c>
      <c r="I7" s="53">
        <v>2071811.0344</v>
      </c>
      <c r="J7" s="54">
        <v>9.9375570553003207</v>
      </c>
      <c r="K7" s="53">
        <v>1361612.8851999999</v>
      </c>
      <c r="L7" s="54">
        <v>9.4636440971629607</v>
      </c>
      <c r="M7" s="54">
        <v>0.52158594922203805</v>
      </c>
      <c r="N7" s="53">
        <v>73838054.788599998</v>
      </c>
      <c r="O7" s="53">
        <v>7496981871.8799</v>
      </c>
      <c r="P7" s="53">
        <v>1107906</v>
      </c>
      <c r="Q7" s="53">
        <v>1116774</v>
      </c>
      <c r="R7" s="54">
        <v>-0.79407292791559003</v>
      </c>
      <c r="S7" s="53">
        <v>18.8177455723681</v>
      </c>
      <c r="T7" s="53">
        <v>18.751523176757299</v>
      </c>
      <c r="U7" s="55">
        <v>0.35191460824061899</v>
      </c>
    </row>
    <row r="8" spans="1:23" ht="12" thickBot="1">
      <c r="A8" s="74">
        <v>42708</v>
      </c>
      <c r="B8" s="70" t="s">
        <v>6</v>
      </c>
      <c r="C8" s="71"/>
      <c r="D8" s="56">
        <v>710002.77489999996</v>
      </c>
      <c r="E8" s="59"/>
      <c r="F8" s="59"/>
      <c r="G8" s="56">
        <v>467785.09649999999</v>
      </c>
      <c r="H8" s="57">
        <v>51.779691189883799</v>
      </c>
      <c r="I8" s="56">
        <v>187879.39850000001</v>
      </c>
      <c r="J8" s="57">
        <v>26.461783691826</v>
      </c>
      <c r="K8" s="56">
        <v>114537.23910000001</v>
      </c>
      <c r="L8" s="57">
        <v>24.4850124463082</v>
      </c>
      <c r="M8" s="57">
        <v>0.64033461934564795</v>
      </c>
      <c r="N8" s="56">
        <v>2562353.1003</v>
      </c>
      <c r="O8" s="56">
        <v>279857443.54320002</v>
      </c>
      <c r="P8" s="56">
        <v>25337</v>
      </c>
      <c r="Q8" s="56">
        <v>24593</v>
      </c>
      <c r="R8" s="57">
        <v>3.02525108770788</v>
      </c>
      <c r="S8" s="56">
        <v>28.022369455736701</v>
      </c>
      <c r="T8" s="56">
        <v>29.1329070995812</v>
      </c>
      <c r="U8" s="58">
        <v>-3.9630397622109901</v>
      </c>
    </row>
    <row r="9" spans="1:23" ht="12" thickBot="1">
      <c r="A9" s="75"/>
      <c r="B9" s="70" t="s">
        <v>7</v>
      </c>
      <c r="C9" s="71"/>
      <c r="D9" s="56">
        <v>132702.9693</v>
      </c>
      <c r="E9" s="59"/>
      <c r="F9" s="59"/>
      <c r="G9" s="56">
        <v>66487.077499999999</v>
      </c>
      <c r="H9" s="57">
        <v>99.592122694819906</v>
      </c>
      <c r="I9" s="56">
        <v>31409.022199999999</v>
      </c>
      <c r="J9" s="57">
        <v>23.668665716886899</v>
      </c>
      <c r="K9" s="56">
        <v>15030.2988</v>
      </c>
      <c r="L9" s="57">
        <v>22.606346022653799</v>
      </c>
      <c r="M9" s="57">
        <v>1.0897137587178201</v>
      </c>
      <c r="N9" s="56">
        <v>416535.9571</v>
      </c>
      <c r="O9" s="56">
        <v>38161726.3116</v>
      </c>
      <c r="P9" s="56">
        <v>7620</v>
      </c>
      <c r="Q9" s="56">
        <v>8373</v>
      </c>
      <c r="R9" s="57">
        <v>-8.9931924041562201</v>
      </c>
      <c r="S9" s="56">
        <v>17.4150878346457</v>
      </c>
      <c r="T9" s="56">
        <v>17.136252561805801</v>
      </c>
      <c r="U9" s="58">
        <v>1.60111321566319</v>
      </c>
    </row>
    <row r="10" spans="1:23" ht="12" thickBot="1">
      <c r="A10" s="75"/>
      <c r="B10" s="70" t="s">
        <v>8</v>
      </c>
      <c r="C10" s="71"/>
      <c r="D10" s="56">
        <v>145085.932</v>
      </c>
      <c r="E10" s="59"/>
      <c r="F10" s="59"/>
      <c r="G10" s="56">
        <v>82209.709099999993</v>
      </c>
      <c r="H10" s="57">
        <v>76.482721552410894</v>
      </c>
      <c r="I10" s="56">
        <v>46397.895900000003</v>
      </c>
      <c r="J10" s="57">
        <v>31.9795966848116</v>
      </c>
      <c r="K10" s="56">
        <v>21501.252799999998</v>
      </c>
      <c r="L10" s="57">
        <v>26.1541526364554</v>
      </c>
      <c r="M10" s="57">
        <v>1.15791592850813</v>
      </c>
      <c r="N10" s="56">
        <v>492372.72820000001</v>
      </c>
      <c r="O10" s="56">
        <v>61133483.3719</v>
      </c>
      <c r="P10" s="56">
        <v>116722</v>
      </c>
      <c r="Q10" s="56">
        <v>115463</v>
      </c>
      <c r="R10" s="57">
        <v>1.0903925932982801</v>
      </c>
      <c r="S10" s="56">
        <v>1.24300416373948</v>
      </c>
      <c r="T10" s="56">
        <v>1.4189692282376201</v>
      </c>
      <c r="U10" s="58">
        <v>-14.1564340354868</v>
      </c>
    </row>
    <row r="11" spans="1:23" ht="12" thickBot="1">
      <c r="A11" s="75"/>
      <c r="B11" s="70" t="s">
        <v>9</v>
      </c>
      <c r="C11" s="71"/>
      <c r="D11" s="56">
        <v>73657.157099999997</v>
      </c>
      <c r="E11" s="59"/>
      <c r="F11" s="59"/>
      <c r="G11" s="56">
        <v>57669.235099999998</v>
      </c>
      <c r="H11" s="57">
        <v>27.723485446402201</v>
      </c>
      <c r="I11" s="56">
        <v>16112.3025</v>
      </c>
      <c r="J11" s="57">
        <v>21.874727635938001</v>
      </c>
      <c r="K11" s="56">
        <v>11986.825500000001</v>
      </c>
      <c r="L11" s="57">
        <v>20.785476830435702</v>
      </c>
      <c r="M11" s="57">
        <v>0.34416760300715099</v>
      </c>
      <c r="N11" s="56">
        <v>283708.94819999998</v>
      </c>
      <c r="O11" s="56">
        <v>22794401.468699999</v>
      </c>
      <c r="P11" s="56">
        <v>3305</v>
      </c>
      <c r="Q11" s="56">
        <v>3470</v>
      </c>
      <c r="R11" s="57">
        <v>-4.7550432276657002</v>
      </c>
      <c r="S11" s="56">
        <v>22.286583086233001</v>
      </c>
      <c r="T11" s="56">
        <v>23.319289798270901</v>
      </c>
      <c r="U11" s="58">
        <v>-4.6337597290804302</v>
      </c>
    </row>
    <row r="12" spans="1:23" ht="12" thickBot="1">
      <c r="A12" s="75"/>
      <c r="B12" s="70" t="s">
        <v>10</v>
      </c>
      <c r="C12" s="71"/>
      <c r="D12" s="56">
        <v>254427.04440000001</v>
      </c>
      <c r="E12" s="59"/>
      <c r="F12" s="59"/>
      <c r="G12" s="56">
        <v>187463.3456</v>
      </c>
      <c r="H12" s="57">
        <v>35.720955787743101</v>
      </c>
      <c r="I12" s="56">
        <v>39730.935299999997</v>
      </c>
      <c r="J12" s="57">
        <v>15.615845946603301</v>
      </c>
      <c r="K12" s="56">
        <v>26008.619500000001</v>
      </c>
      <c r="L12" s="57">
        <v>13.873975958743401</v>
      </c>
      <c r="M12" s="57">
        <v>0.52760646523357402</v>
      </c>
      <c r="N12" s="56">
        <v>959039.61109999998</v>
      </c>
      <c r="O12" s="56">
        <v>88039694.296000004</v>
      </c>
      <c r="P12" s="56">
        <v>2460</v>
      </c>
      <c r="Q12" s="56">
        <v>2547</v>
      </c>
      <c r="R12" s="57">
        <v>-3.4157832744405199</v>
      </c>
      <c r="S12" s="56">
        <v>103.425627804878</v>
      </c>
      <c r="T12" s="56">
        <v>102.593881154299</v>
      </c>
      <c r="U12" s="58">
        <v>0.80419782623707603</v>
      </c>
    </row>
    <row r="13" spans="1:23" ht="12" thickBot="1">
      <c r="A13" s="75"/>
      <c r="B13" s="70" t="s">
        <v>11</v>
      </c>
      <c r="C13" s="71"/>
      <c r="D13" s="56">
        <v>289728.17800000001</v>
      </c>
      <c r="E13" s="59"/>
      <c r="F13" s="59"/>
      <c r="G13" s="56">
        <v>261874.39139999999</v>
      </c>
      <c r="H13" s="57">
        <v>10.636315544674501</v>
      </c>
      <c r="I13" s="56">
        <v>89942.979600000006</v>
      </c>
      <c r="J13" s="57">
        <v>31.043918551822699</v>
      </c>
      <c r="K13" s="56">
        <v>74527.561400000006</v>
      </c>
      <c r="L13" s="57">
        <v>28.459278130087501</v>
      </c>
      <c r="M13" s="57">
        <v>0.20684184361357599</v>
      </c>
      <c r="N13" s="56">
        <v>1058391.3406</v>
      </c>
      <c r="O13" s="56">
        <v>120781620.8009</v>
      </c>
      <c r="P13" s="56">
        <v>8782</v>
      </c>
      <c r="Q13" s="56">
        <v>8627</v>
      </c>
      <c r="R13" s="57">
        <v>1.79668482670685</v>
      </c>
      <c r="S13" s="56">
        <v>32.991138465042098</v>
      </c>
      <c r="T13" s="56">
        <v>33.600229836559599</v>
      </c>
      <c r="U13" s="58">
        <v>-1.8462271987458401</v>
      </c>
    </row>
    <row r="14" spans="1:23" ht="12" thickBot="1">
      <c r="A14" s="75"/>
      <c r="B14" s="70" t="s">
        <v>12</v>
      </c>
      <c r="C14" s="71"/>
      <c r="D14" s="56">
        <v>139222.88029999999</v>
      </c>
      <c r="E14" s="59"/>
      <c r="F14" s="59"/>
      <c r="G14" s="56">
        <v>159068.8627</v>
      </c>
      <c r="H14" s="57">
        <v>-12.476346447154199</v>
      </c>
      <c r="I14" s="56">
        <v>25688.768</v>
      </c>
      <c r="J14" s="57">
        <v>18.4515418332428</v>
      </c>
      <c r="K14" s="56">
        <v>31426.8891</v>
      </c>
      <c r="L14" s="57">
        <v>19.756782418989399</v>
      </c>
      <c r="M14" s="57">
        <v>-0.18258635405309701</v>
      </c>
      <c r="N14" s="56">
        <v>508884.19959999999</v>
      </c>
      <c r="O14" s="56">
        <v>48934907.1985</v>
      </c>
      <c r="P14" s="56">
        <v>1965</v>
      </c>
      <c r="Q14" s="56">
        <v>2330</v>
      </c>
      <c r="R14" s="57">
        <v>-15.665236051502101</v>
      </c>
      <c r="S14" s="56">
        <v>70.851338575063593</v>
      </c>
      <c r="T14" s="56">
        <v>61.3139929184549</v>
      </c>
      <c r="U14" s="58">
        <v>13.4610662951757</v>
      </c>
    </row>
    <row r="15" spans="1:23" ht="12" thickBot="1">
      <c r="A15" s="75"/>
      <c r="B15" s="70" t="s">
        <v>13</v>
      </c>
      <c r="C15" s="71"/>
      <c r="D15" s="56">
        <v>89411.857699999993</v>
      </c>
      <c r="E15" s="59"/>
      <c r="F15" s="59"/>
      <c r="G15" s="56">
        <v>92324.6486</v>
      </c>
      <c r="H15" s="57">
        <v>-3.1549439333582301</v>
      </c>
      <c r="I15" s="56">
        <v>16690.9064</v>
      </c>
      <c r="J15" s="57">
        <v>18.6674416898957</v>
      </c>
      <c r="K15" s="56">
        <v>12495.438700000001</v>
      </c>
      <c r="L15" s="57">
        <v>13.534239111092599</v>
      </c>
      <c r="M15" s="57">
        <v>0.335759936143738</v>
      </c>
      <c r="N15" s="56">
        <v>337172.10810000001</v>
      </c>
      <c r="O15" s="56">
        <v>44516930.729000002</v>
      </c>
      <c r="P15" s="56">
        <v>3038</v>
      </c>
      <c r="Q15" s="56">
        <v>3250</v>
      </c>
      <c r="R15" s="57">
        <v>-6.5230769230769203</v>
      </c>
      <c r="S15" s="56">
        <v>29.431157899934199</v>
      </c>
      <c r="T15" s="56">
        <v>30.261626523076899</v>
      </c>
      <c r="U15" s="58">
        <v>-2.8217327567143302</v>
      </c>
    </row>
    <row r="16" spans="1:23" ht="12" thickBot="1">
      <c r="A16" s="75"/>
      <c r="B16" s="70" t="s">
        <v>14</v>
      </c>
      <c r="C16" s="71"/>
      <c r="D16" s="56">
        <v>1031390.8062</v>
      </c>
      <c r="E16" s="59"/>
      <c r="F16" s="59"/>
      <c r="G16" s="56">
        <v>494115.69990000001</v>
      </c>
      <c r="H16" s="57">
        <v>108.73467619198</v>
      </c>
      <c r="I16" s="56">
        <v>-47393.672100000003</v>
      </c>
      <c r="J16" s="57">
        <v>-4.5951226067851696</v>
      </c>
      <c r="K16" s="56">
        <v>27708.996800000001</v>
      </c>
      <c r="L16" s="57">
        <v>5.6077952604233801</v>
      </c>
      <c r="M16" s="57">
        <v>-2.7104073612654198</v>
      </c>
      <c r="N16" s="56">
        <v>3183599.0384999998</v>
      </c>
      <c r="O16" s="56">
        <v>382090358.78119999</v>
      </c>
      <c r="P16" s="56">
        <v>50243</v>
      </c>
      <c r="Q16" s="56">
        <v>49171</v>
      </c>
      <c r="R16" s="57">
        <v>2.1801468345162802</v>
      </c>
      <c r="S16" s="56">
        <v>20.528049801962499</v>
      </c>
      <c r="T16" s="56">
        <v>18.937880150902</v>
      </c>
      <c r="U16" s="58">
        <v>7.7463259608250299</v>
      </c>
    </row>
    <row r="17" spans="1:21" ht="12" thickBot="1">
      <c r="A17" s="75"/>
      <c r="B17" s="70" t="s">
        <v>15</v>
      </c>
      <c r="C17" s="71"/>
      <c r="D17" s="56">
        <v>519827.68449999997</v>
      </c>
      <c r="E17" s="59"/>
      <c r="F17" s="59"/>
      <c r="G17" s="56">
        <v>632130.71829999995</v>
      </c>
      <c r="H17" s="57">
        <v>-17.765792825575499</v>
      </c>
      <c r="I17" s="56">
        <v>76073.967900000003</v>
      </c>
      <c r="J17" s="57">
        <v>14.634458719368199</v>
      </c>
      <c r="K17" s="56">
        <v>34531.0164</v>
      </c>
      <c r="L17" s="57">
        <v>5.4626385651475502</v>
      </c>
      <c r="M17" s="57">
        <v>1.2030619376729399</v>
      </c>
      <c r="N17" s="56">
        <v>2143802.1516999998</v>
      </c>
      <c r="O17" s="56">
        <v>377414055.37300003</v>
      </c>
      <c r="P17" s="56">
        <v>10847</v>
      </c>
      <c r="Q17" s="56">
        <v>11121</v>
      </c>
      <c r="R17" s="57">
        <v>-2.46380721158169</v>
      </c>
      <c r="S17" s="56">
        <v>47.9236364432562</v>
      </c>
      <c r="T17" s="56">
        <v>46.322511869436198</v>
      </c>
      <c r="U17" s="58">
        <v>3.3409914035129602</v>
      </c>
    </row>
    <row r="18" spans="1:21" ht="12" thickBot="1">
      <c r="A18" s="75"/>
      <c r="B18" s="70" t="s">
        <v>16</v>
      </c>
      <c r="C18" s="71"/>
      <c r="D18" s="56">
        <v>2323324.9909999999</v>
      </c>
      <c r="E18" s="59"/>
      <c r="F18" s="59"/>
      <c r="G18" s="56">
        <v>1343650.115</v>
      </c>
      <c r="H18" s="57">
        <v>72.911457012750702</v>
      </c>
      <c r="I18" s="56">
        <v>291069.32900000003</v>
      </c>
      <c r="J18" s="57">
        <v>12.528136620039501</v>
      </c>
      <c r="K18" s="56">
        <v>40401.296799999996</v>
      </c>
      <c r="L18" s="57">
        <v>3.0068316408397702</v>
      </c>
      <c r="M18" s="57">
        <v>6.2044551055103803</v>
      </c>
      <c r="N18" s="56">
        <v>7211602.0306000002</v>
      </c>
      <c r="O18" s="56">
        <v>727917527.85000002</v>
      </c>
      <c r="P18" s="56">
        <v>93928</v>
      </c>
      <c r="Q18" s="56">
        <v>94786</v>
      </c>
      <c r="R18" s="57">
        <v>-0.90519697001666399</v>
      </c>
      <c r="S18" s="56">
        <v>24.735169395707398</v>
      </c>
      <c r="T18" s="56">
        <v>22.5737828962083</v>
      </c>
      <c r="U18" s="58">
        <v>8.7381107641581099</v>
      </c>
    </row>
    <row r="19" spans="1:21" ht="12" thickBot="1">
      <c r="A19" s="75"/>
      <c r="B19" s="70" t="s">
        <v>17</v>
      </c>
      <c r="C19" s="71"/>
      <c r="D19" s="56">
        <v>728684.77619999996</v>
      </c>
      <c r="E19" s="59"/>
      <c r="F19" s="59"/>
      <c r="G19" s="56">
        <v>469224.9718</v>
      </c>
      <c r="H19" s="57">
        <v>55.2953955976987</v>
      </c>
      <c r="I19" s="56">
        <v>59050.801299999999</v>
      </c>
      <c r="J19" s="57">
        <v>8.1037512006141501</v>
      </c>
      <c r="K19" s="56">
        <v>33361.347800000003</v>
      </c>
      <c r="L19" s="57">
        <v>7.1098832766768796</v>
      </c>
      <c r="M19" s="57">
        <v>0.77003644019442197</v>
      </c>
      <c r="N19" s="56">
        <v>2511217.3034999999</v>
      </c>
      <c r="O19" s="56">
        <v>224303031.59130001</v>
      </c>
      <c r="P19" s="56">
        <v>18774</v>
      </c>
      <c r="Q19" s="56">
        <v>18130</v>
      </c>
      <c r="R19" s="57">
        <v>3.5521235521235499</v>
      </c>
      <c r="S19" s="56">
        <v>38.813506775327603</v>
      </c>
      <c r="T19" s="56">
        <v>39.798995460562601</v>
      </c>
      <c r="U19" s="58">
        <v>-2.5390354211989599</v>
      </c>
    </row>
    <row r="20" spans="1:21" ht="12" thickBot="1">
      <c r="A20" s="75"/>
      <c r="B20" s="70" t="s">
        <v>18</v>
      </c>
      <c r="C20" s="71"/>
      <c r="D20" s="56">
        <v>1288456.0556000001</v>
      </c>
      <c r="E20" s="59"/>
      <c r="F20" s="59"/>
      <c r="G20" s="56">
        <v>860473.63899999997</v>
      </c>
      <c r="H20" s="57">
        <v>49.738004420144698</v>
      </c>
      <c r="I20" s="56">
        <v>116945.60520000001</v>
      </c>
      <c r="J20" s="57">
        <v>9.0764139523207508</v>
      </c>
      <c r="K20" s="56">
        <v>75213.202099999995</v>
      </c>
      <c r="L20" s="57">
        <v>8.7409071807718703</v>
      </c>
      <c r="M20" s="57">
        <v>0.55485475867008704</v>
      </c>
      <c r="N20" s="56">
        <v>4858102.8232000005</v>
      </c>
      <c r="O20" s="56">
        <v>450983731.75330001</v>
      </c>
      <c r="P20" s="56">
        <v>50068</v>
      </c>
      <c r="Q20" s="56">
        <v>50353</v>
      </c>
      <c r="R20" s="57">
        <v>-0.56600401167755698</v>
      </c>
      <c r="S20" s="56">
        <v>25.734122705120999</v>
      </c>
      <c r="T20" s="56">
        <v>26.666360995372699</v>
      </c>
      <c r="U20" s="58">
        <v>-3.6225765336314302</v>
      </c>
    </row>
    <row r="21" spans="1:21" ht="12" thickBot="1">
      <c r="A21" s="75"/>
      <c r="B21" s="70" t="s">
        <v>19</v>
      </c>
      <c r="C21" s="71"/>
      <c r="D21" s="56">
        <v>443933.54119999998</v>
      </c>
      <c r="E21" s="59"/>
      <c r="F21" s="59"/>
      <c r="G21" s="56">
        <v>280767.68819999998</v>
      </c>
      <c r="H21" s="57">
        <v>58.114184736162301</v>
      </c>
      <c r="I21" s="56">
        <v>49027.862999999998</v>
      </c>
      <c r="J21" s="57">
        <v>11.0439645689921</v>
      </c>
      <c r="K21" s="56">
        <v>36712.748299999999</v>
      </c>
      <c r="L21" s="57">
        <v>13.0758452068916</v>
      </c>
      <c r="M21" s="57">
        <v>0.335445186488531</v>
      </c>
      <c r="N21" s="56">
        <v>1664821.9687999999</v>
      </c>
      <c r="O21" s="56">
        <v>140907713.94949999</v>
      </c>
      <c r="P21" s="56">
        <v>38114</v>
      </c>
      <c r="Q21" s="56">
        <v>39028</v>
      </c>
      <c r="R21" s="57">
        <v>-2.3419083734754498</v>
      </c>
      <c r="S21" s="56">
        <v>11.647519053366199</v>
      </c>
      <c r="T21" s="56">
        <v>12.032585138874699</v>
      </c>
      <c r="U21" s="58">
        <v>-3.30599232114713</v>
      </c>
    </row>
    <row r="22" spans="1:21" ht="12" thickBot="1">
      <c r="A22" s="75"/>
      <c r="B22" s="70" t="s">
        <v>20</v>
      </c>
      <c r="C22" s="71"/>
      <c r="D22" s="56">
        <v>1402790.1942</v>
      </c>
      <c r="E22" s="59"/>
      <c r="F22" s="59"/>
      <c r="G22" s="56">
        <v>883414.05480000004</v>
      </c>
      <c r="H22" s="57">
        <v>58.791926229607498</v>
      </c>
      <c r="I22" s="56">
        <v>93198.467199999999</v>
      </c>
      <c r="J22" s="57">
        <v>6.6437923208573899</v>
      </c>
      <c r="K22" s="56">
        <v>99587.373399999997</v>
      </c>
      <c r="L22" s="57">
        <v>11.2730121123719</v>
      </c>
      <c r="M22" s="57">
        <v>-6.4153777551080995E-2</v>
      </c>
      <c r="N22" s="56">
        <v>4812316.4220000003</v>
      </c>
      <c r="O22" s="56">
        <v>486964667.54100001</v>
      </c>
      <c r="P22" s="56">
        <v>81750</v>
      </c>
      <c r="Q22" s="56">
        <v>83081</v>
      </c>
      <c r="R22" s="57">
        <v>-1.6020510104596699</v>
      </c>
      <c r="S22" s="56">
        <v>17.159513078899099</v>
      </c>
      <c r="T22" s="56">
        <v>17.316513160650501</v>
      </c>
      <c r="U22" s="58">
        <v>-0.91494485321050201</v>
      </c>
    </row>
    <row r="23" spans="1:21" ht="12" thickBot="1">
      <c r="A23" s="75"/>
      <c r="B23" s="70" t="s">
        <v>21</v>
      </c>
      <c r="C23" s="71"/>
      <c r="D23" s="56">
        <v>2868879.0298000001</v>
      </c>
      <c r="E23" s="59"/>
      <c r="F23" s="59"/>
      <c r="G23" s="56">
        <v>2026099.7472999999</v>
      </c>
      <c r="H23" s="57">
        <v>41.596139756845403</v>
      </c>
      <c r="I23" s="56">
        <v>262282.34820000001</v>
      </c>
      <c r="J23" s="57">
        <v>9.1423286055489292</v>
      </c>
      <c r="K23" s="56">
        <v>164251.47829999999</v>
      </c>
      <c r="L23" s="57">
        <v>8.1067814414805106</v>
      </c>
      <c r="M23" s="57">
        <v>0.59683401887531196</v>
      </c>
      <c r="N23" s="56">
        <v>9801224.5321999993</v>
      </c>
      <c r="O23" s="56">
        <v>1097240291.6907001</v>
      </c>
      <c r="P23" s="56">
        <v>94262</v>
      </c>
      <c r="Q23" s="56">
        <v>88195</v>
      </c>
      <c r="R23" s="57">
        <v>6.8790747774817103</v>
      </c>
      <c r="S23" s="56">
        <v>30.435159765334902</v>
      </c>
      <c r="T23" s="56">
        <v>30.734515643744</v>
      </c>
      <c r="U23" s="58">
        <v>-0.98358569732242396</v>
      </c>
    </row>
    <row r="24" spans="1:21" ht="12" thickBot="1">
      <c r="A24" s="75"/>
      <c r="B24" s="70" t="s">
        <v>22</v>
      </c>
      <c r="C24" s="71"/>
      <c r="D24" s="56">
        <v>372278.50229999999</v>
      </c>
      <c r="E24" s="59"/>
      <c r="F24" s="59"/>
      <c r="G24" s="56">
        <v>279474.0748</v>
      </c>
      <c r="H24" s="57">
        <v>33.206810888063103</v>
      </c>
      <c r="I24" s="56">
        <v>49784.120999999999</v>
      </c>
      <c r="J24" s="57">
        <v>13.372816504962101</v>
      </c>
      <c r="K24" s="56">
        <v>38178.556499999999</v>
      </c>
      <c r="L24" s="57">
        <v>13.660857998124399</v>
      </c>
      <c r="M24" s="57">
        <v>0.303981228310714</v>
      </c>
      <c r="N24" s="56">
        <v>1384079.6825000001</v>
      </c>
      <c r="O24" s="56">
        <v>106376438.5508</v>
      </c>
      <c r="P24" s="56">
        <v>34629</v>
      </c>
      <c r="Q24" s="56">
        <v>36421</v>
      </c>
      <c r="R24" s="57">
        <v>-4.9202383240438197</v>
      </c>
      <c r="S24" s="56">
        <v>10.750483765052399</v>
      </c>
      <c r="T24" s="56">
        <v>10.8591059635924</v>
      </c>
      <c r="U24" s="58">
        <v>-1.01039358706006</v>
      </c>
    </row>
    <row r="25" spans="1:21" ht="12" thickBot="1">
      <c r="A25" s="75"/>
      <c r="B25" s="70" t="s">
        <v>23</v>
      </c>
      <c r="C25" s="71"/>
      <c r="D25" s="56">
        <v>563725.22340000002</v>
      </c>
      <c r="E25" s="59"/>
      <c r="F25" s="59"/>
      <c r="G25" s="56">
        <v>366257.70860000001</v>
      </c>
      <c r="H25" s="57">
        <v>53.914910229414303</v>
      </c>
      <c r="I25" s="56">
        <v>29519.231800000001</v>
      </c>
      <c r="J25" s="57">
        <v>5.2364575106220101</v>
      </c>
      <c r="K25" s="56">
        <v>25570.331300000002</v>
      </c>
      <c r="L25" s="57">
        <v>6.9815134806967398</v>
      </c>
      <c r="M25" s="57">
        <v>0.15443290326081899</v>
      </c>
      <c r="N25" s="56">
        <v>1974527.1259000001</v>
      </c>
      <c r="O25" s="56">
        <v>127368543.7006</v>
      </c>
      <c r="P25" s="56">
        <v>24626</v>
      </c>
      <c r="Q25" s="56">
        <v>26962</v>
      </c>
      <c r="R25" s="57">
        <v>-8.6640456939396202</v>
      </c>
      <c r="S25" s="56">
        <v>22.8914652562333</v>
      </c>
      <c r="T25" s="56">
        <v>21.412841925673199</v>
      </c>
      <c r="U25" s="58">
        <v>6.4592777876351004</v>
      </c>
    </row>
    <row r="26" spans="1:21" ht="12" thickBot="1">
      <c r="A26" s="75"/>
      <c r="B26" s="70" t="s">
        <v>24</v>
      </c>
      <c r="C26" s="71"/>
      <c r="D26" s="56">
        <v>826080.98569999996</v>
      </c>
      <c r="E26" s="59"/>
      <c r="F26" s="59"/>
      <c r="G26" s="56">
        <v>645781.04220000003</v>
      </c>
      <c r="H26" s="57">
        <v>27.919671176126101</v>
      </c>
      <c r="I26" s="56">
        <v>182016.52340000001</v>
      </c>
      <c r="J26" s="57">
        <v>22.033738404687298</v>
      </c>
      <c r="K26" s="56">
        <v>107761.7775</v>
      </c>
      <c r="L26" s="57">
        <v>16.687045679273101</v>
      </c>
      <c r="M26" s="57">
        <v>0.68906385568853501</v>
      </c>
      <c r="N26" s="56">
        <v>3084946.7398999999</v>
      </c>
      <c r="O26" s="56">
        <v>237418582.09560001</v>
      </c>
      <c r="P26" s="56">
        <v>56498</v>
      </c>
      <c r="Q26" s="56">
        <v>56671</v>
      </c>
      <c r="R26" s="57">
        <v>-0.30527077341144798</v>
      </c>
      <c r="S26" s="56">
        <v>14.6214199741584</v>
      </c>
      <c r="T26" s="56">
        <v>15.481973129113699</v>
      </c>
      <c r="U26" s="58">
        <v>-5.8855648526354196</v>
      </c>
    </row>
    <row r="27" spans="1:21" ht="12" thickBot="1">
      <c r="A27" s="75"/>
      <c r="B27" s="70" t="s">
        <v>25</v>
      </c>
      <c r="C27" s="71"/>
      <c r="D27" s="56">
        <v>317917.01730000001</v>
      </c>
      <c r="E27" s="59"/>
      <c r="F27" s="59"/>
      <c r="G27" s="56">
        <v>223592.38860000001</v>
      </c>
      <c r="H27" s="57">
        <v>42.185974795744897</v>
      </c>
      <c r="I27" s="56">
        <v>77498.074399999998</v>
      </c>
      <c r="J27" s="57">
        <v>24.3768248262312</v>
      </c>
      <c r="K27" s="56">
        <v>61337.1872</v>
      </c>
      <c r="L27" s="57">
        <v>27.432591772938402</v>
      </c>
      <c r="M27" s="57">
        <v>0.26347617061905299</v>
      </c>
      <c r="N27" s="56">
        <v>1145595.2890999999</v>
      </c>
      <c r="O27" s="56">
        <v>86743632.960299999</v>
      </c>
      <c r="P27" s="56">
        <v>39550</v>
      </c>
      <c r="Q27" s="56">
        <v>39280</v>
      </c>
      <c r="R27" s="57">
        <v>0.68737270875762801</v>
      </c>
      <c r="S27" s="56">
        <v>8.0383569481668804</v>
      </c>
      <c r="T27" s="56">
        <v>8.1903660641547908</v>
      </c>
      <c r="U27" s="58">
        <v>-1.8910471003975</v>
      </c>
    </row>
    <row r="28" spans="1:21" ht="12" thickBot="1">
      <c r="A28" s="75"/>
      <c r="B28" s="70" t="s">
        <v>26</v>
      </c>
      <c r="C28" s="71"/>
      <c r="D28" s="56">
        <v>1615459.5264999999</v>
      </c>
      <c r="E28" s="59"/>
      <c r="F28" s="59"/>
      <c r="G28" s="56">
        <v>1214418.8618000001</v>
      </c>
      <c r="H28" s="57">
        <v>33.0232572397287</v>
      </c>
      <c r="I28" s="56">
        <v>37236.733500000002</v>
      </c>
      <c r="J28" s="57">
        <v>2.3050242292777101</v>
      </c>
      <c r="K28" s="56">
        <v>42605.524100000002</v>
      </c>
      <c r="L28" s="57">
        <v>3.5083055311616702</v>
      </c>
      <c r="M28" s="57">
        <v>-0.12601160796423599</v>
      </c>
      <c r="N28" s="56">
        <v>6170299.8827999998</v>
      </c>
      <c r="O28" s="56">
        <v>378863727.47060001</v>
      </c>
      <c r="P28" s="56">
        <v>51636</v>
      </c>
      <c r="Q28" s="56">
        <v>55411</v>
      </c>
      <c r="R28" s="57">
        <v>-6.8127267149122002</v>
      </c>
      <c r="S28" s="56">
        <v>31.2855280521342</v>
      </c>
      <c r="T28" s="56">
        <v>31.0667678186642</v>
      </c>
      <c r="U28" s="58">
        <v>0.69923778529632596</v>
      </c>
    </row>
    <row r="29" spans="1:21" ht="12" thickBot="1">
      <c r="A29" s="75"/>
      <c r="B29" s="70" t="s">
        <v>27</v>
      </c>
      <c r="C29" s="71"/>
      <c r="D29" s="56">
        <v>875255.5307</v>
      </c>
      <c r="E29" s="59"/>
      <c r="F29" s="59"/>
      <c r="G29" s="56">
        <v>707212.62719999999</v>
      </c>
      <c r="H29" s="57">
        <v>23.761298517154099</v>
      </c>
      <c r="I29" s="56">
        <v>114647.159</v>
      </c>
      <c r="J29" s="57">
        <v>13.098707175070199</v>
      </c>
      <c r="K29" s="56">
        <v>91835.658800000005</v>
      </c>
      <c r="L29" s="57">
        <v>12.985579621732199</v>
      </c>
      <c r="M29" s="57">
        <v>0.24839480108351999</v>
      </c>
      <c r="N29" s="56">
        <v>3442569.2851999998</v>
      </c>
      <c r="O29" s="56">
        <v>262063577.71880001</v>
      </c>
      <c r="P29" s="56">
        <v>118801</v>
      </c>
      <c r="Q29" s="56">
        <v>123305</v>
      </c>
      <c r="R29" s="57">
        <v>-3.6527310328048301</v>
      </c>
      <c r="S29" s="56">
        <v>7.3674087819126104</v>
      </c>
      <c r="T29" s="56">
        <v>7.4047767689874702</v>
      </c>
      <c r="U29" s="58">
        <v>-0.50720664728961695</v>
      </c>
    </row>
    <row r="30" spans="1:21" ht="12" thickBot="1">
      <c r="A30" s="75"/>
      <c r="B30" s="70" t="s">
        <v>28</v>
      </c>
      <c r="C30" s="71"/>
      <c r="D30" s="56">
        <v>1208559.0967000001</v>
      </c>
      <c r="E30" s="59"/>
      <c r="F30" s="59"/>
      <c r="G30" s="56">
        <v>778956.40449999995</v>
      </c>
      <c r="H30" s="57">
        <v>55.151057198862802</v>
      </c>
      <c r="I30" s="56">
        <v>137777.0754</v>
      </c>
      <c r="J30" s="57">
        <v>11.4001107414775</v>
      </c>
      <c r="K30" s="56">
        <v>95949.1397</v>
      </c>
      <c r="L30" s="57">
        <v>12.317652072144901</v>
      </c>
      <c r="M30" s="57">
        <v>0.43593862155285201</v>
      </c>
      <c r="N30" s="56">
        <v>4339510.9128999999</v>
      </c>
      <c r="O30" s="56">
        <v>410843491.76840001</v>
      </c>
      <c r="P30" s="56">
        <v>89175</v>
      </c>
      <c r="Q30" s="56">
        <v>89401</v>
      </c>
      <c r="R30" s="57">
        <v>-0.25279359291282599</v>
      </c>
      <c r="S30" s="56">
        <v>13.552667190356001</v>
      </c>
      <c r="T30" s="56">
        <v>13.7153659824834</v>
      </c>
      <c r="U30" s="58">
        <v>-1.2004927874503499</v>
      </c>
    </row>
    <row r="31" spans="1:21" ht="12" thickBot="1">
      <c r="A31" s="75"/>
      <c r="B31" s="70" t="s">
        <v>29</v>
      </c>
      <c r="C31" s="71"/>
      <c r="D31" s="56">
        <v>897410.32559999998</v>
      </c>
      <c r="E31" s="59"/>
      <c r="F31" s="59"/>
      <c r="G31" s="56">
        <v>618452.61199999996</v>
      </c>
      <c r="H31" s="57">
        <v>45.105753971656</v>
      </c>
      <c r="I31" s="56">
        <v>37128.580300000001</v>
      </c>
      <c r="J31" s="57">
        <v>4.1373025516701301</v>
      </c>
      <c r="K31" s="56">
        <v>31170.325199999999</v>
      </c>
      <c r="L31" s="57">
        <v>5.0400506999556498</v>
      </c>
      <c r="M31" s="57">
        <v>0.191151521896858</v>
      </c>
      <c r="N31" s="56">
        <v>3056618.1675999998</v>
      </c>
      <c r="O31" s="56">
        <v>445131252.9806</v>
      </c>
      <c r="P31" s="56">
        <v>32193</v>
      </c>
      <c r="Q31" s="56">
        <v>31023</v>
      </c>
      <c r="R31" s="57">
        <v>3.7713954163040202</v>
      </c>
      <c r="S31" s="56">
        <v>27.875945876432802</v>
      </c>
      <c r="T31" s="56">
        <v>27.441643390387799</v>
      </c>
      <c r="U31" s="58">
        <v>1.5579829576730599</v>
      </c>
    </row>
    <row r="32" spans="1:21" ht="12" thickBot="1">
      <c r="A32" s="75"/>
      <c r="B32" s="70" t="s">
        <v>30</v>
      </c>
      <c r="C32" s="71"/>
      <c r="D32" s="56">
        <v>172018.5673</v>
      </c>
      <c r="E32" s="59"/>
      <c r="F32" s="59"/>
      <c r="G32" s="56">
        <v>95682.198199999999</v>
      </c>
      <c r="H32" s="57">
        <v>79.781161528540196</v>
      </c>
      <c r="I32" s="56">
        <v>35803.781300000002</v>
      </c>
      <c r="J32" s="57">
        <v>20.813905069653501</v>
      </c>
      <c r="K32" s="56">
        <v>25565.187699999999</v>
      </c>
      <c r="L32" s="57">
        <v>26.718854897712799</v>
      </c>
      <c r="M32" s="57">
        <v>0.400489670568701</v>
      </c>
      <c r="N32" s="56">
        <v>603660.50210000004</v>
      </c>
      <c r="O32" s="56">
        <v>43097293.276299998</v>
      </c>
      <c r="P32" s="56">
        <v>31163</v>
      </c>
      <c r="Q32" s="56">
        <v>30570</v>
      </c>
      <c r="R32" s="57">
        <v>1.9398102715080201</v>
      </c>
      <c r="S32" s="56">
        <v>5.5199617270481003</v>
      </c>
      <c r="T32" s="56">
        <v>5.6081657638207396</v>
      </c>
      <c r="U32" s="58">
        <v>-1.59791029601588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362331.79200000002</v>
      </c>
      <c r="E35" s="59"/>
      <c r="F35" s="59"/>
      <c r="G35" s="56">
        <v>248142.9025</v>
      </c>
      <c r="H35" s="57">
        <v>46.017390926585101</v>
      </c>
      <c r="I35" s="56">
        <v>33999.905899999998</v>
      </c>
      <c r="J35" s="57">
        <v>9.3836386016052398</v>
      </c>
      <c r="K35" s="56">
        <v>14500.9977</v>
      </c>
      <c r="L35" s="57">
        <v>5.8438091736272799</v>
      </c>
      <c r="M35" s="57">
        <v>1.3446597677896299</v>
      </c>
      <c r="N35" s="56">
        <v>1417395.2357000001</v>
      </c>
      <c r="O35" s="56">
        <v>74597927.283099994</v>
      </c>
      <c r="P35" s="56">
        <v>20039</v>
      </c>
      <c r="Q35" s="56">
        <v>22645</v>
      </c>
      <c r="R35" s="57">
        <v>-11.508059174210601</v>
      </c>
      <c r="S35" s="56">
        <v>18.081331004541099</v>
      </c>
      <c r="T35" s="56">
        <v>18.172587264296801</v>
      </c>
      <c r="U35" s="58">
        <v>-0.50469879530821704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165943.70000000001</v>
      </c>
      <c r="E37" s="59"/>
      <c r="F37" s="59"/>
      <c r="G37" s="56">
        <v>35153.03</v>
      </c>
      <c r="H37" s="57">
        <v>372.06087213534698</v>
      </c>
      <c r="I37" s="56">
        <v>15812.87</v>
      </c>
      <c r="J37" s="57">
        <v>9.5290571440795908</v>
      </c>
      <c r="K37" s="56">
        <v>1535.41</v>
      </c>
      <c r="L37" s="57">
        <v>4.3677884950457999</v>
      </c>
      <c r="M37" s="57">
        <v>9.2987931562253703</v>
      </c>
      <c r="N37" s="56">
        <v>609322.31999999995</v>
      </c>
      <c r="O37" s="56">
        <v>87033771.299999997</v>
      </c>
      <c r="P37" s="56">
        <v>110</v>
      </c>
      <c r="Q37" s="56">
        <v>89</v>
      </c>
      <c r="R37" s="57">
        <v>23.595505617977501</v>
      </c>
      <c r="S37" s="56">
        <v>1508.5790909090899</v>
      </c>
      <c r="T37" s="56">
        <v>1382.24573033708</v>
      </c>
      <c r="U37" s="58">
        <v>8.3743279575671608</v>
      </c>
    </row>
    <row r="38" spans="1:21" ht="12" thickBot="1">
      <c r="A38" s="75"/>
      <c r="B38" s="70" t="s">
        <v>35</v>
      </c>
      <c r="C38" s="71"/>
      <c r="D38" s="56">
        <v>243594.71</v>
      </c>
      <c r="E38" s="59"/>
      <c r="F38" s="59"/>
      <c r="G38" s="56">
        <v>60567.44</v>
      </c>
      <c r="H38" s="57">
        <v>302.18756150169099</v>
      </c>
      <c r="I38" s="56">
        <v>-32059.27</v>
      </c>
      <c r="J38" s="57">
        <v>-13.160905669913801</v>
      </c>
      <c r="K38" s="56">
        <v>-11822.98</v>
      </c>
      <c r="L38" s="57">
        <v>-19.5203561517541</v>
      </c>
      <c r="M38" s="57">
        <v>1.7116065492794501</v>
      </c>
      <c r="N38" s="56">
        <v>822551.51</v>
      </c>
      <c r="O38" s="56">
        <v>137563794.28999999</v>
      </c>
      <c r="P38" s="56">
        <v>89</v>
      </c>
      <c r="Q38" s="56">
        <v>135</v>
      </c>
      <c r="R38" s="57">
        <v>-34.074074074074097</v>
      </c>
      <c r="S38" s="56">
        <v>2737.01921348315</v>
      </c>
      <c r="T38" s="56">
        <v>2237.96133333333</v>
      </c>
      <c r="U38" s="58">
        <v>18.233627213552101</v>
      </c>
    </row>
    <row r="39" spans="1:21" ht="12" thickBot="1">
      <c r="A39" s="75"/>
      <c r="B39" s="70" t="s">
        <v>36</v>
      </c>
      <c r="C39" s="71"/>
      <c r="D39" s="56">
        <v>37776.94</v>
      </c>
      <c r="E39" s="59"/>
      <c r="F39" s="59"/>
      <c r="G39" s="56">
        <v>81502.55</v>
      </c>
      <c r="H39" s="57">
        <v>-53.649376614596697</v>
      </c>
      <c r="I39" s="56">
        <v>378.65</v>
      </c>
      <c r="J39" s="57">
        <v>1.0023310516945001</v>
      </c>
      <c r="K39" s="56">
        <v>-3526.52</v>
      </c>
      <c r="L39" s="57">
        <v>-4.3268830239053901</v>
      </c>
      <c r="M39" s="57">
        <v>-1.1073721402402401</v>
      </c>
      <c r="N39" s="56">
        <v>184176.4</v>
      </c>
      <c r="O39" s="56">
        <v>120066157.42</v>
      </c>
      <c r="P39" s="56">
        <v>18</v>
      </c>
      <c r="Q39" s="56">
        <v>34</v>
      </c>
      <c r="R39" s="57">
        <v>-47.058823529411796</v>
      </c>
      <c r="S39" s="56">
        <v>2098.71888888889</v>
      </c>
      <c r="T39" s="56">
        <v>1542.09029411765</v>
      </c>
      <c r="U39" s="58">
        <v>26.522303569008901</v>
      </c>
    </row>
    <row r="40" spans="1:21" ht="12" thickBot="1">
      <c r="A40" s="75"/>
      <c r="B40" s="70" t="s">
        <v>37</v>
      </c>
      <c r="C40" s="71"/>
      <c r="D40" s="56">
        <v>129939.34</v>
      </c>
      <c r="E40" s="59"/>
      <c r="F40" s="59"/>
      <c r="G40" s="56">
        <v>51520.55</v>
      </c>
      <c r="H40" s="57">
        <v>152.208759417359</v>
      </c>
      <c r="I40" s="56">
        <v>-12913.02</v>
      </c>
      <c r="J40" s="57">
        <v>-9.93772940512088</v>
      </c>
      <c r="K40" s="56">
        <v>-5679.48</v>
      </c>
      <c r="L40" s="57">
        <v>-11.0237177204048</v>
      </c>
      <c r="M40" s="57">
        <v>1.2736271630501399</v>
      </c>
      <c r="N40" s="56">
        <v>436731.88</v>
      </c>
      <c r="O40" s="56">
        <v>98392476.030000001</v>
      </c>
      <c r="P40" s="56">
        <v>61</v>
      </c>
      <c r="Q40" s="56">
        <v>106</v>
      </c>
      <c r="R40" s="57">
        <v>-42.452830188679201</v>
      </c>
      <c r="S40" s="56">
        <v>2130.1531147541</v>
      </c>
      <c r="T40" s="56">
        <v>1594.1358490565999</v>
      </c>
      <c r="U40" s="58">
        <v>25.163320983119601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98.28</v>
      </c>
      <c r="H41" s="59"/>
      <c r="I41" s="59"/>
      <c r="J41" s="59"/>
      <c r="K41" s="56">
        <v>-5691.08</v>
      </c>
      <c r="L41" s="57">
        <v>-5790.6796906796899</v>
      </c>
      <c r="M41" s="59"/>
      <c r="N41" s="59"/>
      <c r="O41" s="56">
        <v>1385.84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15681.1963</v>
      </c>
      <c r="E42" s="59"/>
      <c r="F42" s="59"/>
      <c r="G42" s="56">
        <v>103828.2896</v>
      </c>
      <c r="H42" s="57">
        <v>-84.896990636740696</v>
      </c>
      <c r="I42" s="56">
        <v>1442.4238</v>
      </c>
      <c r="J42" s="57">
        <v>9.1984295866508603</v>
      </c>
      <c r="K42" s="56">
        <v>5503.5365000000002</v>
      </c>
      <c r="L42" s="57">
        <v>5.3006136585726802</v>
      </c>
      <c r="M42" s="57">
        <v>-0.73790965136689801</v>
      </c>
      <c r="N42" s="56">
        <v>59650.427000000003</v>
      </c>
      <c r="O42" s="56">
        <v>21294876.554499999</v>
      </c>
      <c r="P42" s="56">
        <v>58</v>
      </c>
      <c r="Q42" s="56">
        <v>65</v>
      </c>
      <c r="R42" s="57">
        <v>-10.7692307692308</v>
      </c>
      <c r="S42" s="56">
        <v>270.36545344827601</v>
      </c>
      <c r="T42" s="56">
        <v>491.93951692307701</v>
      </c>
      <c r="U42" s="58">
        <v>-81.953541271200507</v>
      </c>
    </row>
    <row r="43" spans="1:21" ht="12" thickBot="1">
      <c r="A43" s="75"/>
      <c r="B43" s="70" t="s">
        <v>33</v>
      </c>
      <c r="C43" s="71"/>
      <c r="D43" s="56">
        <v>360050.96240000002</v>
      </c>
      <c r="E43" s="59"/>
      <c r="F43" s="59"/>
      <c r="G43" s="56">
        <v>324445.78529999999</v>
      </c>
      <c r="H43" s="57">
        <v>10.974153067538699</v>
      </c>
      <c r="I43" s="56">
        <v>24131.195400000001</v>
      </c>
      <c r="J43" s="57">
        <v>6.70216106051992</v>
      </c>
      <c r="K43" s="56">
        <v>23353.1947</v>
      </c>
      <c r="L43" s="57">
        <v>7.1978727288463302</v>
      </c>
      <c r="M43" s="57">
        <v>3.3314529767527003E-2</v>
      </c>
      <c r="N43" s="56">
        <v>1388984.4275</v>
      </c>
      <c r="O43" s="56">
        <v>156392446.72670001</v>
      </c>
      <c r="P43" s="56">
        <v>1867</v>
      </c>
      <c r="Q43" s="56">
        <v>1952</v>
      </c>
      <c r="R43" s="57">
        <v>-4.3545081967213104</v>
      </c>
      <c r="S43" s="56">
        <v>192.850006641671</v>
      </c>
      <c r="T43" s="56">
        <v>193.38963642418</v>
      </c>
      <c r="U43" s="58">
        <v>-0.27981838938272102</v>
      </c>
    </row>
    <row r="44" spans="1:21" ht="12" thickBot="1">
      <c r="A44" s="75"/>
      <c r="B44" s="70" t="s">
        <v>38</v>
      </c>
      <c r="C44" s="71"/>
      <c r="D44" s="56">
        <v>154294.76</v>
      </c>
      <c r="E44" s="59"/>
      <c r="F44" s="59"/>
      <c r="G44" s="56">
        <v>107905.16</v>
      </c>
      <c r="H44" s="57">
        <v>42.991085875781998</v>
      </c>
      <c r="I44" s="56">
        <v>-25565.84</v>
      </c>
      <c r="J44" s="57">
        <v>-16.569480389353501</v>
      </c>
      <c r="K44" s="56">
        <v>-6254.66</v>
      </c>
      <c r="L44" s="57">
        <v>-5.7964419866482801</v>
      </c>
      <c r="M44" s="57">
        <v>3.0874867698643902</v>
      </c>
      <c r="N44" s="56">
        <v>594399.32999999996</v>
      </c>
      <c r="O44" s="56">
        <v>71871760.560000002</v>
      </c>
      <c r="P44" s="56">
        <v>102</v>
      </c>
      <c r="Q44" s="56">
        <v>115</v>
      </c>
      <c r="R44" s="57">
        <v>-11.304347826087</v>
      </c>
      <c r="S44" s="56">
        <v>1512.6937254902</v>
      </c>
      <c r="T44" s="56">
        <v>1575.8749565217399</v>
      </c>
      <c r="U44" s="58">
        <v>-4.1767365043488001</v>
      </c>
    </row>
    <row r="45" spans="1:21" ht="12" thickBot="1">
      <c r="A45" s="75"/>
      <c r="B45" s="70" t="s">
        <v>39</v>
      </c>
      <c r="C45" s="71"/>
      <c r="D45" s="56">
        <v>81388.94</v>
      </c>
      <c r="E45" s="59"/>
      <c r="F45" s="59"/>
      <c r="G45" s="56">
        <v>76826.539999999994</v>
      </c>
      <c r="H45" s="57">
        <v>5.9385727900800998</v>
      </c>
      <c r="I45" s="56">
        <v>10469.209999999999</v>
      </c>
      <c r="J45" s="57">
        <v>12.8631850961568</v>
      </c>
      <c r="K45" s="56">
        <v>10236.34</v>
      </c>
      <c r="L45" s="57">
        <v>13.323963307471599</v>
      </c>
      <c r="M45" s="57">
        <v>2.2749342049991E-2</v>
      </c>
      <c r="N45" s="56">
        <v>278450.94</v>
      </c>
      <c r="O45" s="56">
        <v>31394769</v>
      </c>
      <c r="P45" s="56">
        <v>63</v>
      </c>
      <c r="Q45" s="56">
        <v>55</v>
      </c>
      <c r="R45" s="57">
        <v>14.5454545454546</v>
      </c>
      <c r="S45" s="56">
        <v>1291.8879365079399</v>
      </c>
      <c r="T45" s="56">
        <v>1194.3129090909099</v>
      </c>
      <c r="U45" s="58">
        <v>7.5529018159871999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7060.2375000000002</v>
      </c>
      <c r="E47" s="62"/>
      <c r="F47" s="62"/>
      <c r="G47" s="61">
        <v>3251.0819000000001</v>
      </c>
      <c r="H47" s="63">
        <v>117.16578410405501</v>
      </c>
      <c r="I47" s="61">
        <v>596.71109999999999</v>
      </c>
      <c r="J47" s="63">
        <v>8.4517142659860909</v>
      </c>
      <c r="K47" s="61">
        <v>202.8535</v>
      </c>
      <c r="L47" s="63">
        <v>6.2395690493063203</v>
      </c>
      <c r="M47" s="63">
        <v>1.9415864158124001</v>
      </c>
      <c r="N47" s="61">
        <v>39440.466699999997</v>
      </c>
      <c r="O47" s="61">
        <v>7995038.8750999998</v>
      </c>
      <c r="P47" s="61">
        <v>13</v>
      </c>
      <c r="Q47" s="61">
        <v>16</v>
      </c>
      <c r="R47" s="63">
        <v>-18.75</v>
      </c>
      <c r="S47" s="61">
        <v>543.09519230769195</v>
      </c>
      <c r="T47" s="61">
        <v>318.31177500000001</v>
      </c>
      <c r="U47" s="64">
        <v>41.389321888959103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53118</v>
      </c>
      <c r="D2" s="37">
        <v>710003.56420427398</v>
      </c>
      <c r="E2" s="37">
        <v>522123.39231709403</v>
      </c>
      <c r="F2" s="37">
        <v>187880.17188717899</v>
      </c>
      <c r="G2" s="37">
        <v>522123.39231709403</v>
      </c>
      <c r="H2" s="37">
        <v>0.26461863201735297</v>
      </c>
    </row>
    <row r="3" spans="1:8">
      <c r="A3" s="37">
        <v>2</v>
      </c>
      <c r="B3" s="37">
        <v>13</v>
      </c>
      <c r="C3" s="37">
        <v>13547</v>
      </c>
      <c r="D3" s="37">
        <v>132703.046802564</v>
      </c>
      <c r="E3" s="37">
        <v>101293.95767094</v>
      </c>
      <c r="F3" s="37">
        <v>31409.089131623899</v>
      </c>
      <c r="G3" s="37">
        <v>101293.95767094</v>
      </c>
      <c r="H3" s="37">
        <v>0.23668702330817201</v>
      </c>
    </row>
    <row r="4" spans="1:8">
      <c r="A4" s="37">
        <v>3</v>
      </c>
      <c r="B4" s="37">
        <v>14</v>
      </c>
      <c r="C4" s="37">
        <v>132129</v>
      </c>
      <c r="D4" s="37">
        <v>145088.55370273799</v>
      </c>
      <c r="E4" s="37">
        <v>98688.032624495405</v>
      </c>
      <c r="F4" s="37">
        <v>46229.580907302501</v>
      </c>
      <c r="G4" s="37">
        <v>98688.032624495405</v>
      </c>
      <c r="H4" s="37">
        <v>0.31900594952289102</v>
      </c>
    </row>
    <row r="5" spans="1:8">
      <c r="A5" s="37">
        <v>4</v>
      </c>
      <c r="B5" s="37">
        <v>15</v>
      </c>
      <c r="C5" s="37">
        <v>4197</v>
      </c>
      <c r="D5" s="37">
        <v>73657.1984273126</v>
      </c>
      <c r="E5" s="37">
        <v>57544.854996550901</v>
      </c>
      <c r="F5" s="37">
        <v>16112.343430761701</v>
      </c>
      <c r="G5" s="37">
        <v>57544.854996550901</v>
      </c>
      <c r="H5" s="37">
        <v>0.21874770931807599</v>
      </c>
    </row>
    <row r="6" spans="1:8">
      <c r="A6" s="37">
        <v>5</v>
      </c>
      <c r="B6" s="37">
        <v>16</v>
      </c>
      <c r="C6" s="37">
        <v>4701</v>
      </c>
      <c r="D6" s="37">
        <v>254427.06611453</v>
      </c>
      <c r="E6" s="37">
        <v>214696.07811965799</v>
      </c>
      <c r="F6" s="37">
        <v>39730.987994871801</v>
      </c>
      <c r="G6" s="37">
        <v>214696.07811965799</v>
      </c>
      <c r="H6" s="37">
        <v>0.15615865325030701</v>
      </c>
    </row>
    <row r="7" spans="1:8">
      <c r="A7" s="37">
        <v>6</v>
      </c>
      <c r="B7" s="37">
        <v>17</v>
      </c>
      <c r="C7" s="37">
        <v>15248</v>
      </c>
      <c r="D7" s="37">
        <v>289728.352823077</v>
      </c>
      <c r="E7" s="37">
        <v>199785.19649145301</v>
      </c>
      <c r="F7" s="37">
        <v>89911.788810256403</v>
      </c>
      <c r="G7" s="37">
        <v>199785.19649145301</v>
      </c>
      <c r="H7" s="37">
        <v>0.31036494465628101</v>
      </c>
    </row>
    <row r="8" spans="1:8">
      <c r="A8" s="37">
        <v>7</v>
      </c>
      <c r="B8" s="37">
        <v>18</v>
      </c>
      <c r="C8" s="37">
        <v>91302</v>
      </c>
      <c r="D8" s="37">
        <v>139222.88848547</v>
      </c>
      <c r="E8" s="37">
        <v>113534.109201709</v>
      </c>
      <c r="F8" s="37">
        <v>25688.779283760701</v>
      </c>
      <c r="G8" s="37">
        <v>113534.109201709</v>
      </c>
      <c r="H8" s="37">
        <v>0.18451548853220101</v>
      </c>
    </row>
    <row r="9" spans="1:8">
      <c r="A9" s="37">
        <v>8</v>
      </c>
      <c r="B9" s="37">
        <v>19</v>
      </c>
      <c r="C9" s="37">
        <v>12893</v>
      </c>
      <c r="D9" s="37">
        <v>89411.953429059795</v>
      </c>
      <c r="E9" s="37">
        <v>72720.951282051305</v>
      </c>
      <c r="F9" s="37">
        <v>16691.002147008501</v>
      </c>
      <c r="G9" s="37">
        <v>72720.951282051305</v>
      </c>
      <c r="H9" s="37">
        <v>0.18667528788811599</v>
      </c>
    </row>
    <row r="10" spans="1:8">
      <c r="A10" s="37">
        <v>9</v>
      </c>
      <c r="B10" s="37">
        <v>21</v>
      </c>
      <c r="C10" s="37">
        <v>262857</v>
      </c>
      <c r="D10" s="37">
        <v>1031390.24458889</v>
      </c>
      <c r="E10" s="37">
        <v>1078784.4785333299</v>
      </c>
      <c r="F10" s="37">
        <v>-47394.233944444401</v>
      </c>
      <c r="G10" s="37">
        <v>1078784.4785333299</v>
      </c>
      <c r="H10" s="37">
        <v>-4.5951795833919E-2</v>
      </c>
    </row>
    <row r="11" spans="1:8">
      <c r="A11" s="37">
        <v>10</v>
      </c>
      <c r="B11" s="37">
        <v>22</v>
      </c>
      <c r="C11" s="37">
        <v>24707</v>
      </c>
      <c r="D11" s="37">
        <v>519827.63629743602</v>
      </c>
      <c r="E11" s="37">
        <v>443753.71757692302</v>
      </c>
      <c r="F11" s="37">
        <v>76073.918720512796</v>
      </c>
      <c r="G11" s="37">
        <v>443753.71757692302</v>
      </c>
      <c r="H11" s="37">
        <v>0.14634450615662301</v>
      </c>
    </row>
    <row r="12" spans="1:8">
      <c r="A12" s="37">
        <v>11</v>
      </c>
      <c r="B12" s="37">
        <v>23</v>
      </c>
      <c r="C12" s="37">
        <v>237560.552</v>
      </c>
      <c r="D12" s="37">
        <v>2323325.6356726498</v>
      </c>
      <c r="E12" s="37">
        <v>2032255.64402222</v>
      </c>
      <c r="F12" s="37">
        <v>290864.69250512798</v>
      </c>
      <c r="G12" s="37">
        <v>2032255.64402222</v>
      </c>
      <c r="H12" s="37">
        <v>0.12520431590725001</v>
      </c>
    </row>
    <row r="13" spans="1:8">
      <c r="A13" s="37">
        <v>12</v>
      </c>
      <c r="B13" s="37">
        <v>24</v>
      </c>
      <c r="C13" s="37">
        <v>35746.6</v>
      </c>
      <c r="D13" s="37">
        <v>728684.807567521</v>
      </c>
      <c r="E13" s="37">
        <v>669633.97637093998</v>
      </c>
      <c r="F13" s="37">
        <v>58665.532051282098</v>
      </c>
      <c r="G13" s="37">
        <v>669633.97637093998</v>
      </c>
      <c r="H13" s="37">
        <v>8.0551382189415793E-2</v>
      </c>
    </row>
    <row r="14" spans="1:8">
      <c r="A14" s="37">
        <v>13</v>
      </c>
      <c r="B14" s="37">
        <v>25</v>
      </c>
      <c r="C14" s="37">
        <v>105199</v>
      </c>
      <c r="D14" s="37">
        <v>1288456.3876</v>
      </c>
      <c r="E14" s="37">
        <v>1171510.4504</v>
      </c>
      <c r="F14" s="37">
        <v>116945.9372</v>
      </c>
      <c r="G14" s="37">
        <v>1171510.4504</v>
      </c>
      <c r="H14" s="37">
        <v>9.0764373808441004E-2</v>
      </c>
    </row>
    <row r="15" spans="1:8">
      <c r="A15" s="37">
        <v>14</v>
      </c>
      <c r="B15" s="37">
        <v>26</v>
      </c>
      <c r="C15" s="37">
        <v>91331</v>
      </c>
      <c r="D15" s="37">
        <v>443933.32414615399</v>
      </c>
      <c r="E15" s="37">
        <v>394905.67818461498</v>
      </c>
      <c r="F15" s="37">
        <v>49027.645961538503</v>
      </c>
      <c r="G15" s="37">
        <v>394905.67818461498</v>
      </c>
      <c r="H15" s="37">
        <v>0.110439210788775</v>
      </c>
    </row>
    <row r="16" spans="1:8">
      <c r="A16" s="37">
        <v>15</v>
      </c>
      <c r="B16" s="37">
        <v>27</v>
      </c>
      <c r="C16" s="37">
        <v>162270.951</v>
      </c>
      <c r="D16" s="37">
        <v>1402791.89844903</v>
      </c>
      <c r="E16" s="37">
        <v>1309591.7267088301</v>
      </c>
      <c r="F16" s="37">
        <v>92975.043535072997</v>
      </c>
      <c r="G16" s="37">
        <v>1309591.7267088301</v>
      </c>
      <c r="H16" s="37">
        <v>6.6289210259063105E-2</v>
      </c>
    </row>
    <row r="17" spans="1:9">
      <c r="A17" s="37">
        <v>16</v>
      </c>
      <c r="B17" s="37">
        <v>29</v>
      </c>
      <c r="C17" s="37">
        <v>213307</v>
      </c>
      <c r="D17" s="37">
        <v>2868881.8505965802</v>
      </c>
      <c r="E17" s="37">
        <v>2606596.7083435901</v>
      </c>
      <c r="F17" s="37">
        <v>260086.424304274</v>
      </c>
      <c r="G17" s="37">
        <v>2606596.7083435901</v>
      </c>
      <c r="H17" s="37">
        <v>9.0727301298919594E-2</v>
      </c>
    </row>
    <row r="18" spans="1:9">
      <c r="A18" s="37">
        <v>17</v>
      </c>
      <c r="B18" s="37">
        <v>31</v>
      </c>
      <c r="C18" s="37">
        <v>33506.538</v>
      </c>
      <c r="D18" s="37">
        <v>372278.59400650498</v>
      </c>
      <c r="E18" s="37">
        <v>322494.38020675402</v>
      </c>
      <c r="F18" s="37">
        <v>49784.213799751204</v>
      </c>
      <c r="G18" s="37">
        <v>322494.38020675402</v>
      </c>
      <c r="H18" s="37">
        <v>0.13372838138225401</v>
      </c>
    </row>
    <row r="19" spans="1:9">
      <c r="A19" s="37">
        <v>18</v>
      </c>
      <c r="B19" s="37">
        <v>32</v>
      </c>
      <c r="C19" s="37">
        <v>37389.324000000001</v>
      </c>
      <c r="D19" s="37">
        <v>563725.21180273802</v>
      </c>
      <c r="E19" s="37">
        <v>534205.99112036196</v>
      </c>
      <c r="F19" s="37">
        <v>29519.220682375599</v>
      </c>
      <c r="G19" s="37">
        <v>534205.99112036196</v>
      </c>
      <c r="H19" s="37">
        <v>5.2364556461784E-2</v>
      </c>
    </row>
    <row r="20" spans="1:9">
      <c r="A20" s="37">
        <v>19</v>
      </c>
      <c r="B20" s="37">
        <v>33</v>
      </c>
      <c r="C20" s="37">
        <v>51216.09</v>
      </c>
      <c r="D20" s="37">
        <v>826080.99659339699</v>
      </c>
      <c r="E20" s="37">
        <v>644064.44000844599</v>
      </c>
      <c r="F20" s="37">
        <v>182016.556584951</v>
      </c>
      <c r="G20" s="37">
        <v>644064.44000844599</v>
      </c>
      <c r="H20" s="37">
        <v>0.22033742131286499</v>
      </c>
    </row>
    <row r="21" spans="1:9">
      <c r="A21" s="37">
        <v>20</v>
      </c>
      <c r="B21" s="37">
        <v>34</v>
      </c>
      <c r="C21" s="37">
        <v>55666.968999999997</v>
      </c>
      <c r="D21" s="37">
        <v>317916.83663152601</v>
      </c>
      <c r="E21" s="37">
        <v>240418.941655495</v>
      </c>
      <c r="F21" s="37">
        <v>77497.894976030206</v>
      </c>
      <c r="G21" s="37">
        <v>240418.941655495</v>
      </c>
      <c r="H21" s="37">
        <v>0.24376782241908199</v>
      </c>
    </row>
    <row r="22" spans="1:9">
      <c r="A22" s="37">
        <v>21</v>
      </c>
      <c r="B22" s="37">
        <v>35</v>
      </c>
      <c r="C22" s="37">
        <v>59884.103000000003</v>
      </c>
      <c r="D22" s="37">
        <v>1615459.5441531001</v>
      </c>
      <c r="E22" s="37">
        <v>1578222.79454602</v>
      </c>
      <c r="F22" s="37">
        <v>37236.749607079597</v>
      </c>
      <c r="G22" s="37">
        <v>1578222.79454602</v>
      </c>
      <c r="H22" s="37">
        <v>2.3050252011480098E-2</v>
      </c>
    </row>
    <row r="23" spans="1:9">
      <c r="A23" s="37">
        <v>22</v>
      </c>
      <c r="B23" s="37">
        <v>36</v>
      </c>
      <c r="C23" s="37">
        <v>183306.171</v>
      </c>
      <c r="D23" s="37">
        <v>875256.42293185799</v>
      </c>
      <c r="E23" s="37">
        <v>760608.34079798299</v>
      </c>
      <c r="F23" s="37">
        <v>114648.082133875</v>
      </c>
      <c r="G23" s="37">
        <v>760608.34079798299</v>
      </c>
      <c r="H23" s="37">
        <v>0.130987992924219</v>
      </c>
    </row>
    <row r="24" spans="1:9">
      <c r="A24" s="37">
        <v>23</v>
      </c>
      <c r="B24" s="37">
        <v>37</v>
      </c>
      <c r="C24" s="37">
        <v>158339.935</v>
      </c>
      <c r="D24" s="37">
        <v>1208559.11816991</v>
      </c>
      <c r="E24" s="37">
        <v>1070782.0449116901</v>
      </c>
      <c r="F24" s="37">
        <v>137777.073258224</v>
      </c>
      <c r="G24" s="37">
        <v>1070782.0449116901</v>
      </c>
      <c r="H24" s="37">
        <v>0.114001103617385</v>
      </c>
    </row>
    <row r="25" spans="1:9">
      <c r="A25" s="37">
        <v>24</v>
      </c>
      <c r="B25" s="37">
        <v>38</v>
      </c>
      <c r="C25" s="37">
        <v>183552.766</v>
      </c>
      <c r="D25" s="37">
        <v>897410.261526549</v>
      </c>
      <c r="E25" s="37">
        <v>860281.47894424805</v>
      </c>
      <c r="F25" s="37">
        <v>37128.782582300897</v>
      </c>
      <c r="G25" s="37">
        <v>860281.47894424805</v>
      </c>
      <c r="H25" s="37">
        <v>4.1373253877376698E-2</v>
      </c>
    </row>
    <row r="26" spans="1:9">
      <c r="A26" s="37">
        <v>25</v>
      </c>
      <c r="B26" s="37">
        <v>39</v>
      </c>
      <c r="C26" s="37">
        <v>109627.243</v>
      </c>
      <c r="D26" s="37">
        <v>172018.484012442</v>
      </c>
      <c r="E26" s="37">
        <v>136214.845012904</v>
      </c>
      <c r="F26" s="37">
        <v>35803.638999537798</v>
      </c>
      <c r="G26" s="37">
        <v>136214.845012904</v>
      </c>
      <c r="H26" s="37">
        <v>0.20813832423350501</v>
      </c>
    </row>
    <row r="27" spans="1:9">
      <c r="A27" s="37">
        <v>26</v>
      </c>
      <c r="B27" s="37">
        <v>42</v>
      </c>
      <c r="C27" s="37">
        <v>24248.558000000001</v>
      </c>
      <c r="D27" s="37">
        <v>362331.79239999998</v>
      </c>
      <c r="E27" s="37">
        <v>328331.92009999999</v>
      </c>
      <c r="F27" s="37">
        <v>33999.872300000003</v>
      </c>
      <c r="G27" s="37">
        <v>328331.92009999999</v>
      </c>
      <c r="H27" s="37">
        <v>9.3836293179775598E-2</v>
      </c>
    </row>
    <row r="28" spans="1:9">
      <c r="A28" s="37">
        <v>27</v>
      </c>
      <c r="B28" s="37">
        <v>75</v>
      </c>
      <c r="C28" s="37">
        <v>64</v>
      </c>
      <c r="D28" s="37">
        <v>15681.1965811966</v>
      </c>
      <c r="E28" s="37">
        <v>14238.7735042735</v>
      </c>
      <c r="F28" s="37">
        <v>1442.4230769230801</v>
      </c>
      <c r="G28" s="37">
        <v>14238.7735042735</v>
      </c>
      <c r="H28" s="37">
        <v>9.19842481059574E-2</v>
      </c>
    </row>
    <row r="29" spans="1:9">
      <c r="A29" s="37">
        <v>28</v>
      </c>
      <c r="B29" s="37">
        <v>76</v>
      </c>
      <c r="C29" s="37">
        <v>1927</v>
      </c>
      <c r="D29" s="37">
        <v>360050.95924102602</v>
      </c>
      <c r="E29" s="37">
        <v>335919.77069145301</v>
      </c>
      <c r="F29" s="37">
        <v>24122.641541025601</v>
      </c>
      <c r="G29" s="37">
        <v>335919.77069145301</v>
      </c>
      <c r="H29" s="37">
        <v>6.6999444291717794E-2</v>
      </c>
    </row>
    <row r="30" spans="1:9">
      <c r="A30" s="37">
        <v>29</v>
      </c>
      <c r="B30" s="37">
        <v>99</v>
      </c>
      <c r="C30" s="37">
        <v>14</v>
      </c>
      <c r="D30" s="37">
        <v>7060.2375009454699</v>
      </c>
      <c r="E30" s="37">
        <v>6463.5263747069102</v>
      </c>
      <c r="F30" s="37">
        <v>596.71112623856004</v>
      </c>
      <c r="G30" s="37">
        <v>6463.5263747069102</v>
      </c>
      <c r="H30" s="37">
        <v>8.4517146364927798E-2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107</v>
      </c>
      <c r="D34" s="34">
        <v>165943.70000000001</v>
      </c>
      <c r="E34" s="34">
        <v>150130.82999999999</v>
      </c>
      <c r="F34" s="30"/>
      <c r="G34" s="30"/>
      <c r="H34" s="30"/>
    </row>
    <row r="35" spans="1:8">
      <c r="A35" s="30"/>
      <c r="B35" s="33">
        <v>71</v>
      </c>
      <c r="C35" s="34">
        <v>83</v>
      </c>
      <c r="D35" s="34">
        <v>243594.71</v>
      </c>
      <c r="E35" s="34">
        <v>275653.98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37776.94</v>
      </c>
      <c r="E36" s="34">
        <v>37398.29</v>
      </c>
      <c r="F36" s="30"/>
      <c r="G36" s="30"/>
      <c r="H36" s="30"/>
    </row>
    <row r="37" spans="1:8">
      <c r="A37" s="30"/>
      <c r="B37" s="33">
        <v>73</v>
      </c>
      <c r="C37" s="34">
        <v>57</v>
      </c>
      <c r="D37" s="34">
        <v>129939.34</v>
      </c>
      <c r="E37" s="34">
        <v>142852.35999999999</v>
      </c>
      <c r="F37" s="30"/>
      <c r="G37" s="30"/>
      <c r="H37" s="30"/>
    </row>
    <row r="38" spans="1:8">
      <c r="A38" s="30"/>
      <c r="B38" s="33">
        <v>77</v>
      </c>
      <c r="C38" s="34">
        <v>94</v>
      </c>
      <c r="D38" s="34">
        <v>154294.76</v>
      </c>
      <c r="E38" s="34">
        <v>179860.6</v>
      </c>
      <c r="F38" s="30"/>
      <c r="G38" s="30"/>
      <c r="H38" s="30"/>
    </row>
    <row r="39" spans="1:8">
      <c r="A39" s="30"/>
      <c r="B39" s="33">
        <v>78</v>
      </c>
      <c r="C39" s="34">
        <v>64</v>
      </c>
      <c r="D39" s="34">
        <v>81388.94</v>
      </c>
      <c r="E39" s="34">
        <v>70919.73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2016-12-05T00:26:19Z</dcterms:modified>
</cp:coreProperties>
</file>