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<sst xmlns="http://schemas.openxmlformats.org/spreadsheetml/2006/main" count="121" uniqueCount="80">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</sst>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093" Type="http://schemas.openxmlformats.org/officeDocument/2006/relationships/hyperlink" Target="cid:cc57c94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13926262.601300001</v>
      </c>
      <c r="F3" s="25">
        <f>RA!I7</f>
        <v>1443354.3615999999</v>
      </c>
      <c r="G3" s="16">
        <f>SUM(G4:G42)</f>
        <v>12482908.239700001</v>
      </c>
      <c r="H3" s="27">
        <f>RA!J7</f>
        <v>10.3642621349483</v>
      </c>
      <c r="I3" s="20">
        <f>SUM(I4:I42)</f>
        <v>13926268.098980255</v>
      </c>
      <c r="J3" s="21">
        <f>SUM(J4:J42)</f>
        <v>12482908.238778727</v>
      </c>
      <c r="K3" s="22">
        <f>E3-I3</f>
        <v>-5.4976802542805672</v>
      </c>
      <c r="L3" s="22">
        <f>G3-J3</f>
        <v>9.212736040353775E-4</v>
      </c>
    </row>
    <row r="4" spans="1:13">
      <c r="A4" s="71">
        <f>RA!A8</f>
        <v>42709</v>
      </c>
      <c r="B4" s="12">
        <v>12</v>
      </c>
      <c r="C4" s="66" t="s">
        <v>6</v>
      </c>
      <c r="D4" s="66"/>
      <c r="E4" s="15">
        <f>VLOOKUP(C4,RA!B8:D35,3,0)</f>
        <v>556383.30299999996</v>
      </c>
      <c r="F4" s="25">
        <f>VLOOKUP(C4,RA!B8:I38,8,0)</f>
        <v>144971.2329</v>
      </c>
      <c r="G4" s="16">
        <f t="shared" ref="G4:G42" si="0">E4-F4</f>
        <v>411412.07009999995</v>
      </c>
      <c r="H4" s="27">
        <f>RA!J8</f>
        <v>26.0559999047994</v>
      </c>
      <c r="I4" s="20">
        <f>VLOOKUP(B4,RMS!B:D,3,FALSE)</f>
        <v>556383.84072734998</v>
      </c>
      <c r="J4" s="21">
        <f>VLOOKUP(B4,RMS!B:E,4,FALSE)</f>
        <v>411412.08306752099</v>
      </c>
      <c r="K4" s="22">
        <f t="shared" ref="K4:K42" si="1">E4-I4</f>
        <v>-0.53772735001984984</v>
      </c>
      <c r="L4" s="22">
        <f t="shared" ref="L4:L42" si="2">G4-J4</f>
        <v>-1.2967521033715457E-2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55754.035600000003</v>
      </c>
      <c r="F5" s="25">
        <f>VLOOKUP(C5,RA!B9:I39,8,0)</f>
        <v>12769.811600000001</v>
      </c>
      <c r="G5" s="16">
        <f t="shared" si="0"/>
        <v>42984.224000000002</v>
      </c>
      <c r="H5" s="27">
        <f>RA!J9</f>
        <v>22.903833709213998</v>
      </c>
      <c r="I5" s="20">
        <f>VLOOKUP(B5,RMS!B:D,3,FALSE)</f>
        <v>55754.062997435904</v>
      </c>
      <c r="J5" s="21">
        <f>VLOOKUP(B5,RMS!B:E,4,FALSE)</f>
        <v>42984.222312820501</v>
      </c>
      <c r="K5" s="22">
        <f t="shared" si="1"/>
        <v>-2.7397435900638811E-2</v>
      </c>
      <c r="L5" s="22">
        <f t="shared" si="2"/>
        <v>1.6871795014594682E-3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75788.494000000006</v>
      </c>
      <c r="F6" s="25">
        <f>VLOOKUP(C6,RA!B10:I40,8,0)</f>
        <v>24691.922600000002</v>
      </c>
      <c r="G6" s="16">
        <f t="shared" si="0"/>
        <v>51096.571400000001</v>
      </c>
      <c r="H6" s="27">
        <f>RA!J10</f>
        <v>32.580041239505299</v>
      </c>
      <c r="I6" s="20">
        <f>VLOOKUP(B6,RMS!B:D,3,FALSE)</f>
        <v>75790.349640420507</v>
      </c>
      <c r="J6" s="21">
        <f>VLOOKUP(B6,RMS!B:E,4,FALSE)</f>
        <v>51096.571936164102</v>
      </c>
      <c r="K6" s="22">
        <f>E6-I6</f>
        <v>-1.855640420501004</v>
      </c>
      <c r="L6" s="22">
        <f t="shared" si="2"/>
        <v>-5.3616410150425509E-4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57020.727700000003</v>
      </c>
      <c r="F7" s="25">
        <f>VLOOKUP(C7,RA!B11:I41,8,0)</f>
        <v>12167.524799999999</v>
      </c>
      <c r="G7" s="16">
        <f t="shared" si="0"/>
        <v>44853.202900000004</v>
      </c>
      <c r="H7" s="27">
        <f>RA!J11</f>
        <v>21.338775022332801</v>
      </c>
      <c r="I7" s="20">
        <f>VLOOKUP(B7,RMS!B:D,3,FALSE)</f>
        <v>57020.751328961502</v>
      </c>
      <c r="J7" s="21">
        <f>VLOOKUP(B7,RMS!B:E,4,FALSE)</f>
        <v>44853.203534793101</v>
      </c>
      <c r="K7" s="22">
        <f t="shared" si="1"/>
        <v>-2.3628961498616263E-2</v>
      </c>
      <c r="L7" s="22">
        <f t="shared" si="2"/>
        <v>-6.3479309756075963E-4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181120.16339999999</v>
      </c>
      <c r="F8" s="25">
        <f>VLOOKUP(C8,RA!B12:I42,8,0)</f>
        <v>32763.990399999999</v>
      </c>
      <c r="G8" s="16">
        <f t="shared" si="0"/>
        <v>148356.17299999998</v>
      </c>
      <c r="H8" s="27">
        <f>RA!J12</f>
        <v>18.089642690770699</v>
      </c>
      <c r="I8" s="20">
        <f>VLOOKUP(B8,RMS!B:D,3,FALSE)</f>
        <v>181120.17531538499</v>
      </c>
      <c r="J8" s="21">
        <f>VLOOKUP(B8,RMS!B:E,4,FALSE)</f>
        <v>148356.151570085</v>
      </c>
      <c r="K8" s="22">
        <f t="shared" si="1"/>
        <v>-1.1915384995518252E-2</v>
      </c>
      <c r="L8" s="22">
        <f t="shared" si="2"/>
        <v>2.1429914981126785E-2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200623.38939999999</v>
      </c>
      <c r="F9" s="25">
        <f>VLOOKUP(C9,RA!B13:I43,8,0)</f>
        <v>63549.537600000003</v>
      </c>
      <c r="G9" s="16">
        <f t="shared" si="0"/>
        <v>137073.85179999997</v>
      </c>
      <c r="H9" s="27">
        <f>RA!J13</f>
        <v>31.676036273764598</v>
      </c>
      <c r="I9" s="20">
        <f>VLOOKUP(B9,RMS!B:D,3,FALSE)</f>
        <v>200623.492173504</v>
      </c>
      <c r="J9" s="21">
        <f>VLOOKUP(B9,RMS!B:E,4,FALSE)</f>
        <v>137073.850142735</v>
      </c>
      <c r="K9" s="22">
        <f t="shared" si="1"/>
        <v>-0.10277350401156582</v>
      </c>
      <c r="L9" s="22">
        <f t="shared" si="2"/>
        <v>1.6572649765294045E-3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82347.502800000002</v>
      </c>
      <c r="F10" s="25">
        <f>VLOOKUP(C10,RA!B14:I43,8,0)</f>
        <v>15729.3686</v>
      </c>
      <c r="G10" s="16">
        <f t="shared" si="0"/>
        <v>66618.1342</v>
      </c>
      <c r="H10" s="27">
        <f>RA!J14</f>
        <v>19.101208980437999</v>
      </c>
      <c r="I10" s="20">
        <f>VLOOKUP(B10,RMS!B:D,3,FALSE)</f>
        <v>82347.508035042702</v>
      </c>
      <c r="J10" s="21">
        <f>VLOOKUP(B10,RMS!B:E,4,FALSE)</f>
        <v>66618.134564102598</v>
      </c>
      <c r="K10" s="22">
        <f t="shared" si="1"/>
        <v>-5.2350426994962618E-3</v>
      </c>
      <c r="L10" s="22">
        <f t="shared" si="2"/>
        <v>-3.641025978140533E-4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68460.8609</v>
      </c>
      <c r="F11" s="25">
        <f>VLOOKUP(C11,RA!B15:I44,8,0)</f>
        <v>10382.081099999999</v>
      </c>
      <c r="G11" s="16">
        <f t="shared" si="0"/>
        <v>58078.779800000004</v>
      </c>
      <c r="H11" s="27">
        <f>RA!J15</f>
        <v>15.1649876491693</v>
      </c>
      <c r="I11" s="20">
        <f>VLOOKUP(B11,RMS!B:D,3,FALSE)</f>
        <v>68460.923792307702</v>
      </c>
      <c r="J11" s="21">
        <f>VLOOKUP(B11,RMS!B:E,4,FALSE)</f>
        <v>58078.779967521397</v>
      </c>
      <c r="K11" s="22">
        <f t="shared" si="1"/>
        <v>-6.2892307701986283E-2</v>
      </c>
      <c r="L11" s="22">
        <f t="shared" si="2"/>
        <v>-1.675213934504427E-4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563387.31660000002</v>
      </c>
      <c r="F12" s="25">
        <f>VLOOKUP(C12,RA!B16:I45,8,0)</f>
        <v>-24921.19</v>
      </c>
      <c r="G12" s="16">
        <f t="shared" si="0"/>
        <v>588308.50659999996</v>
      </c>
      <c r="H12" s="27">
        <f>RA!J16</f>
        <v>-4.4234559894598799</v>
      </c>
      <c r="I12" s="20">
        <f>VLOOKUP(B12,RMS!B:D,3,FALSE)</f>
        <v>563387.02471794898</v>
      </c>
      <c r="J12" s="21">
        <f>VLOOKUP(B12,RMS!B:E,4,FALSE)</f>
        <v>588308.50653333298</v>
      </c>
      <c r="K12" s="22">
        <f t="shared" si="1"/>
        <v>0.2918820510385558</v>
      </c>
      <c r="L12" s="22">
        <f t="shared" si="2"/>
        <v>6.6666980274021626E-5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412834.20010000002</v>
      </c>
      <c r="F13" s="25">
        <f>VLOOKUP(C13,RA!B17:I46,8,0)</f>
        <v>62382.128900000003</v>
      </c>
      <c r="G13" s="16">
        <f t="shared" si="0"/>
        <v>350452.07120000001</v>
      </c>
      <c r="H13" s="27">
        <f>RA!J17</f>
        <v>15.1106979230135</v>
      </c>
      <c r="I13" s="20">
        <f>VLOOKUP(B13,RMS!B:D,3,FALSE)</f>
        <v>412834.14846752101</v>
      </c>
      <c r="J13" s="21">
        <f>VLOOKUP(B13,RMS!B:E,4,FALSE)</f>
        <v>350452.069671795</v>
      </c>
      <c r="K13" s="22">
        <f t="shared" si="1"/>
        <v>5.163247900782153E-2</v>
      </c>
      <c r="L13" s="22">
        <f t="shared" si="2"/>
        <v>1.528205000795424E-3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1116777.4336000001</v>
      </c>
      <c r="F14" s="25">
        <f>VLOOKUP(C14,RA!B18:I47,8,0)</f>
        <v>171521.65719999999</v>
      </c>
      <c r="G14" s="16">
        <f t="shared" si="0"/>
        <v>945255.77640000009</v>
      </c>
      <c r="H14" s="27">
        <f>RA!J18</f>
        <v>15.3586249184038</v>
      </c>
      <c r="I14" s="20">
        <f>VLOOKUP(B14,RMS!B:D,3,FALSE)</f>
        <v>1116777.6871017099</v>
      </c>
      <c r="J14" s="21">
        <f>VLOOKUP(B14,RMS!B:E,4,FALSE)</f>
        <v>945255.75934359001</v>
      </c>
      <c r="K14" s="22">
        <f t="shared" si="1"/>
        <v>-0.25350170978344977</v>
      </c>
      <c r="L14" s="22">
        <f t="shared" si="2"/>
        <v>1.7056410084478557E-2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479643.10690000001</v>
      </c>
      <c r="F15" s="25">
        <f>VLOOKUP(C15,RA!B19:I48,8,0)</f>
        <v>38460.943700000003</v>
      </c>
      <c r="G15" s="16">
        <f t="shared" si="0"/>
        <v>441182.16320000001</v>
      </c>
      <c r="H15" s="27">
        <f>RA!J19</f>
        <v>8.0186586957495205</v>
      </c>
      <c r="I15" s="20">
        <f>VLOOKUP(B15,RMS!B:D,3,FALSE)</f>
        <v>479643.10737179499</v>
      </c>
      <c r="J15" s="21">
        <f>VLOOKUP(B15,RMS!B:E,4,FALSE)</f>
        <v>441182.16264017101</v>
      </c>
      <c r="K15" s="22">
        <f t="shared" si="1"/>
        <v>-4.717949777841568E-4</v>
      </c>
      <c r="L15" s="22">
        <f t="shared" si="2"/>
        <v>5.5982900084927678E-4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1071265.5796000001</v>
      </c>
      <c r="F16" s="25">
        <f>VLOOKUP(C16,RA!B20:I49,8,0)</f>
        <v>81020.332200000004</v>
      </c>
      <c r="G16" s="16">
        <f t="shared" si="0"/>
        <v>990245.24739999999</v>
      </c>
      <c r="H16" s="27">
        <f>RA!J20</f>
        <v>7.5630482060529003</v>
      </c>
      <c r="I16" s="20">
        <f>VLOOKUP(B16,RMS!B:D,3,FALSE)</f>
        <v>1071265.76040855</v>
      </c>
      <c r="J16" s="21">
        <f>VLOOKUP(B16,RMS!B:E,4,FALSE)</f>
        <v>990245.24739999999</v>
      </c>
      <c r="K16" s="22">
        <f t="shared" si="1"/>
        <v>-0.18080854997970164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322656.05300000001</v>
      </c>
      <c r="F17" s="25">
        <f>VLOOKUP(C17,RA!B21:I50,8,0)</f>
        <v>32144.448199999999</v>
      </c>
      <c r="G17" s="16">
        <f t="shared" si="0"/>
        <v>290511.60480000003</v>
      </c>
      <c r="H17" s="27">
        <f>RA!J21</f>
        <v>9.9624500768314999</v>
      </c>
      <c r="I17" s="20">
        <f>VLOOKUP(B17,RMS!B:D,3,FALSE)</f>
        <v>322655.96360820701</v>
      </c>
      <c r="J17" s="21">
        <f>VLOOKUP(B17,RMS!B:E,4,FALSE)</f>
        <v>290511.60423993599</v>
      </c>
      <c r="K17" s="22">
        <f t="shared" si="1"/>
        <v>8.9391793007962406E-2</v>
      </c>
      <c r="L17" s="22">
        <f t="shared" si="2"/>
        <v>5.6006404338404536E-4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900126.7415</v>
      </c>
      <c r="F18" s="25">
        <f>VLOOKUP(C18,RA!B22:I51,8,0)</f>
        <v>55732.308199999999</v>
      </c>
      <c r="G18" s="16">
        <f t="shared" si="0"/>
        <v>844394.43330000003</v>
      </c>
      <c r="H18" s="27">
        <f>RA!J22</f>
        <v>6.1916067627460896</v>
      </c>
      <c r="I18" s="20">
        <f>VLOOKUP(B18,RMS!B:D,3,FALSE)</f>
        <v>900127.81394411204</v>
      </c>
      <c r="J18" s="21">
        <f>VLOOKUP(B18,RMS!B:E,4,FALSE)</f>
        <v>844394.43777270301</v>
      </c>
      <c r="K18" s="22">
        <f t="shared" si="1"/>
        <v>-1.0724441120401025</v>
      </c>
      <c r="L18" s="22">
        <f t="shared" si="2"/>
        <v>-4.4727029744535685E-3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1927708.9071</v>
      </c>
      <c r="F19" s="25">
        <f>VLOOKUP(C19,RA!B23:I52,8,0)</f>
        <v>178231.30220000001</v>
      </c>
      <c r="G19" s="16">
        <f t="shared" si="0"/>
        <v>1749477.6048999999</v>
      </c>
      <c r="H19" s="27">
        <f>RA!J23</f>
        <v>9.2457580884515895</v>
      </c>
      <c r="I19" s="20">
        <f>VLOOKUP(B19,RMS!B:D,3,FALSE)</f>
        <v>1927710.6860094001</v>
      </c>
      <c r="J19" s="21">
        <f>VLOOKUP(B19,RMS!B:E,4,FALSE)</f>
        <v>1749477.6224632501</v>
      </c>
      <c r="K19" s="22">
        <f t="shared" si="1"/>
        <v>-1.7789094001054764</v>
      </c>
      <c r="L19" s="22">
        <f t="shared" si="2"/>
        <v>-1.7563250148668885E-2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246384.08910000001</v>
      </c>
      <c r="F20" s="25">
        <f>VLOOKUP(C20,RA!B24:I53,8,0)</f>
        <v>32705.477500000001</v>
      </c>
      <c r="G20" s="16">
        <f t="shared" si="0"/>
        <v>213678.6116</v>
      </c>
      <c r="H20" s="27">
        <f>RA!J24</f>
        <v>13.274184067432101</v>
      </c>
      <c r="I20" s="20">
        <f>VLOOKUP(B20,RMS!B:D,3,FALSE)</f>
        <v>246384.14143517899</v>
      </c>
      <c r="J20" s="21">
        <f>VLOOKUP(B20,RMS!B:E,4,FALSE)</f>
        <v>213678.60738988401</v>
      </c>
      <c r="K20" s="22">
        <f t="shared" si="1"/>
        <v>-5.2335178974317387E-2</v>
      </c>
      <c r="L20" s="22">
        <f t="shared" si="2"/>
        <v>4.2101159924641252E-3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326615.5577</v>
      </c>
      <c r="F21" s="25">
        <f>VLOOKUP(C21,RA!B25:I54,8,0)</f>
        <v>18332.863399999998</v>
      </c>
      <c r="G21" s="16">
        <f t="shared" si="0"/>
        <v>308282.69430000003</v>
      </c>
      <c r="H21" s="27">
        <f>RA!J25</f>
        <v>5.61297922520854</v>
      </c>
      <c r="I21" s="20">
        <f>VLOOKUP(B21,RMS!B:D,3,FALSE)</f>
        <v>326615.54725805199</v>
      </c>
      <c r="J21" s="21">
        <f>VLOOKUP(B21,RMS!B:E,4,FALSE)</f>
        <v>308282.698087128</v>
      </c>
      <c r="K21" s="22">
        <f t="shared" si="1"/>
        <v>1.0441948019433767E-2</v>
      </c>
      <c r="L21" s="22">
        <f t="shared" si="2"/>
        <v>-3.787127963732928E-3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595899.9449</v>
      </c>
      <c r="F22" s="25">
        <f>VLOOKUP(C22,RA!B26:I55,8,0)</f>
        <v>133675.87270000001</v>
      </c>
      <c r="G22" s="16">
        <f t="shared" si="0"/>
        <v>462224.0722</v>
      </c>
      <c r="H22" s="27">
        <f>RA!J26</f>
        <v>22.432603634899198</v>
      </c>
      <c r="I22" s="20">
        <f>VLOOKUP(B22,RMS!B:D,3,FALSE)</f>
        <v>595899.95138105296</v>
      </c>
      <c r="J22" s="21">
        <f>VLOOKUP(B22,RMS!B:E,4,FALSE)</f>
        <v>462224.05379444</v>
      </c>
      <c r="K22" s="22">
        <f t="shared" si="1"/>
        <v>-6.481052958406508E-3</v>
      </c>
      <c r="L22" s="22">
        <f t="shared" si="2"/>
        <v>1.8405559996608645E-2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213044.07399999999</v>
      </c>
      <c r="F23" s="25">
        <f>VLOOKUP(C23,RA!B27:I56,8,0)</f>
        <v>52551.288</v>
      </c>
      <c r="G23" s="16">
        <f t="shared" si="0"/>
        <v>160492.78599999999</v>
      </c>
      <c r="H23" s="27">
        <f>RA!J27</f>
        <v>24.666862125439799</v>
      </c>
      <c r="I23" s="20">
        <f>VLOOKUP(B23,RMS!B:D,3,FALSE)</f>
        <v>213043.93349758699</v>
      </c>
      <c r="J23" s="21">
        <f>VLOOKUP(B23,RMS!B:E,4,FALSE)</f>
        <v>160492.79200912401</v>
      </c>
      <c r="K23" s="22">
        <f t="shared" si="1"/>
        <v>0.1405024130071979</v>
      </c>
      <c r="L23" s="22">
        <f t="shared" si="2"/>
        <v>-6.0091240156907588E-3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1191098.8115000001</v>
      </c>
      <c r="F24" s="25">
        <f>VLOOKUP(C24,RA!B28:I57,8,0)</f>
        <v>29643.227599999998</v>
      </c>
      <c r="G24" s="16">
        <f t="shared" si="0"/>
        <v>1161455.5839</v>
      </c>
      <c r="H24" s="27">
        <f>RA!J28</f>
        <v>2.48872950873564</v>
      </c>
      <c r="I24" s="20">
        <f>VLOOKUP(B24,RMS!B:D,3,FALSE)</f>
        <v>1191098.8259415899</v>
      </c>
      <c r="J24" s="21">
        <f>VLOOKUP(B24,RMS!B:E,4,FALSE)</f>
        <v>1161455.5832345099</v>
      </c>
      <c r="K24" s="22">
        <f t="shared" si="1"/>
        <v>-1.4441589824855328E-2</v>
      </c>
      <c r="L24" s="22">
        <f t="shared" si="2"/>
        <v>6.654900498688221E-4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748233.77599999995</v>
      </c>
      <c r="F25" s="25">
        <f>VLOOKUP(C25,RA!B29:I58,8,0)</f>
        <v>89438.316999999995</v>
      </c>
      <c r="G25" s="16">
        <f t="shared" si="0"/>
        <v>658795.45899999992</v>
      </c>
      <c r="H25" s="27">
        <f>RA!J29</f>
        <v>11.953258442586</v>
      </c>
      <c r="I25" s="20">
        <f>VLOOKUP(B25,RMS!B:D,3,FALSE)</f>
        <v>748234.00578495604</v>
      </c>
      <c r="J25" s="21">
        <f>VLOOKUP(B25,RMS!B:E,4,FALSE)</f>
        <v>658795.43021323404</v>
      </c>
      <c r="K25" s="22">
        <f t="shared" si="1"/>
        <v>-0.22978495608549565</v>
      </c>
      <c r="L25" s="22">
        <f t="shared" si="2"/>
        <v>2.878676587715745E-2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818083.71369999996</v>
      </c>
      <c r="F26" s="25">
        <f>VLOOKUP(C26,RA!B30:I59,8,0)</f>
        <v>92738.966899999999</v>
      </c>
      <c r="G26" s="16">
        <f t="shared" si="0"/>
        <v>725344.74679999996</v>
      </c>
      <c r="H26" s="27">
        <f>RA!J30</f>
        <v>11.3361218842218</v>
      </c>
      <c r="I26" s="20">
        <f>VLOOKUP(B26,RMS!B:D,3,FALSE)</f>
        <v>818083.70638938097</v>
      </c>
      <c r="J26" s="21">
        <f>VLOOKUP(B26,RMS!B:E,4,FALSE)</f>
        <v>725344.76395243302</v>
      </c>
      <c r="K26" s="22">
        <f t="shared" si="1"/>
        <v>7.3106189956888556E-3</v>
      </c>
      <c r="L26" s="22">
        <f t="shared" si="2"/>
        <v>-1.715243305079639E-2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667245.66879999998</v>
      </c>
      <c r="F27" s="25">
        <f>VLOOKUP(C27,RA!B31:I60,8,0)</f>
        <v>32638.615600000001</v>
      </c>
      <c r="G27" s="16">
        <f t="shared" si="0"/>
        <v>634607.05319999997</v>
      </c>
      <c r="H27" s="27">
        <f>RA!J31</f>
        <v>4.8915440183671102</v>
      </c>
      <c r="I27" s="20">
        <f>VLOOKUP(B27,RMS!B:D,3,FALSE)</f>
        <v>667245.61804070801</v>
      </c>
      <c r="J27" s="21">
        <f>VLOOKUP(B27,RMS!B:E,4,FALSE)</f>
        <v>634607.03547787596</v>
      </c>
      <c r="K27" s="22">
        <f t="shared" si="1"/>
        <v>5.0759291974827647E-2</v>
      </c>
      <c r="L27" s="22">
        <f t="shared" si="2"/>
        <v>1.7722124001011252E-2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114111.5218</v>
      </c>
      <c r="F28" s="25">
        <f>VLOOKUP(C28,RA!B32:I61,8,0)</f>
        <v>26399.158299999999</v>
      </c>
      <c r="G28" s="16">
        <f t="shared" si="0"/>
        <v>87712.363500000007</v>
      </c>
      <c r="H28" s="27">
        <f>RA!J32</f>
        <v>23.134524790817402</v>
      </c>
      <c r="I28" s="20">
        <f>VLOOKUP(B28,RMS!B:D,3,FALSE)</f>
        <v>114111.444668353</v>
      </c>
      <c r="J28" s="21">
        <f>VLOOKUP(B28,RMS!B:E,4,FALSE)</f>
        <v>87712.406096033097</v>
      </c>
      <c r="K28" s="22">
        <f t="shared" si="1"/>
        <v>7.7131647005444393E-2</v>
      </c>
      <c r="L28" s="22">
        <f t="shared" si="2"/>
        <v>-4.2596033090376295E-2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251262.35209999999</v>
      </c>
      <c r="F30" s="25">
        <f>VLOOKUP(C30,RA!B34:I64,8,0)</f>
        <v>23534.571499999998</v>
      </c>
      <c r="G30" s="16">
        <f t="shared" si="0"/>
        <v>227727.7806</v>
      </c>
      <c r="H30" s="27">
        <f>RA!J34</f>
        <v>0</v>
      </c>
      <c r="I30" s="20">
        <f>VLOOKUP(B30,RMS!B:D,3,FALSE)</f>
        <v>251262.35190000001</v>
      </c>
      <c r="J30" s="21">
        <f>VLOOKUP(B30,RMS!B:E,4,FALSE)</f>
        <v>227727.78820000001</v>
      </c>
      <c r="K30" s="22">
        <f t="shared" si="1"/>
        <v>1.999999803956598E-4</v>
      </c>
      <c r="L30" s="22">
        <f t="shared" si="2"/>
        <v>-7.6000000117346644E-3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9.3665331488393697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141142.74</v>
      </c>
      <c r="F32" s="25">
        <f>VLOOKUP(C32,RA!B34:I65,8,0)</f>
        <v>10153.56</v>
      </c>
      <c r="G32" s="16">
        <f t="shared" si="0"/>
        <v>130989.18</v>
      </c>
      <c r="H32" s="27">
        <f>RA!J34</f>
        <v>0</v>
      </c>
      <c r="I32" s="20">
        <f>VLOOKUP(B32,RMS!B:D,3,FALSE)</f>
        <v>141142.74</v>
      </c>
      <c r="J32" s="21">
        <f>VLOOKUP(B32,RMS!B:E,4,FALSE)</f>
        <v>130989.18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83635.759999999995</v>
      </c>
      <c r="F33" s="25">
        <f>VLOOKUP(C33,RA!B34:I65,8,0)</f>
        <v>-8814.8799999999992</v>
      </c>
      <c r="G33" s="16">
        <f t="shared" si="0"/>
        <v>92450.64</v>
      </c>
      <c r="H33" s="27">
        <f>RA!J34</f>
        <v>0</v>
      </c>
      <c r="I33" s="20">
        <f>VLOOKUP(B33,RMS!B:D,3,FALSE)</f>
        <v>83635.759999999995</v>
      </c>
      <c r="J33" s="21">
        <f>VLOOKUP(B33,RMS!B:E,4,FALSE)</f>
        <v>92450.64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19950.439999999999</v>
      </c>
      <c r="F34" s="25">
        <f>VLOOKUP(C34,RA!B34:I66,8,0)</f>
        <v>247.02</v>
      </c>
      <c r="G34" s="16">
        <f t="shared" si="0"/>
        <v>19703.419999999998</v>
      </c>
      <c r="H34" s="27">
        <f>RA!J35</f>
        <v>9.3665331488393697</v>
      </c>
      <c r="I34" s="20">
        <f>VLOOKUP(B34,RMS!B:D,3,FALSE)</f>
        <v>19950.439999999999</v>
      </c>
      <c r="J34" s="21">
        <f>VLOOKUP(B34,RMS!B:E,4,FALSE)</f>
        <v>19703.419999999998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74351.59</v>
      </c>
      <c r="F35" s="25">
        <f>VLOOKUP(C35,RA!B34:I67,8,0)</f>
        <v>-12217.71</v>
      </c>
      <c r="G35" s="16">
        <f t="shared" si="0"/>
        <v>86569.299999999988</v>
      </c>
      <c r="H35" s="27">
        <f>RA!J34</f>
        <v>0</v>
      </c>
      <c r="I35" s="20">
        <f>VLOOKUP(B35,RMS!B:D,3,FALSE)</f>
        <v>74351.59</v>
      </c>
      <c r="J35" s="21">
        <f>VLOOKUP(B35,RMS!B:E,4,FALSE)</f>
        <v>86569.3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0.05</v>
      </c>
      <c r="F36" s="25">
        <f>VLOOKUP(C36,RA!B35:I68,8,0)</f>
        <v>-299.11</v>
      </c>
      <c r="G36" s="16">
        <f t="shared" si="0"/>
        <v>299.16000000000003</v>
      </c>
      <c r="H36" s="27">
        <f>RA!J35</f>
        <v>9.3665331488393697</v>
      </c>
      <c r="I36" s="20">
        <f>VLOOKUP(B36,RMS!B:D,3,FALSE)</f>
        <v>0.05</v>
      </c>
      <c r="J36" s="21">
        <f>VLOOKUP(B36,RMS!B:E,4,FALSE)</f>
        <v>299.16000000000003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10511.1108</v>
      </c>
      <c r="F37" s="25">
        <f>VLOOKUP(C37,RA!B8:I68,8,0)</f>
        <v>895.45690000000002</v>
      </c>
      <c r="G37" s="16">
        <f t="shared" si="0"/>
        <v>9615.6539000000012</v>
      </c>
      <c r="H37" s="27">
        <f>RA!J35</f>
        <v>9.3665331488393697</v>
      </c>
      <c r="I37" s="20">
        <f>VLOOKUP(B37,RMS!B:D,3,FALSE)</f>
        <v>10511.1111111111</v>
      </c>
      <c r="J37" s="21">
        <f>VLOOKUP(B37,RMS!B:E,4,FALSE)</f>
        <v>9615.6538461538494</v>
      </c>
      <c r="K37" s="22">
        <f t="shared" si="1"/>
        <v>-3.1111110001802444E-4</v>
      </c>
      <c r="L37" s="22">
        <f t="shared" si="2"/>
        <v>5.3846151786274277E-5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253979.39780000001</v>
      </c>
      <c r="F38" s="25">
        <f>VLOOKUP(C38,RA!B8:I69,8,0)</f>
        <v>15742.595799999999</v>
      </c>
      <c r="G38" s="16">
        <f t="shared" si="0"/>
        <v>238236.802</v>
      </c>
      <c r="H38" s="27">
        <f>RA!J36</f>
        <v>0</v>
      </c>
      <c r="I38" s="20">
        <f>VLOOKUP(B38,RMS!B:D,3,FALSE)</f>
        <v>253979.39793247901</v>
      </c>
      <c r="J38" s="21">
        <f>VLOOKUP(B38,RMS!B:E,4,FALSE)</f>
        <v>238236.80154188001</v>
      </c>
      <c r="K38" s="22">
        <f t="shared" si="1"/>
        <v>-1.3247900642454624E-4</v>
      </c>
      <c r="L38" s="22">
        <f t="shared" si="2"/>
        <v>4.5811999007128179E-4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66242.58</v>
      </c>
      <c r="F39" s="25">
        <f>VLOOKUP(C39,RA!B9:I70,8,0)</f>
        <v>-9947.6299999999992</v>
      </c>
      <c r="G39" s="16">
        <f t="shared" si="0"/>
        <v>76190.210000000006</v>
      </c>
      <c r="H39" s="27">
        <f>RA!J37</f>
        <v>7.1938237843476802</v>
      </c>
      <c r="I39" s="20">
        <f>VLOOKUP(B39,RMS!B:D,3,FALSE)</f>
        <v>66242.58</v>
      </c>
      <c r="J39" s="21">
        <f>VLOOKUP(B39,RMS!B:E,4,FALSE)</f>
        <v>76190.210000000006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29265.97</v>
      </c>
      <c r="F40" s="25">
        <f>VLOOKUP(C40,RA!B10:I71,8,0)</f>
        <v>4109.67</v>
      </c>
      <c r="G40" s="16">
        <f t="shared" si="0"/>
        <v>25156.300000000003</v>
      </c>
      <c r="H40" s="27">
        <f>RA!J38</f>
        <v>-10.539606503246899</v>
      </c>
      <c r="I40" s="20">
        <f>VLOOKUP(B40,RMS!B:D,3,FALSE)</f>
        <v>29265.97</v>
      </c>
      <c r="J40" s="21">
        <f>VLOOKUP(B40,RMS!B:E,4,FALSE)</f>
        <v>25156.3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1.2381681807519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3305.6379000000002</v>
      </c>
      <c r="F42" s="25">
        <f>VLOOKUP(C42,RA!B8:I72,8,0)</f>
        <v>229.6302</v>
      </c>
      <c r="G42" s="16">
        <f t="shared" si="0"/>
        <v>3076.0077000000001</v>
      </c>
      <c r="H42" s="27">
        <f>RA!J39</f>
        <v>1.2381681807519</v>
      </c>
      <c r="I42" s="20">
        <f>VLOOKUP(B42,RMS!B:D,3,FALSE)</f>
        <v>3305.6380001512698</v>
      </c>
      <c r="J42" s="21">
        <f>VLOOKUP(B42,RMS!B:E,4,FALSE)</f>
        <v>3076.00777550866</v>
      </c>
      <c r="K42" s="22">
        <f t="shared" si="1"/>
        <v>-1.0015126963480725E-4</v>
      </c>
      <c r="L42" s="22">
        <f t="shared" si="2"/>
        <v>-7.550865984740085E-5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13926262.601299999</v>
      </c>
      <c r="E7" s="65"/>
      <c r="F7" s="65"/>
      <c r="G7" s="53">
        <v>20160104.717300002</v>
      </c>
      <c r="H7" s="54">
        <v>-30.921675276074101</v>
      </c>
      <c r="I7" s="53">
        <v>1443354.3615999999</v>
      </c>
      <c r="J7" s="54">
        <v>10.3642621349483</v>
      </c>
      <c r="K7" s="53">
        <v>2010686.0741000001</v>
      </c>
      <c r="L7" s="54">
        <v>9.9735894346549205</v>
      </c>
      <c r="M7" s="54">
        <v>-0.28215827413731998</v>
      </c>
      <c r="N7" s="53">
        <v>87764317.389899999</v>
      </c>
      <c r="O7" s="53">
        <v>7510908134.4812002</v>
      </c>
      <c r="P7" s="53">
        <v>779346</v>
      </c>
      <c r="Q7" s="53">
        <v>1107906</v>
      </c>
      <c r="R7" s="54">
        <v>-29.655945540506099</v>
      </c>
      <c r="S7" s="53">
        <v>17.869165430117</v>
      </c>
      <c r="T7" s="53">
        <v>18.8177455723681</v>
      </c>
      <c r="U7" s="55">
        <v>-5.3084747911743602</v>
      </c>
    </row>
    <row r="8" spans="1:23" ht="12" thickBot="1">
      <c r="A8" s="74">
        <v>42709</v>
      </c>
      <c r="B8" s="72" t="s">
        <v>6</v>
      </c>
      <c r="C8" s="73"/>
      <c r="D8" s="56">
        <v>556383.30299999996</v>
      </c>
      <c r="E8" s="59"/>
      <c r="F8" s="59"/>
      <c r="G8" s="56">
        <v>641214.47149999999</v>
      </c>
      <c r="H8" s="57">
        <v>-13.2297651207955</v>
      </c>
      <c r="I8" s="56">
        <v>144971.2329</v>
      </c>
      <c r="J8" s="57">
        <v>26.0559999047994</v>
      </c>
      <c r="K8" s="56">
        <v>153809.08230000001</v>
      </c>
      <c r="L8" s="57">
        <v>23.9871508108968</v>
      </c>
      <c r="M8" s="57">
        <v>-5.7459866919704998E-2</v>
      </c>
      <c r="N8" s="56">
        <v>3118736.4032999999</v>
      </c>
      <c r="O8" s="56">
        <v>280413826.84619999</v>
      </c>
      <c r="P8" s="56">
        <v>18732</v>
      </c>
      <c r="Q8" s="56">
        <v>25337</v>
      </c>
      <c r="R8" s="57">
        <v>-26.0685953348857</v>
      </c>
      <c r="S8" s="56">
        <v>29.702290358744399</v>
      </c>
      <c r="T8" s="56">
        <v>28.022369455736701</v>
      </c>
      <c r="U8" s="58">
        <v>5.6558631766023097</v>
      </c>
    </row>
    <row r="9" spans="1:23" ht="12" thickBot="1">
      <c r="A9" s="75"/>
      <c r="B9" s="72" t="s">
        <v>7</v>
      </c>
      <c r="C9" s="73"/>
      <c r="D9" s="56">
        <v>55754.035600000003</v>
      </c>
      <c r="E9" s="59"/>
      <c r="F9" s="59"/>
      <c r="G9" s="56">
        <v>133572.15960000001</v>
      </c>
      <c r="H9" s="57">
        <v>-58.259239225477003</v>
      </c>
      <c r="I9" s="56">
        <v>12769.811600000001</v>
      </c>
      <c r="J9" s="57">
        <v>22.903833709213998</v>
      </c>
      <c r="K9" s="56">
        <v>30668.461599999999</v>
      </c>
      <c r="L9" s="57">
        <v>22.9602199229547</v>
      </c>
      <c r="M9" s="57">
        <v>-0.58361747105045503</v>
      </c>
      <c r="N9" s="56">
        <v>472289.9927</v>
      </c>
      <c r="O9" s="56">
        <v>38217480.347199999</v>
      </c>
      <c r="P9" s="56">
        <v>3426</v>
      </c>
      <c r="Q9" s="56">
        <v>7620</v>
      </c>
      <c r="R9" s="57">
        <v>-55.039370078740198</v>
      </c>
      <c r="S9" s="56">
        <v>16.273799065966099</v>
      </c>
      <c r="T9" s="56">
        <v>17.4150878346457</v>
      </c>
      <c r="U9" s="58">
        <v>-7.0130444898163704</v>
      </c>
    </row>
    <row r="10" spans="1:23" ht="12" thickBot="1">
      <c r="A10" s="75"/>
      <c r="B10" s="72" t="s">
        <v>8</v>
      </c>
      <c r="C10" s="73"/>
      <c r="D10" s="56">
        <v>75788.494000000006</v>
      </c>
      <c r="E10" s="59"/>
      <c r="F10" s="59"/>
      <c r="G10" s="56">
        <v>150824.35070000001</v>
      </c>
      <c r="H10" s="57">
        <v>-49.750492113340201</v>
      </c>
      <c r="I10" s="56">
        <v>24691.922600000002</v>
      </c>
      <c r="J10" s="57">
        <v>32.580041239505299</v>
      </c>
      <c r="K10" s="56">
        <v>45474.208899999998</v>
      </c>
      <c r="L10" s="57">
        <v>30.150442344984</v>
      </c>
      <c r="M10" s="57">
        <v>-0.45701259687004703</v>
      </c>
      <c r="N10" s="56">
        <v>568161.22219999996</v>
      </c>
      <c r="O10" s="56">
        <v>61209271.865900002</v>
      </c>
      <c r="P10" s="56">
        <v>78412</v>
      </c>
      <c r="Q10" s="56">
        <v>116722</v>
      </c>
      <c r="R10" s="57">
        <v>-32.821576052500802</v>
      </c>
      <c r="S10" s="56">
        <v>0.96654203438249198</v>
      </c>
      <c r="T10" s="56">
        <v>1.24300416373948</v>
      </c>
      <c r="U10" s="58">
        <v>-28.603218434635199</v>
      </c>
    </row>
    <row r="11" spans="1:23" ht="12" thickBot="1">
      <c r="A11" s="75"/>
      <c r="B11" s="72" t="s">
        <v>9</v>
      </c>
      <c r="C11" s="73"/>
      <c r="D11" s="56">
        <v>57020.727700000003</v>
      </c>
      <c r="E11" s="59"/>
      <c r="F11" s="59"/>
      <c r="G11" s="56">
        <v>99147.752399999998</v>
      </c>
      <c r="H11" s="57">
        <v>-42.4891373533547</v>
      </c>
      <c r="I11" s="56">
        <v>12167.524799999999</v>
      </c>
      <c r="J11" s="57">
        <v>21.338775022332801</v>
      </c>
      <c r="K11" s="56">
        <v>21688.539000000001</v>
      </c>
      <c r="L11" s="57">
        <v>21.8749678888334</v>
      </c>
      <c r="M11" s="57">
        <v>-0.438988269334325</v>
      </c>
      <c r="N11" s="56">
        <v>340729.67589999997</v>
      </c>
      <c r="O11" s="56">
        <v>22851422.196400002</v>
      </c>
      <c r="P11" s="56">
        <v>2174</v>
      </c>
      <c r="Q11" s="56">
        <v>3305</v>
      </c>
      <c r="R11" s="57">
        <v>-34.220877458396401</v>
      </c>
      <c r="S11" s="56">
        <v>26.228485602575901</v>
      </c>
      <c r="T11" s="56">
        <v>22.286583086233001</v>
      </c>
      <c r="U11" s="58">
        <v>15.029089273670399</v>
      </c>
    </row>
    <row r="12" spans="1:23" ht="12" thickBot="1">
      <c r="A12" s="75"/>
      <c r="B12" s="72" t="s">
        <v>10</v>
      </c>
      <c r="C12" s="73"/>
      <c r="D12" s="56">
        <v>181120.16339999999</v>
      </c>
      <c r="E12" s="59"/>
      <c r="F12" s="59"/>
      <c r="G12" s="56">
        <v>255674.8878</v>
      </c>
      <c r="H12" s="57">
        <v>-29.159971494079599</v>
      </c>
      <c r="I12" s="56">
        <v>32763.990399999999</v>
      </c>
      <c r="J12" s="57">
        <v>18.089642690770699</v>
      </c>
      <c r="K12" s="56">
        <v>33449.269899999999</v>
      </c>
      <c r="L12" s="57">
        <v>13.082735730450599</v>
      </c>
      <c r="M12" s="57">
        <v>-2.0487128778856001E-2</v>
      </c>
      <c r="N12" s="56">
        <v>1140159.7745000001</v>
      </c>
      <c r="O12" s="56">
        <v>88220814.459399998</v>
      </c>
      <c r="P12" s="56">
        <v>1761</v>
      </c>
      <c r="Q12" s="56">
        <v>2460</v>
      </c>
      <c r="R12" s="57">
        <v>-28.414634146341498</v>
      </c>
      <c r="S12" s="56">
        <v>102.850745826235</v>
      </c>
      <c r="T12" s="56">
        <v>103.425627804878</v>
      </c>
      <c r="U12" s="58">
        <v>-0.55894779763115998</v>
      </c>
    </row>
    <row r="13" spans="1:23" ht="12" thickBot="1">
      <c r="A13" s="75"/>
      <c r="B13" s="72" t="s">
        <v>11</v>
      </c>
      <c r="C13" s="73"/>
      <c r="D13" s="56">
        <v>200623.38939999999</v>
      </c>
      <c r="E13" s="59"/>
      <c r="F13" s="59"/>
      <c r="G13" s="56">
        <v>378779.42300000001</v>
      </c>
      <c r="H13" s="57">
        <v>-47.034242828972303</v>
      </c>
      <c r="I13" s="56">
        <v>63549.537600000003</v>
      </c>
      <c r="J13" s="57">
        <v>31.676036273764598</v>
      </c>
      <c r="K13" s="56">
        <v>102609.18429999999</v>
      </c>
      <c r="L13" s="57">
        <v>27.0894293801171</v>
      </c>
      <c r="M13" s="57">
        <v>-0.38066423553081502</v>
      </c>
      <c r="N13" s="56">
        <v>1259014.73</v>
      </c>
      <c r="O13" s="56">
        <v>120982244.1903</v>
      </c>
      <c r="P13" s="56">
        <v>6128</v>
      </c>
      <c r="Q13" s="56">
        <v>8782</v>
      </c>
      <c r="R13" s="57">
        <v>-30.220906399453401</v>
      </c>
      <c r="S13" s="56">
        <v>32.738803753263703</v>
      </c>
      <c r="T13" s="56">
        <v>32.991138465042098</v>
      </c>
      <c r="U13" s="58">
        <v>-0.77075116635338004</v>
      </c>
    </row>
    <row r="14" spans="1:23" ht="12" thickBot="1">
      <c r="A14" s="75"/>
      <c r="B14" s="72" t="s">
        <v>12</v>
      </c>
      <c r="C14" s="73"/>
      <c r="D14" s="56">
        <v>82347.502800000002</v>
      </c>
      <c r="E14" s="59"/>
      <c r="F14" s="59"/>
      <c r="G14" s="56">
        <v>298165.47960000002</v>
      </c>
      <c r="H14" s="57">
        <v>-72.381946122511494</v>
      </c>
      <c r="I14" s="56">
        <v>15729.3686</v>
      </c>
      <c r="J14" s="57">
        <v>19.101208980437999</v>
      </c>
      <c r="K14" s="56">
        <v>54213.304799999998</v>
      </c>
      <c r="L14" s="57">
        <v>18.182287524608501</v>
      </c>
      <c r="M14" s="57">
        <v>-0.70986146928272098</v>
      </c>
      <c r="N14" s="56">
        <v>591231.70239999995</v>
      </c>
      <c r="O14" s="56">
        <v>49017254.701300003</v>
      </c>
      <c r="P14" s="56">
        <v>1287</v>
      </c>
      <c r="Q14" s="56">
        <v>1965</v>
      </c>
      <c r="R14" s="57">
        <v>-34.503816793893101</v>
      </c>
      <c r="S14" s="56">
        <v>63.984073659673697</v>
      </c>
      <c r="T14" s="56">
        <v>70.851338575063593</v>
      </c>
      <c r="U14" s="58">
        <v>-10.7327722706691</v>
      </c>
    </row>
    <row r="15" spans="1:23" ht="12" thickBot="1">
      <c r="A15" s="75"/>
      <c r="B15" s="72" t="s">
        <v>13</v>
      </c>
      <c r="C15" s="73"/>
      <c r="D15" s="56">
        <v>68460.8609</v>
      </c>
      <c r="E15" s="59"/>
      <c r="F15" s="59"/>
      <c r="G15" s="56">
        <v>149989.1698</v>
      </c>
      <c r="H15" s="57">
        <v>-54.356130518431598</v>
      </c>
      <c r="I15" s="56">
        <v>10382.081099999999</v>
      </c>
      <c r="J15" s="57">
        <v>15.1649876491693</v>
      </c>
      <c r="K15" s="56">
        <v>23537.413499999999</v>
      </c>
      <c r="L15" s="57">
        <v>15.6927420368987</v>
      </c>
      <c r="M15" s="57">
        <v>-0.55891155585128305</v>
      </c>
      <c r="N15" s="56">
        <v>405632.96899999998</v>
      </c>
      <c r="O15" s="56">
        <v>44585391.589900002</v>
      </c>
      <c r="P15" s="56">
        <v>2154</v>
      </c>
      <c r="Q15" s="56">
        <v>3038</v>
      </c>
      <c r="R15" s="57">
        <v>-29.098090849242901</v>
      </c>
      <c r="S15" s="56">
        <v>31.7831294800371</v>
      </c>
      <c r="T15" s="56">
        <v>29.431157899934199</v>
      </c>
      <c r="U15" s="58">
        <v>7.40006292199842</v>
      </c>
    </row>
    <row r="16" spans="1:23" ht="12" thickBot="1">
      <c r="A16" s="75"/>
      <c r="B16" s="72" t="s">
        <v>14</v>
      </c>
      <c r="C16" s="73"/>
      <c r="D16" s="56">
        <v>563387.31660000002</v>
      </c>
      <c r="E16" s="59"/>
      <c r="F16" s="59"/>
      <c r="G16" s="56">
        <v>791608.91189999995</v>
      </c>
      <c r="H16" s="57">
        <v>-28.8300942383567</v>
      </c>
      <c r="I16" s="56">
        <v>-24921.19</v>
      </c>
      <c r="J16" s="57">
        <v>-4.4234559894598799</v>
      </c>
      <c r="K16" s="56">
        <v>46628.002399999998</v>
      </c>
      <c r="L16" s="57">
        <v>5.8902826508211801</v>
      </c>
      <c r="M16" s="57">
        <v>-1.53446831769057</v>
      </c>
      <c r="N16" s="56">
        <v>3746986.3550999998</v>
      </c>
      <c r="O16" s="56">
        <v>382653746.09780002</v>
      </c>
      <c r="P16" s="56">
        <v>27727</v>
      </c>
      <c r="Q16" s="56">
        <v>50243</v>
      </c>
      <c r="R16" s="57">
        <v>-44.814202973548603</v>
      </c>
      <c r="S16" s="56">
        <v>20.319086688065799</v>
      </c>
      <c r="T16" s="56">
        <v>20.528049801962499</v>
      </c>
      <c r="U16" s="58">
        <v>-1.02840800428009</v>
      </c>
    </row>
    <row r="17" spans="1:21" ht="12" thickBot="1">
      <c r="A17" s="75"/>
      <c r="B17" s="72" t="s">
        <v>15</v>
      </c>
      <c r="C17" s="73"/>
      <c r="D17" s="56">
        <v>412834.20010000002</v>
      </c>
      <c r="E17" s="59"/>
      <c r="F17" s="59"/>
      <c r="G17" s="56">
        <v>469955.64990000002</v>
      </c>
      <c r="H17" s="57">
        <v>-12.1546468932025</v>
      </c>
      <c r="I17" s="56">
        <v>62382.128900000003</v>
      </c>
      <c r="J17" s="57">
        <v>15.1106979230135</v>
      </c>
      <c r="K17" s="56">
        <v>58444.141300000003</v>
      </c>
      <c r="L17" s="57">
        <v>12.4360971747943</v>
      </c>
      <c r="M17" s="57">
        <v>6.7380365463594993E-2</v>
      </c>
      <c r="N17" s="56">
        <v>2556636.3517999998</v>
      </c>
      <c r="O17" s="56">
        <v>377826889.57309997</v>
      </c>
      <c r="P17" s="56">
        <v>8614</v>
      </c>
      <c r="Q17" s="56">
        <v>10847</v>
      </c>
      <c r="R17" s="57">
        <v>-20.5863372361021</v>
      </c>
      <c r="S17" s="56">
        <v>47.925957754817702</v>
      </c>
      <c r="T17" s="56">
        <v>47.9236364432562</v>
      </c>
      <c r="U17" s="58">
        <v>4.8435371357900001E-3</v>
      </c>
    </row>
    <row r="18" spans="1:21" ht="12" thickBot="1">
      <c r="A18" s="75"/>
      <c r="B18" s="72" t="s">
        <v>16</v>
      </c>
      <c r="C18" s="73"/>
      <c r="D18" s="56">
        <v>1116777.4336000001</v>
      </c>
      <c r="E18" s="59"/>
      <c r="F18" s="59"/>
      <c r="G18" s="56">
        <v>2050679.1328</v>
      </c>
      <c r="H18" s="57">
        <v>-45.541093399865503</v>
      </c>
      <c r="I18" s="56">
        <v>171521.65719999999</v>
      </c>
      <c r="J18" s="57">
        <v>15.3586249184038</v>
      </c>
      <c r="K18" s="56">
        <v>288819.84379999997</v>
      </c>
      <c r="L18" s="57">
        <v>14.0841070248589</v>
      </c>
      <c r="M18" s="57">
        <v>-0.40612925018138901</v>
      </c>
      <c r="N18" s="56">
        <v>8328379.4642000003</v>
      </c>
      <c r="O18" s="56">
        <v>729034305.28359997</v>
      </c>
      <c r="P18" s="56">
        <v>52851</v>
      </c>
      <c r="Q18" s="56">
        <v>93928</v>
      </c>
      <c r="R18" s="57">
        <v>-43.732433353206702</v>
      </c>
      <c r="S18" s="56">
        <v>21.130677444135401</v>
      </c>
      <c r="T18" s="56">
        <v>24.735169395707398</v>
      </c>
      <c r="U18" s="58">
        <v>-17.0580993491638</v>
      </c>
    </row>
    <row r="19" spans="1:21" ht="12" thickBot="1">
      <c r="A19" s="75"/>
      <c r="B19" s="72" t="s">
        <v>17</v>
      </c>
      <c r="C19" s="73"/>
      <c r="D19" s="56">
        <v>479643.10690000001</v>
      </c>
      <c r="E19" s="59"/>
      <c r="F19" s="59"/>
      <c r="G19" s="56">
        <v>640205.70429999998</v>
      </c>
      <c r="H19" s="57">
        <v>-25.0798448563589</v>
      </c>
      <c r="I19" s="56">
        <v>38460.943700000003</v>
      </c>
      <c r="J19" s="57">
        <v>8.0186586957495205</v>
      </c>
      <c r="K19" s="56">
        <v>58294.526299999998</v>
      </c>
      <c r="L19" s="57">
        <v>9.1055930786713599</v>
      </c>
      <c r="M19" s="57">
        <v>-0.34023061612904798</v>
      </c>
      <c r="N19" s="56">
        <v>2990860.4103999999</v>
      </c>
      <c r="O19" s="56">
        <v>224782674.69819999</v>
      </c>
      <c r="P19" s="56">
        <v>10698</v>
      </c>
      <c r="Q19" s="56">
        <v>18774</v>
      </c>
      <c r="R19" s="57">
        <v>-43.016938318951702</v>
      </c>
      <c r="S19" s="56">
        <v>44.834838932510799</v>
      </c>
      <c r="T19" s="56">
        <v>38.813506775327603</v>
      </c>
      <c r="U19" s="58">
        <v>13.430029638886399</v>
      </c>
    </row>
    <row r="20" spans="1:21" ht="12" thickBot="1">
      <c r="A20" s="75"/>
      <c r="B20" s="72" t="s">
        <v>18</v>
      </c>
      <c r="C20" s="73"/>
      <c r="D20" s="56">
        <v>1071265.5796000001</v>
      </c>
      <c r="E20" s="59"/>
      <c r="F20" s="59"/>
      <c r="G20" s="56">
        <v>1136389.6277999999</v>
      </c>
      <c r="H20" s="57">
        <v>-5.73078516442264</v>
      </c>
      <c r="I20" s="56">
        <v>81020.332200000004</v>
      </c>
      <c r="J20" s="57">
        <v>7.5630482060529003</v>
      </c>
      <c r="K20" s="56">
        <v>85931.688699999999</v>
      </c>
      <c r="L20" s="57">
        <v>7.5618156482438099</v>
      </c>
      <c r="M20" s="57">
        <v>-5.7154195085659998E-2</v>
      </c>
      <c r="N20" s="56">
        <v>5929368.4028000003</v>
      </c>
      <c r="O20" s="56">
        <v>452054997.33289999</v>
      </c>
      <c r="P20" s="56">
        <v>38582</v>
      </c>
      <c r="Q20" s="56">
        <v>50068</v>
      </c>
      <c r="R20" s="57">
        <v>-22.940800511304602</v>
      </c>
      <c r="S20" s="56">
        <v>27.765942138821199</v>
      </c>
      <c r="T20" s="56">
        <v>25.734122705120999</v>
      </c>
      <c r="U20" s="58">
        <v>7.3176678952282597</v>
      </c>
    </row>
    <row r="21" spans="1:21" ht="12" thickBot="1">
      <c r="A21" s="75"/>
      <c r="B21" s="72" t="s">
        <v>19</v>
      </c>
      <c r="C21" s="73"/>
      <c r="D21" s="56">
        <v>322656.05300000001</v>
      </c>
      <c r="E21" s="59"/>
      <c r="F21" s="59"/>
      <c r="G21" s="56">
        <v>390331.20159999997</v>
      </c>
      <c r="H21" s="57">
        <v>-17.337878274294699</v>
      </c>
      <c r="I21" s="56">
        <v>32144.448199999999</v>
      </c>
      <c r="J21" s="57">
        <v>9.9624500768314999</v>
      </c>
      <c r="K21" s="56">
        <v>54970.342600000004</v>
      </c>
      <c r="L21" s="57">
        <v>14.0829998664396</v>
      </c>
      <c r="M21" s="57">
        <v>-0.41524016988753498</v>
      </c>
      <c r="N21" s="56">
        <v>1987478.0218</v>
      </c>
      <c r="O21" s="56">
        <v>141230370.0025</v>
      </c>
      <c r="P21" s="56">
        <v>27084</v>
      </c>
      <c r="Q21" s="56">
        <v>38114</v>
      </c>
      <c r="R21" s="57">
        <v>-28.9394972975809</v>
      </c>
      <c r="S21" s="56">
        <v>11.913161017575</v>
      </c>
      <c r="T21" s="56">
        <v>11.647519053366199</v>
      </c>
      <c r="U21" s="58">
        <v>2.2298193050261399</v>
      </c>
    </row>
    <row r="22" spans="1:21" ht="12" thickBot="1">
      <c r="A22" s="75"/>
      <c r="B22" s="72" t="s">
        <v>20</v>
      </c>
      <c r="C22" s="73"/>
      <c r="D22" s="56">
        <v>900126.7415</v>
      </c>
      <c r="E22" s="59"/>
      <c r="F22" s="59"/>
      <c r="G22" s="56">
        <v>1317577.9687999999</v>
      </c>
      <c r="H22" s="57">
        <v>-31.683227648394801</v>
      </c>
      <c r="I22" s="56">
        <v>55732.308199999999</v>
      </c>
      <c r="J22" s="57">
        <v>6.1916067627460896</v>
      </c>
      <c r="K22" s="56">
        <v>144448.73569999999</v>
      </c>
      <c r="L22" s="57">
        <v>10.963202111792899</v>
      </c>
      <c r="M22" s="57">
        <v>-0.61417240566405296</v>
      </c>
      <c r="N22" s="56">
        <v>5712443.1634999998</v>
      </c>
      <c r="O22" s="56">
        <v>487864794.28250003</v>
      </c>
      <c r="P22" s="56">
        <v>53188</v>
      </c>
      <c r="Q22" s="56">
        <v>81750</v>
      </c>
      <c r="R22" s="57">
        <v>-34.9382262996942</v>
      </c>
      <c r="S22" s="56">
        <v>16.923492921335601</v>
      </c>
      <c r="T22" s="56">
        <v>17.159513078899099</v>
      </c>
      <c r="U22" s="58">
        <v>-1.3946302850157399</v>
      </c>
    </row>
    <row r="23" spans="1:21" ht="12" thickBot="1">
      <c r="A23" s="75"/>
      <c r="B23" s="72" t="s">
        <v>21</v>
      </c>
      <c r="C23" s="73"/>
      <c r="D23" s="56">
        <v>1927708.9071</v>
      </c>
      <c r="E23" s="59"/>
      <c r="F23" s="59"/>
      <c r="G23" s="56">
        <v>2926596.6088999999</v>
      </c>
      <c r="H23" s="57">
        <v>-34.1313763148056</v>
      </c>
      <c r="I23" s="56">
        <v>178231.30220000001</v>
      </c>
      <c r="J23" s="57">
        <v>9.2457580884515895</v>
      </c>
      <c r="K23" s="56">
        <v>76676.998900000006</v>
      </c>
      <c r="L23" s="57">
        <v>2.6200057318053198</v>
      </c>
      <c r="M23" s="57">
        <v>1.3244428545311799</v>
      </c>
      <c r="N23" s="56">
        <v>11728933.439300001</v>
      </c>
      <c r="O23" s="56">
        <v>1099168000.5978</v>
      </c>
      <c r="P23" s="56">
        <v>63668</v>
      </c>
      <c r="Q23" s="56">
        <v>94262</v>
      </c>
      <c r="R23" s="57">
        <v>-32.456345080732397</v>
      </c>
      <c r="S23" s="56">
        <v>30.277516289187702</v>
      </c>
      <c r="T23" s="56">
        <v>30.435159765334902</v>
      </c>
      <c r="U23" s="58">
        <v>-0.52066184901548695</v>
      </c>
    </row>
    <row r="24" spans="1:21" ht="12" thickBot="1">
      <c r="A24" s="75"/>
      <c r="B24" s="72" t="s">
        <v>22</v>
      </c>
      <c r="C24" s="73"/>
      <c r="D24" s="56">
        <v>246384.08910000001</v>
      </c>
      <c r="E24" s="59"/>
      <c r="F24" s="59"/>
      <c r="G24" s="56">
        <v>346178.47739999997</v>
      </c>
      <c r="H24" s="57">
        <v>-28.827438681200899</v>
      </c>
      <c r="I24" s="56">
        <v>32705.477500000001</v>
      </c>
      <c r="J24" s="57">
        <v>13.274184067432101</v>
      </c>
      <c r="K24" s="56">
        <v>51318.578399999999</v>
      </c>
      <c r="L24" s="57">
        <v>14.8243122407355</v>
      </c>
      <c r="M24" s="57">
        <v>-0.36269712607627502</v>
      </c>
      <c r="N24" s="56">
        <v>1630463.7716000001</v>
      </c>
      <c r="O24" s="56">
        <v>106622822.6399</v>
      </c>
      <c r="P24" s="56">
        <v>24429</v>
      </c>
      <c r="Q24" s="56">
        <v>34629</v>
      </c>
      <c r="R24" s="57">
        <v>-29.455081001472799</v>
      </c>
      <c r="S24" s="56">
        <v>10.085721441729101</v>
      </c>
      <c r="T24" s="56">
        <v>10.750483765052399</v>
      </c>
      <c r="U24" s="58">
        <v>-6.5911231751146904</v>
      </c>
    </row>
    <row r="25" spans="1:21" ht="12" thickBot="1">
      <c r="A25" s="75"/>
      <c r="B25" s="72" t="s">
        <v>23</v>
      </c>
      <c r="C25" s="73"/>
      <c r="D25" s="56">
        <v>326615.5577</v>
      </c>
      <c r="E25" s="59"/>
      <c r="F25" s="59"/>
      <c r="G25" s="56">
        <v>496849.80719999998</v>
      </c>
      <c r="H25" s="57">
        <v>-34.262718236594701</v>
      </c>
      <c r="I25" s="56">
        <v>18332.863399999998</v>
      </c>
      <c r="J25" s="57">
        <v>5.61297922520854</v>
      </c>
      <c r="K25" s="56">
        <v>35880.253599999996</v>
      </c>
      <c r="L25" s="57">
        <v>7.2215492649988899</v>
      </c>
      <c r="M25" s="57">
        <v>-0.48905424124426999</v>
      </c>
      <c r="N25" s="56">
        <v>2301142.6836000001</v>
      </c>
      <c r="O25" s="56">
        <v>127695159.25830001</v>
      </c>
      <c r="P25" s="56">
        <v>15993</v>
      </c>
      <c r="Q25" s="56">
        <v>24626</v>
      </c>
      <c r="R25" s="57">
        <v>-35.056444408348902</v>
      </c>
      <c r="S25" s="56">
        <v>20.4224071593822</v>
      </c>
      <c r="T25" s="56">
        <v>22.8914652562333</v>
      </c>
      <c r="U25" s="58">
        <v>-12.089946486630099</v>
      </c>
    </row>
    <row r="26" spans="1:21" ht="12" thickBot="1">
      <c r="A26" s="75"/>
      <c r="B26" s="72" t="s">
        <v>24</v>
      </c>
      <c r="C26" s="73"/>
      <c r="D26" s="56">
        <v>595899.9449</v>
      </c>
      <c r="E26" s="59"/>
      <c r="F26" s="59"/>
      <c r="G26" s="56">
        <v>787582.91720000003</v>
      </c>
      <c r="H26" s="57">
        <v>-24.3381322923392</v>
      </c>
      <c r="I26" s="56">
        <v>133675.87270000001</v>
      </c>
      <c r="J26" s="57">
        <v>22.432603634899198</v>
      </c>
      <c r="K26" s="56">
        <v>144742.80480000001</v>
      </c>
      <c r="L26" s="57">
        <v>18.378103643307401</v>
      </c>
      <c r="M26" s="57">
        <v>-7.6459290085555007E-2</v>
      </c>
      <c r="N26" s="56">
        <v>3680846.6847999999</v>
      </c>
      <c r="O26" s="56">
        <v>238014482.04049999</v>
      </c>
      <c r="P26" s="56">
        <v>41978</v>
      </c>
      <c r="Q26" s="56">
        <v>56498</v>
      </c>
      <c r="R26" s="57">
        <v>-25.700024779638198</v>
      </c>
      <c r="S26" s="56">
        <v>14.195529679832299</v>
      </c>
      <c r="T26" s="56">
        <v>14.6214199741584</v>
      </c>
      <c r="U26" s="58">
        <v>-3.0001719127899098</v>
      </c>
    </row>
    <row r="27" spans="1:21" ht="12" thickBot="1">
      <c r="A27" s="75"/>
      <c r="B27" s="72" t="s">
        <v>25</v>
      </c>
      <c r="C27" s="73"/>
      <c r="D27" s="56">
        <v>213044.07399999999</v>
      </c>
      <c r="E27" s="59"/>
      <c r="F27" s="59"/>
      <c r="G27" s="56">
        <v>319563.2721</v>
      </c>
      <c r="H27" s="57">
        <v>-33.332741087551298</v>
      </c>
      <c r="I27" s="56">
        <v>52551.288</v>
      </c>
      <c r="J27" s="57">
        <v>24.666862125439799</v>
      </c>
      <c r="K27" s="56">
        <v>86141.081699999995</v>
      </c>
      <c r="L27" s="57">
        <v>26.955876729489798</v>
      </c>
      <c r="M27" s="57">
        <v>-0.38993930697297002</v>
      </c>
      <c r="N27" s="56">
        <v>1358639.3631</v>
      </c>
      <c r="O27" s="56">
        <v>86956677.034299999</v>
      </c>
      <c r="P27" s="56">
        <v>26528</v>
      </c>
      <c r="Q27" s="56">
        <v>39550</v>
      </c>
      <c r="R27" s="57">
        <v>-32.925410872313499</v>
      </c>
      <c r="S27" s="56">
        <v>8.0309135253317301</v>
      </c>
      <c r="T27" s="56">
        <v>8.0383569481668804</v>
      </c>
      <c r="U27" s="58">
        <v>-9.2684634340457997E-2</v>
      </c>
    </row>
    <row r="28" spans="1:21" ht="12" thickBot="1">
      <c r="A28" s="75"/>
      <c r="B28" s="72" t="s">
        <v>26</v>
      </c>
      <c r="C28" s="73"/>
      <c r="D28" s="56">
        <v>1191098.8115000001</v>
      </c>
      <c r="E28" s="59"/>
      <c r="F28" s="59"/>
      <c r="G28" s="56">
        <v>1560750.9151999999</v>
      </c>
      <c r="H28" s="57">
        <v>-23.684247121048902</v>
      </c>
      <c r="I28" s="56">
        <v>29643.227599999998</v>
      </c>
      <c r="J28" s="57">
        <v>2.48872950873564</v>
      </c>
      <c r="K28" s="56">
        <v>71543.780199999994</v>
      </c>
      <c r="L28" s="57">
        <v>4.5839332531054202</v>
      </c>
      <c r="M28" s="57">
        <v>-0.58566310702156599</v>
      </c>
      <c r="N28" s="56">
        <v>7361398.6942999996</v>
      </c>
      <c r="O28" s="56">
        <v>380054826.28210002</v>
      </c>
      <c r="P28" s="56">
        <v>41018</v>
      </c>
      <c r="Q28" s="56">
        <v>51636</v>
      </c>
      <c r="R28" s="57">
        <v>-20.563172980091402</v>
      </c>
      <c r="S28" s="56">
        <v>29.038441940123899</v>
      </c>
      <c r="T28" s="56">
        <v>31.2855280521342</v>
      </c>
      <c r="U28" s="58">
        <v>-7.7383150123678304</v>
      </c>
    </row>
    <row r="29" spans="1:21" ht="12" thickBot="1">
      <c r="A29" s="75"/>
      <c r="B29" s="72" t="s">
        <v>27</v>
      </c>
      <c r="C29" s="73"/>
      <c r="D29" s="56">
        <v>748233.77599999995</v>
      </c>
      <c r="E29" s="59"/>
      <c r="F29" s="59"/>
      <c r="G29" s="56">
        <v>856296.5061</v>
      </c>
      <c r="H29" s="57">
        <v>-12.619779402367501</v>
      </c>
      <c r="I29" s="56">
        <v>89438.316999999995</v>
      </c>
      <c r="J29" s="57">
        <v>11.953258442586</v>
      </c>
      <c r="K29" s="56">
        <v>137068.04980000001</v>
      </c>
      <c r="L29" s="57">
        <v>16.007078018369601</v>
      </c>
      <c r="M29" s="57">
        <v>-0.34748968026829002</v>
      </c>
      <c r="N29" s="56">
        <v>4190803.0611999999</v>
      </c>
      <c r="O29" s="56">
        <v>262811811.4948</v>
      </c>
      <c r="P29" s="56">
        <v>104501</v>
      </c>
      <c r="Q29" s="56">
        <v>118801</v>
      </c>
      <c r="R29" s="57">
        <v>-12.0369357160293</v>
      </c>
      <c r="S29" s="56">
        <v>7.1600633103989404</v>
      </c>
      <c r="T29" s="56">
        <v>7.3674087819126104</v>
      </c>
      <c r="U29" s="58">
        <v>-2.8958608677737301</v>
      </c>
    </row>
    <row r="30" spans="1:21" ht="12" thickBot="1">
      <c r="A30" s="75"/>
      <c r="B30" s="72" t="s">
        <v>28</v>
      </c>
      <c r="C30" s="73"/>
      <c r="D30" s="56">
        <v>818083.71369999996</v>
      </c>
      <c r="E30" s="59"/>
      <c r="F30" s="59"/>
      <c r="G30" s="56">
        <v>1024196.9232</v>
      </c>
      <c r="H30" s="57">
        <v>-20.1243730410769</v>
      </c>
      <c r="I30" s="56">
        <v>92738.966899999999</v>
      </c>
      <c r="J30" s="57">
        <v>11.3361218842218</v>
      </c>
      <c r="K30" s="56">
        <v>147147.36869999999</v>
      </c>
      <c r="L30" s="57">
        <v>14.367097319551901</v>
      </c>
      <c r="M30" s="57">
        <v>-0.36975450040786201</v>
      </c>
      <c r="N30" s="56">
        <v>5157594.6266000001</v>
      </c>
      <c r="O30" s="56">
        <v>411661575.48210001</v>
      </c>
      <c r="P30" s="56">
        <v>64830</v>
      </c>
      <c r="Q30" s="56">
        <v>89175</v>
      </c>
      <c r="R30" s="57">
        <v>-27.300252312868</v>
      </c>
      <c r="S30" s="56">
        <v>12.6189065818294</v>
      </c>
      <c r="T30" s="56">
        <v>13.552667190356001</v>
      </c>
      <c r="U30" s="58">
        <v>-7.3996950724020198</v>
      </c>
    </row>
    <row r="31" spans="1:21" ht="12" thickBot="1">
      <c r="A31" s="75"/>
      <c r="B31" s="72" t="s">
        <v>29</v>
      </c>
      <c r="C31" s="73"/>
      <c r="D31" s="56">
        <v>667245.66879999998</v>
      </c>
      <c r="E31" s="59"/>
      <c r="F31" s="59"/>
      <c r="G31" s="56">
        <v>732584.07259999996</v>
      </c>
      <c r="H31" s="57">
        <v>-8.9188949424069293</v>
      </c>
      <c r="I31" s="56">
        <v>32638.615600000001</v>
      </c>
      <c r="J31" s="57">
        <v>4.8915440183671102</v>
      </c>
      <c r="K31" s="56">
        <v>39826.313800000004</v>
      </c>
      <c r="L31" s="57">
        <v>5.4364154626858303</v>
      </c>
      <c r="M31" s="57">
        <v>-0.18047611024447899</v>
      </c>
      <c r="N31" s="56">
        <v>3723863.8363999999</v>
      </c>
      <c r="O31" s="56">
        <v>445798498.6494</v>
      </c>
      <c r="P31" s="56">
        <v>25516</v>
      </c>
      <c r="Q31" s="56">
        <v>32193</v>
      </c>
      <c r="R31" s="57">
        <v>-20.740533656384901</v>
      </c>
      <c r="S31" s="56">
        <v>26.150088916758101</v>
      </c>
      <c r="T31" s="56">
        <v>27.875945876432802</v>
      </c>
      <c r="U31" s="58">
        <v>-6.5998129687759803</v>
      </c>
    </row>
    <row r="32" spans="1:21" ht="12" thickBot="1">
      <c r="A32" s="75"/>
      <c r="B32" s="72" t="s">
        <v>30</v>
      </c>
      <c r="C32" s="73"/>
      <c r="D32" s="56">
        <v>114111.5218</v>
      </c>
      <c r="E32" s="59"/>
      <c r="F32" s="59"/>
      <c r="G32" s="56">
        <v>126262.0545</v>
      </c>
      <c r="H32" s="57">
        <v>-9.6232654760104701</v>
      </c>
      <c r="I32" s="56">
        <v>26399.158299999999</v>
      </c>
      <c r="J32" s="57">
        <v>23.134524790817402</v>
      </c>
      <c r="K32" s="56">
        <v>33127.689100000003</v>
      </c>
      <c r="L32" s="57">
        <v>26.237248578907</v>
      </c>
      <c r="M32" s="57">
        <v>-0.20310896965040701</v>
      </c>
      <c r="N32" s="56">
        <v>717772.02390000003</v>
      </c>
      <c r="O32" s="56">
        <v>43211404.798100002</v>
      </c>
      <c r="P32" s="56">
        <v>21590</v>
      </c>
      <c r="Q32" s="56">
        <v>31163</v>
      </c>
      <c r="R32" s="57">
        <v>-30.7191220357475</v>
      </c>
      <c r="S32" s="56">
        <v>5.28538776285317</v>
      </c>
      <c r="T32" s="56">
        <v>5.5199617270481003</v>
      </c>
      <c r="U32" s="58">
        <v>-4.43815997462979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251262.35209999999</v>
      </c>
      <c r="E35" s="59"/>
      <c r="F35" s="59"/>
      <c r="G35" s="56">
        <v>283758.40789999999</v>
      </c>
      <c r="H35" s="57">
        <v>-11.4520151281128</v>
      </c>
      <c r="I35" s="56">
        <v>23534.571499999998</v>
      </c>
      <c r="J35" s="57">
        <v>9.3665331488393697</v>
      </c>
      <c r="K35" s="56">
        <v>18376.279299999998</v>
      </c>
      <c r="L35" s="57">
        <v>6.4760298861262404</v>
      </c>
      <c r="M35" s="57">
        <v>0.28070384193605502</v>
      </c>
      <c r="N35" s="56">
        <v>1668657.5878000001</v>
      </c>
      <c r="O35" s="56">
        <v>74849189.635199994</v>
      </c>
      <c r="P35" s="56">
        <v>14741</v>
      </c>
      <c r="Q35" s="56">
        <v>20039</v>
      </c>
      <c r="R35" s="57">
        <v>-26.4384450321872</v>
      </c>
      <c r="S35" s="56">
        <v>17.045136157655499</v>
      </c>
      <c r="T35" s="56">
        <v>18.081331004541099</v>
      </c>
      <c r="U35" s="58">
        <v>-6.0791233188257099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141142.74</v>
      </c>
      <c r="E37" s="59"/>
      <c r="F37" s="59"/>
      <c r="G37" s="56">
        <v>42370.98</v>
      </c>
      <c r="H37" s="57">
        <v>233.11181379330901</v>
      </c>
      <c r="I37" s="56">
        <v>10153.56</v>
      </c>
      <c r="J37" s="57">
        <v>7.1938237843476802</v>
      </c>
      <c r="K37" s="56">
        <v>1680.3</v>
      </c>
      <c r="L37" s="57">
        <v>3.9656859482598699</v>
      </c>
      <c r="M37" s="57">
        <v>5.0427066595250798</v>
      </c>
      <c r="N37" s="56">
        <v>750465.06</v>
      </c>
      <c r="O37" s="56">
        <v>87174914.040000007</v>
      </c>
      <c r="P37" s="56">
        <v>84</v>
      </c>
      <c r="Q37" s="56">
        <v>110</v>
      </c>
      <c r="R37" s="57">
        <v>-23.636363636363601</v>
      </c>
      <c r="S37" s="56">
        <v>1680.27071428571</v>
      </c>
      <c r="T37" s="56">
        <v>1508.5790909090899</v>
      </c>
      <c r="U37" s="58">
        <v>10.2180929487669</v>
      </c>
    </row>
    <row r="38" spans="1:21" ht="12" thickBot="1">
      <c r="A38" s="75"/>
      <c r="B38" s="72" t="s">
        <v>35</v>
      </c>
      <c r="C38" s="73"/>
      <c r="D38" s="56">
        <v>83635.759999999995</v>
      </c>
      <c r="E38" s="59"/>
      <c r="F38" s="59"/>
      <c r="G38" s="56">
        <v>465500.17</v>
      </c>
      <c r="H38" s="57">
        <v>-82.0331408257058</v>
      </c>
      <c r="I38" s="56">
        <v>-8814.8799999999992</v>
      </c>
      <c r="J38" s="57">
        <v>-10.539606503246899</v>
      </c>
      <c r="K38" s="56">
        <v>-62148.74</v>
      </c>
      <c r="L38" s="57">
        <v>-13.350959678489501</v>
      </c>
      <c r="M38" s="57">
        <v>-0.85816478338901203</v>
      </c>
      <c r="N38" s="56">
        <v>906187.27</v>
      </c>
      <c r="O38" s="56">
        <v>137647430.05000001</v>
      </c>
      <c r="P38" s="56">
        <v>52</v>
      </c>
      <c r="Q38" s="56">
        <v>89</v>
      </c>
      <c r="R38" s="57">
        <v>-41.5730337078652</v>
      </c>
      <c r="S38" s="56">
        <v>1608.38</v>
      </c>
      <c r="T38" s="56">
        <v>2737.01921348315</v>
      </c>
      <c r="U38" s="58">
        <v>-70.172422778394804</v>
      </c>
    </row>
    <row r="39" spans="1:21" ht="12" thickBot="1">
      <c r="A39" s="75"/>
      <c r="B39" s="72" t="s">
        <v>36</v>
      </c>
      <c r="C39" s="73"/>
      <c r="D39" s="56">
        <v>19950.439999999999</v>
      </c>
      <c r="E39" s="59"/>
      <c r="F39" s="59"/>
      <c r="G39" s="56">
        <v>177011.96</v>
      </c>
      <c r="H39" s="57">
        <v>-88.729326538161601</v>
      </c>
      <c r="I39" s="56">
        <v>247.02</v>
      </c>
      <c r="J39" s="57">
        <v>1.2381681807519</v>
      </c>
      <c r="K39" s="56">
        <v>-9585.44</v>
      </c>
      <c r="L39" s="57">
        <v>-5.4151369206916904</v>
      </c>
      <c r="M39" s="57">
        <v>-1.0257703350081</v>
      </c>
      <c r="N39" s="56">
        <v>204126.84</v>
      </c>
      <c r="O39" s="56">
        <v>120086107.86</v>
      </c>
      <c r="P39" s="56">
        <v>9</v>
      </c>
      <c r="Q39" s="56">
        <v>18</v>
      </c>
      <c r="R39" s="57">
        <v>-50</v>
      </c>
      <c r="S39" s="56">
        <v>2216.7155555555601</v>
      </c>
      <c r="T39" s="56">
        <v>2098.71888888889</v>
      </c>
      <c r="U39" s="58">
        <v>5.3230404943449798</v>
      </c>
    </row>
    <row r="40" spans="1:21" ht="12" thickBot="1">
      <c r="A40" s="75"/>
      <c r="B40" s="72" t="s">
        <v>37</v>
      </c>
      <c r="C40" s="73"/>
      <c r="D40" s="56">
        <v>74351.59</v>
      </c>
      <c r="E40" s="59"/>
      <c r="F40" s="59"/>
      <c r="G40" s="56">
        <v>139723.98000000001</v>
      </c>
      <c r="H40" s="57">
        <v>-46.7868078192448</v>
      </c>
      <c r="I40" s="56">
        <v>-12217.71</v>
      </c>
      <c r="J40" s="57">
        <v>-16.432345293489998</v>
      </c>
      <c r="K40" s="56">
        <v>-18735.95</v>
      </c>
      <c r="L40" s="57">
        <v>-13.4092587399815</v>
      </c>
      <c r="M40" s="57">
        <v>-0.34790015985311701</v>
      </c>
      <c r="N40" s="56">
        <v>511083.47</v>
      </c>
      <c r="O40" s="56">
        <v>98466827.620000005</v>
      </c>
      <c r="P40" s="56">
        <v>67</v>
      </c>
      <c r="Q40" s="56">
        <v>61</v>
      </c>
      <c r="R40" s="57">
        <v>9.8360655737704992</v>
      </c>
      <c r="S40" s="56">
        <v>1109.7252238806</v>
      </c>
      <c r="T40" s="56">
        <v>2130.1531147541</v>
      </c>
      <c r="U40" s="58">
        <v>-91.953203271812399</v>
      </c>
    </row>
    <row r="41" spans="1:21" ht="12" thickBot="1">
      <c r="A41" s="75"/>
      <c r="B41" s="72" t="s">
        <v>66</v>
      </c>
      <c r="C41" s="73"/>
      <c r="D41" s="56">
        <v>0.05</v>
      </c>
      <c r="E41" s="59"/>
      <c r="F41" s="59"/>
      <c r="G41" s="59"/>
      <c r="H41" s="59"/>
      <c r="I41" s="56">
        <v>-299.11</v>
      </c>
      <c r="J41" s="57">
        <v>-598220</v>
      </c>
      <c r="K41" s="59"/>
      <c r="L41" s="59"/>
      <c r="M41" s="59"/>
      <c r="N41" s="56">
        <v>0.05</v>
      </c>
      <c r="O41" s="56">
        <v>1385.89</v>
      </c>
      <c r="P41" s="56">
        <v>3</v>
      </c>
      <c r="Q41" s="59"/>
      <c r="R41" s="59"/>
      <c r="S41" s="56">
        <v>1.6666666666667E-2</v>
      </c>
      <c r="T41" s="59"/>
      <c r="U41" s="60"/>
    </row>
    <row r="42" spans="1:21" ht="12" thickBot="1">
      <c r="A42" s="75"/>
      <c r="B42" s="72" t="s">
        <v>32</v>
      </c>
      <c r="C42" s="73"/>
      <c r="D42" s="56">
        <v>10511.1108</v>
      </c>
      <c r="E42" s="59"/>
      <c r="F42" s="59"/>
      <c r="G42" s="56">
        <v>128274.35830000001</v>
      </c>
      <c r="H42" s="57">
        <v>-91.805758423349701</v>
      </c>
      <c r="I42" s="56">
        <v>895.45690000000002</v>
      </c>
      <c r="J42" s="57">
        <v>8.5191462352390008</v>
      </c>
      <c r="K42" s="56">
        <v>9236.1360000000004</v>
      </c>
      <c r="L42" s="57">
        <v>7.2002979569768</v>
      </c>
      <c r="M42" s="57">
        <v>-0.90304853674740204</v>
      </c>
      <c r="N42" s="56">
        <v>70161.537800000006</v>
      </c>
      <c r="O42" s="56">
        <v>21305387.6653</v>
      </c>
      <c r="P42" s="56">
        <v>46</v>
      </c>
      <c r="Q42" s="56">
        <v>58</v>
      </c>
      <c r="R42" s="57">
        <v>-20.689655172413801</v>
      </c>
      <c r="S42" s="56">
        <v>228.50240869565201</v>
      </c>
      <c r="T42" s="56">
        <v>270.36545344827601</v>
      </c>
      <c r="U42" s="58">
        <v>-18.320614207783699</v>
      </c>
    </row>
    <row r="43" spans="1:21" ht="12" thickBot="1">
      <c r="A43" s="75"/>
      <c r="B43" s="72" t="s">
        <v>33</v>
      </c>
      <c r="C43" s="73"/>
      <c r="D43" s="56">
        <v>253979.39780000001</v>
      </c>
      <c r="E43" s="59"/>
      <c r="F43" s="59"/>
      <c r="G43" s="56">
        <v>465576.59570000001</v>
      </c>
      <c r="H43" s="57">
        <v>-45.448418123737703</v>
      </c>
      <c r="I43" s="56">
        <v>15742.595799999999</v>
      </c>
      <c r="J43" s="57">
        <v>6.1983751187553997</v>
      </c>
      <c r="K43" s="56">
        <v>28419.493600000002</v>
      </c>
      <c r="L43" s="57">
        <v>6.1041499642547397</v>
      </c>
      <c r="M43" s="57">
        <v>-0.44606346539545699</v>
      </c>
      <c r="N43" s="56">
        <v>1642963.8252999999</v>
      </c>
      <c r="O43" s="56">
        <v>156646426.12450001</v>
      </c>
      <c r="P43" s="56">
        <v>1372</v>
      </c>
      <c r="Q43" s="56">
        <v>1867</v>
      </c>
      <c r="R43" s="57">
        <v>-26.5131226566685</v>
      </c>
      <c r="S43" s="56">
        <v>185.11617915451899</v>
      </c>
      <c r="T43" s="56">
        <v>192.850006641671</v>
      </c>
      <c r="U43" s="58">
        <v>-4.17782363620237</v>
      </c>
    </row>
    <row r="44" spans="1:21" ht="12" thickBot="1">
      <c r="A44" s="75"/>
      <c r="B44" s="72" t="s">
        <v>38</v>
      </c>
      <c r="C44" s="73"/>
      <c r="D44" s="56">
        <v>66242.58</v>
      </c>
      <c r="E44" s="59"/>
      <c r="F44" s="59"/>
      <c r="G44" s="56">
        <v>172900.93</v>
      </c>
      <c r="H44" s="57">
        <v>-61.687551362505701</v>
      </c>
      <c r="I44" s="56">
        <v>-9947.6299999999992</v>
      </c>
      <c r="J44" s="57">
        <v>-15.016972466954</v>
      </c>
      <c r="K44" s="56">
        <v>-7326.46</v>
      </c>
      <c r="L44" s="57">
        <v>-4.2373745473780904</v>
      </c>
      <c r="M44" s="57">
        <v>0.357767598540086</v>
      </c>
      <c r="N44" s="56">
        <v>660641.91</v>
      </c>
      <c r="O44" s="56">
        <v>71938003.140000001</v>
      </c>
      <c r="P44" s="56">
        <v>60</v>
      </c>
      <c r="Q44" s="56">
        <v>102</v>
      </c>
      <c r="R44" s="57">
        <v>-41.176470588235297</v>
      </c>
      <c r="S44" s="56">
        <v>1104.0429999999999</v>
      </c>
      <c r="T44" s="56">
        <v>1512.6937254902</v>
      </c>
      <c r="U44" s="58">
        <v>-37.014022596057899</v>
      </c>
    </row>
    <row r="45" spans="1:21" ht="12" thickBot="1">
      <c r="A45" s="75"/>
      <c r="B45" s="72" t="s">
        <v>39</v>
      </c>
      <c r="C45" s="73"/>
      <c r="D45" s="56">
        <v>29265.97</v>
      </c>
      <c r="E45" s="59"/>
      <c r="F45" s="59"/>
      <c r="G45" s="56">
        <v>181322.35</v>
      </c>
      <c r="H45" s="57">
        <v>-83.859700693268096</v>
      </c>
      <c r="I45" s="56">
        <v>4109.67</v>
      </c>
      <c r="J45" s="57">
        <v>14.042486888355301</v>
      </c>
      <c r="K45" s="56">
        <v>23020.73</v>
      </c>
      <c r="L45" s="57">
        <v>12.6960245110435</v>
      </c>
      <c r="M45" s="57">
        <v>-0.82147959686769301</v>
      </c>
      <c r="N45" s="56">
        <v>307716.90999999997</v>
      </c>
      <c r="O45" s="56">
        <v>31424034.969999999</v>
      </c>
      <c r="P45" s="56">
        <v>32</v>
      </c>
      <c r="Q45" s="56">
        <v>63</v>
      </c>
      <c r="R45" s="57">
        <v>-49.206349206349202</v>
      </c>
      <c r="S45" s="56">
        <v>914.56156250000004</v>
      </c>
      <c r="T45" s="56">
        <v>1291.8879365079399</v>
      </c>
      <c r="U45" s="58">
        <v>-41.257624361174301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3305.6379000000002</v>
      </c>
      <c r="E47" s="62"/>
      <c r="F47" s="62"/>
      <c r="G47" s="61">
        <v>22687.539499999999</v>
      </c>
      <c r="H47" s="63">
        <v>-85.429720574150394</v>
      </c>
      <c r="I47" s="61">
        <v>229.6302</v>
      </c>
      <c r="J47" s="63">
        <v>6.9466229195883802</v>
      </c>
      <c r="K47" s="61">
        <v>1290.0610999999999</v>
      </c>
      <c r="L47" s="63">
        <v>5.6862098245603097</v>
      </c>
      <c r="M47" s="63">
        <v>-0.82200052385115696</v>
      </c>
      <c r="N47" s="61">
        <v>42746.104599999999</v>
      </c>
      <c r="O47" s="61">
        <v>7998344.5130000003</v>
      </c>
      <c r="P47" s="61">
        <v>11</v>
      </c>
      <c r="Q47" s="61">
        <v>13</v>
      </c>
      <c r="R47" s="63">
        <v>-15.384615384615399</v>
      </c>
      <c r="S47" s="61">
        <v>300.512536363636</v>
      </c>
      <c r="T47" s="61">
        <v>543.09519230769195</v>
      </c>
      <c r="U47" s="64">
        <v>-80.722973783202804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40563</v>
      </c>
      <c r="D2" s="37">
        <v>556383.84072734998</v>
      </c>
      <c r="E2" s="37">
        <v>411412.08306752099</v>
      </c>
      <c r="F2" s="37">
        <v>144971.75765982899</v>
      </c>
      <c r="G2" s="37">
        <v>411412.08306752099</v>
      </c>
      <c r="H2" s="37">
        <v>0.26056069038653301</v>
      </c>
    </row>
    <row r="3" spans="1:8">
      <c r="A3" s="37">
        <v>2</v>
      </c>
      <c r="B3" s="37">
        <v>13</v>
      </c>
      <c r="C3" s="37">
        <v>6216</v>
      </c>
      <c r="D3" s="37">
        <v>55754.062997435904</v>
      </c>
      <c r="E3" s="37">
        <v>42984.222312820501</v>
      </c>
      <c r="F3" s="37">
        <v>12769.840684615399</v>
      </c>
      <c r="G3" s="37">
        <v>42984.222312820501</v>
      </c>
      <c r="H3" s="37">
        <v>0.22903874620227499</v>
      </c>
    </row>
    <row r="4" spans="1:8">
      <c r="A4" s="37">
        <v>3</v>
      </c>
      <c r="B4" s="37">
        <v>14</v>
      </c>
      <c r="C4" s="37">
        <v>89887</v>
      </c>
      <c r="D4" s="37">
        <v>75790.349640420507</v>
      </c>
      <c r="E4" s="37">
        <v>51096.571936164102</v>
      </c>
      <c r="F4" s="37">
        <v>24693.5554820342</v>
      </c>
      <c r="G4" s="37">
        <v>51096.571936164102</v>
      </c>
      <c r="H4" s="37">
        <v>0.32581493557569802</v>
      </c>
    </row>
    <row r="5" spans="1:8">
      <c r="A5" s="37">
        <v>4</v>
      </c>
      <c r="B5" s="37">
        <v>15</v>
      </c>
      <c r="C5" s="37">
        <v>3315</v>
      </c>
      <c r="D5" s="37">
        <v>57020.751328961502</v>
      </c>
      <c r="E5" s="37">
        <v>44853.203534793101</v>
      </c>
      <c r="F5" s="37">
        <v>12167.5477941684</v>
      </c>
      <c r="G5" s="37">
        <v>44853.203534793101</v>
      </c>
      <c r="H5" s="37">
        <v>0.21338806505673499</v>
      </c>
    </row>
    <row r="6" spans="1:8">
      <c r="A6" s="37">
        <v>5</v>
      </c>
      <c r="B6" s="37">
        <v>16</v>
      </c>
      <c r="C6" s="37">
        <v>3015</v>
      </c>
      <c r="D6" s="37">
        <v>181120.17531538499</v>
      </c>
      <c r="E6" s="37">
        <v>148356.151570085</v>
      </c>
      <c r="F6" s="37">
        <v>32764.023745299099</v>
      </c>
      <c r="G6" s="37">
        <v>148356.151570085</v>
      </c>
      <c r="H6" s="37">
        <v>0.18089659911297601</v>
      </c>
    </row>
    <row r="7" spans="1:8">
      <c r="A7" s="37">
        <v>6</v>
      </c>
      <c r="B7" s="37">
        <v>17</v>
      </c>
      <c r="C7" s="37">
        <v>13243</v>
      </c>
      <c r="D7" s="37">
        <v>200623.492173504</v>
      </c>
      <c r="E7" s="37">
        <v>137073.850142735</v>
      </c>
      <c r="F7" s="37">
        <v>63532.548013675201</v>
      </c>
      <c r="G7" s="37">
        <v>137073.850142735</v>
      </c>
      <c r="H7" s="37">
        <v>0.31670250100467701</v>
      </c>
    </row>
    <row r="8" spans="1:8">
      <c r="A8" s="37">
        <v>7</v>
      </c>
      <c r="B8" s="37">
        <v>18</v>
      </c>
      <c r="C8" s="37">
        <v>56164</v>
      </c>
      <c r="D8" s="37">
        <v>82347.508035042702</v>
      </c>
      <c r="E8" s="37">
        <v>66618.134564102598</v>
      </c>
      <c r="F8" s="37">
        <v>15729.3734709402</v>
      </c>
      <c r="G8" s="37">
        <v>66618.134564102598</v>
      </c>
      <c r="H8" s="37">
        <v>0.19101213681228299</v>
      </c>
    </row>
    <row r="9" spans="1:8">
      <c r="A9" s="37">
        <v>8</v>
      </c>
      <c r="B9" s="37">
        <v>19</v>
      </c>
      <c r="C9" s="37">
        <v>9945</v>
      </c>
      <c r="D9" s="37">
        <v>68460.923792307702</v>
      </c>
      <c r="E9" s="37">
        <v>58078.779967521397</v>
      </c>
      <c r="F9" s="37">
        <v>10382.143824786301</v>
      </c>
      <c r="G9" s="37">
        <v>58078.779967521397</v>
      </c>
      <c r="H9" s="37">
        <v>0.151650653389998</v>
      </c>
    </row>
    <row r="10" spans="1:8">
      <c r="A10" s="37">
        <v>9</v>
      </c>
      <c r="B10" s="37">
        <v>21</v>
      </c>
      <c r="C10" s="37">
        <v>146962</v>
      </c>
      <c r="D10" s="37">
        <v>563387.02471794898</v>
      </c>
      <c r="E10" s="37">
        <v>588308.50653333298</v>
      </c>
      <c r="F10" s="37">
        <v>-24924.8236957265</v>
      </c>
      <c r="G10" s="37">
        <v>588308.50653333298</v>
      </c>
      <c r="H10" s="37">
        <v>-4.4241294973590799E-2</v>
      </c>
    </row>
    <row r="11" spans="1:8">
      <c r="A11" s="37">
        <v>10</v>
      </c>
      <c r="B11" s="37">
        <v>22</v>
      </c>
      <c r="C11" s="37">
        <v>32022</v>
      </c>
      <c r="D11" s="37">
        <v>412834.14846752101</v>
      </c>
      <c r="E11" s="37">
        <v>350452.069671795</v>
      </c>
      <c r="F11" s="37">
        <v>62382.078795726498</v>
      </c>
      <c r="G11" s="37">
        <v>350452.069671795</v>
      </c>
      <c r="H11" s="37">
        <v>0.15110687676224099</v>
      </c>
    </row>
    <row r="12" spans="1:8">
      <c r="A12" s="37">
        <v>11</v>
      </c>
      <c r="B12" s="37">
        <v>23</v>
      </c>
      <c r="C12" s="37">
        <v>103573.914</v>
      </c>
      <c r="D12" s="37">
        <v>1116777.6871017099</v>
      </c>
      <c r="E12" s="37">
        <v>945255.75934359001</v>
      </c>
      <c r="F12" s="37">
        <v>171328.19143333301</v>
      </c>
      <c r="G12" s="37">
        <v>945255.75934359001</v>
      </c>
      <c r="H12" s="37">
        <v>0.15343959700846699</v>
      </c>
    </row>
    <row r="13" spans="1:8">
      <c r="A13" s="37">
        <v>12</v>
      </c>
      <c r="B13" s="37">
        <v>24</v>
      </c>
      <c r="C13" s="37">
        <v>19441.599999999999</v>
      </c>
      <c r="D13" s="37">
        <v>479643.10737179499</v>
      </c>
      <c r="E13" s="37">
        <v>441182.16264017101</v>
      </c>
      <c r="F13" s="37">
        <v>38448.825073504297</v>
      </c>
      <c r="G13" s="37">
        <v>441182.16264017101</v>
      </c>
      <c r="H13" s="37">
        <v>8.0163346527678994E-2</v>
      </c>
    </row>
    <row r="14" spans="1:8">
      <c r="A14" s="37">
        <v>13</v>
      </c>
      <c r="B14" s="37">
        <v>25</v>
      </c>
      <c r="C14" s="37">
        <v>85396</v>
      </c>
      <c r="D14" s="37">
        <v>1071265.76040855</v>
      </c>
      <c r="E14" s="37">
        <v>990245.24739999999</v>
      </c>
      <c r="F14" s="37">
        <v>81011.966</v>
      </c>
      <c r="G14" s="37">
        <v>990245.24739999999</v>
      </c>
      <c r="H14" s="37">
        <v>7.5623263009712602E-2</v>
      </c>
    </row>
    <row r="15" spans="1:8">
      <c r="A15" s="37">
        <v>14</v>
      </c>
      <c r="B15" s="37">
        <v>26</v>
      </c>
      <c r="C15" s="37">
        <v>71709</v>
      </c>
      <c r="D15" s="37">
        <v>322655.96360820701</v>
      </c>
      <c r="E15" s="37">
        <v>290511.60423993599</v>
      </c>
      <c r="F15" s="37">
        <v>32134.073913312201</v>
      </c>
      <c r="G15" s="37">
        <v>290511.60423993599</v>
      </c>
      <c r="H15" s="37">
        <v>9.95955504417117E-2</v>
      </c>
    </row>
    <row r="16" spans="1:8">
      <c r="A16" s="37">
        <v>15</v>
      </c>
      <c r="B16" s="37">
        <v>27</v>
      </c>
      <c r="C16" s="37">
        <v>103838.083</v>
      </c>
      <c r="D16" s="37">
        <v>900127.81394411204</v>
      </c>
      <c r="E16" s="37">
        <v>844394.43777270301</v>
      </c>
      <c r="F16" s="37">
        <v>55565.349168913097</v>
      </c>
      <c r="G16" s="37">
        <v>844394.43777270301</v>
      </c>
      <c r="H16" s="37">
        <v>6.1742035561104303E-2</v>
      </c>
    </row>
    <row r="17" spans="1:9">
      <c r="A17" s="37">
        <v>16</v>
      </c>
      <c r="B17" s="37">
        <v>29</v>
      </c>
      <c r="C17" s="37">
        <v>144642</v>
      </c>
      <c r="D17" s="37">
        <v>1927710.6860094001</v>
      </c>
      <c r="E17" s="37">
        <v>1749477.6224632501</v>
      </c>
      <c r="F17" s="37">
        <v>178221.764400855</v>
      </c>
      <c r="G17" s="37">
        <v>1749477.6224632501</v>
      </c>
      <c r="H17" s="37">
        <v>9.2453089737595501E-2</v>
      </c>
    </row>
    <row r="18" spans="1:9">
      <c r="A18" s="37">
        <v>17</v>
      </c>
      <c r="B18" s="37">
        <v>31</v>
      </c>
      <c r="C18" s="37">
        <v>22481.776999999998</v>
      </c>
      <c r="D18" s="37">
        <v>246384.14143517899</v>
      </c>
      <c r="E18" s="37">
        <v>213678.60738988401</v>
      </c>
      <c r="F18" s="37">
        <v>32689.875925637101</v>
      </c>
      <c r="G18" s="37">
        <v>213678.60738988401</v>
      </c>
      <c r="H18" s="37">
        <v>0.132686922798366</v>
      </c>
    </row>
    <row r="19" spans="1:9">
      <c r="A19" s="37">
        <v>18</v>
      </c>
      <c r="B19" s="37">
        <v>32</v>
      </c>
      <c r="C19" s="37">
        <v>21291.282999999999</v>
      </c>
      <c r="D19" s="37">
        <v>326615.54725805199</v>
      </c>
      <c r="E19" s="37">
        <v>308282.698087128</v>
      </c>
      <c r="F19" s="37">
        <v>18332.849170923299</v>
      </c>
      <c r="G19" s="37">
        <v>308282.698087128</v>
      </c>
      <c r="H19" s="37">
        <v>5.6129750481347697E-2</v>
      </c>
    </row>
    <row r="20" spans="1:9">
      <c r="A20" s="37">
        <v>19</v>
      </c>
      <c r="B20" s="37">
        <v>33</v>
      </c>
      <c r="C20" s="37">
        <v>37428.375</v>
      </c>
      <c r="D20" s="37">
        <v>595899.95138105296</v>
      </c>
      <c r="E20" s="37">
        <v>462224.05379444</v>
      </c>
      <c r="F20" s="37">
        <v>133671.838184903</v>
      </c>
      <c r="G20" s="37">
        <v>462224.05379444</v>
      </c>
      <c r="H20" s="37">
        <v>0.22432079157467399</v>
      </c>
    </row>
    <row r="21" spans="1:9">
      <c r="A21" s="37">
        <v>20</v>
      </c>
      <c r="B21" s="37">
        <v>34</v>
      </c>
      <c r="C21" s="37">
        <v>36490.51</v>
      </c>
      <c r="D21" s="37">
        <v>213043.93349758699</v>
      </c>
      <c r="E21" s="37">
        <v>160492.79200912401</v>
      </c>
      <c r="F21" s="37">
        <v>52547.496975188602</v>
      </c>
      <c r="G21" s="37">
        <v>160492.79200912401</v>
      </c>
      <c r="H21" s="37">
        <v>0.24665520886078901</v>
      </c>
    </row>
    <row r="22" spans="1:9">
      <c r="A22" s="37">
        <v>21</v>
      </c>
      <c r="B22" s="37">
        <v>35</v>
      </c>
      <c r="C22" s="37">
        <v>43675.760999999999</v>
      </c>
      <c r="D22" s="37">
        <v>1191098.8259415899</v>
      </c>
      <c r="E22" s="37">
        <v>1161455.5832345099</v>
      </c>
      <c r="F22" s="37">
        <v>29577.350407079601</v>
      </c>
      <c r="G22" s="37">
        <v>1161455.5832345099</v>
      </c>
      <c r="H22" s="37">
        <v>2.4833360666733799E-2</v>
      </c>
    </row>
    <row r="23" spans="1:9">
      <c r="A23" s="37">
        <v>22</v>
      </c>
      <c r="B23" s="37">
        <v>36</v>
      </c>
      <c r="C23" s="37">
        <v>148462.698</v>
      </c>
      <c r="D23" s="37">
        <v>748234.00578495604</v>
      </c>
      <c r="E23" s="37">
        <v>658795.43021323404</v>
      </c>
      <c r="F23" s="37">
        <v>89421.393971722093</v>
      </c>
      <c r="G23" s="37">
        <v>658795.43021323404</v>
      </c>
      <c r="H23" s="37">
        <v>0.119512674777302</v>
      </c>
    </row>
    <row r="24" spans="1:9">
      <c r="A24" s="37">
        <v>23</v>
      </c>
      <c r="B24" s="37">
        <v>37</v>
      </c>
      <c r="C24" s="37">
        <v>110213.26</v>
      </c>
      <c r="D24" s="37">
        <v>818083.70638938097</v>
      </c>
      <c r="E24" s="37">
        <v>725344.76395243302</v>
      </c>
      <c r="F24" s="37">
        <v>92686.830047567302</v>
      </c>
      <c r="G24" s="37">
        <v>725344.76395243302</v>
      </c>
      <c r="H24" s="37">
        <v>0.11330470696657099</v>
      </c>
    </row>
    <row r="25" spans="1:9">
      <c r="A25" s="37">
        <v>24</v>
      </c>
      <c r="B25" s="37">
        <v>38</v>
      </c>
      <c r="C25" s="37">
        <v>132875.89000000001</v>
      </c>
      <c r="D25" s="37">
        <v>667245.61804070801</v>
      </c>
      <c r="E25" s="37">
        <v>634607.03547787596</v>
      </c>
      <c r="F25" s="37">
        <v>32610.461121238899</v>
      </c>
      <c r="G25" s="37">
        <v>634607.03547787596</v>
      </c>
      <c r="H25" s="37">
        <v>4.88753087073679E-2</v>
      </c>
    </row>
    <row r="26" spans="1:9">
      <c r="A26" s="37">
        <v>25</v>
      </c>
      <c r="B26" s="37">
        <v>39</v>
      </c>
      <c r="C26" s="37">
        <v>69024.576000000001</v>
      </c>
      <c r="D26" s="37">
        <v>114111.444668353</v>
      </c>
      <c r="E26" s="37">
        <v>87712.406096033097</v>
      </c>
      <c r="F26" s="37">
        <v>26397.560696214099</v>
      </c>
      <c r="G26" s="37">
        <v>87712.406096033097</v>
      </c>
      <c r="H26" s="37">
        <v>0.231334399950133</v>
      </c>
    </row>
    <row r="27" spans="1:9">
      <c r="A27" s="37">
        <v>26</v>
      </c>
      <c r="B27" s="37">
        <v>42</v>
      </c>
      <c r="C27" s="37">
        <v>17581.648000000001</v>
      </c>
      <c r="D27" s="37">
        <v>251262.35190000001</v>
      </c>
      <c r="E27" s="37">
        <v>227727.78820000001</v>
      </c>
      <c r="F27" s="37">
        <v>23502.072199999999</v>
      </c>
      <c r="G27" s="37">
        <v>227727.78820000001</v>
      </c>
      <c r="H27" s="37">
        <v>9.3548084461698794E-2</v>
      </c>
    </row>
    <row r="28" spans="1:9">
      <c r="A28" s="37">
        <v>27</v>
      </c>
      <c r="B28" s="37">
        <v>75</v>
      </c>
      <c r="C28" s="37">
        <v>46</v>
      </c>
      <c r="D28" s="37">
        <v>10511.1111111111</v>
      </c>
      <c r="E28" s="37">
        <v>9615.6538461538494</v>
      </c>
      <c r="F28" s="37">
        <v>895.45726495726501</v>
      </c>
      <c r="G28" s="37">
        <v>9615.6538461538494</v>
      </c>
      <c r="H28" s="37">
        <v>8.5191494551959707E-2</v>
      </c>
    </row>
    <row r="29" spans="1:9">
      <c r="A29" s="37">
        <v>28</v>
      </c>
      <c r="B29" s="37">
        <v>76</v>
      </c>
      <c r="C29" s="37">
        <v>1439</v>
      </c>
      <c r="D29" s="37">
        <v>253979.39793247901</v>
      </c>
      <c r="E29" s="37">
        <v>238236.80154188001</v>
      </c>
      <c r="F29" s="37">
        <v>15742.596390598301</v>
      </c>
      <c r="G29" s="37">
        <v>238236.80154188001</v>
      </c>
      <c r="H29" s="37">
        <v>6.1983753480601297E-2</v>
      </c>
    </row>
    <row r="30" spans="1:9">
      <c r="A30" s="37">
        <v>29</v>
      </c>
      <c r="B30" s="37">
        <v>99</v>
      </c>
      <c r="C30" s="37">
        <v>9</v>
      </c>
      <c r="D30" s="37">
        <v>3305.6380001512698</v>
      </c>
      <c r="E30" s="37">
        <v>3076.00777550866</v>
      </c>
      <c r="F30" s="37">
        <v>229.630224642614</v>
      </c>
      <c r="G30" s="37">
        <v>3076.00777550866</v>
      </c>
      <c r="H30" s="37">
        <v>6.9466234545980401E-2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76</v>
      </c>
      <c r="D34" s="34">
        <v>141142.74</v>
      </c>
      <c r="E34" s="34">
        <v>130989.18</v>
      </c>
      <c r="F34" s="30"/>
      <c r="G34" s="30"/>
      <c r="H34" s="30"/>
    </row>
    <row r="35" spans="1:8">
      <c r="A35" s="30"/>
      <c r="B35" s="33">
        <v>71</v>
      </c>
      <c r="C35" s="34">
        <v>42</v>
      </c>
      <c r="D35" s="34">
        <v>83635.759999999995</v>
      </c>
      <c r="E35" s="34">
        <v>92450.64</v>
      </c>
      <c r="F35" s="30"/>
      <c r="G35" s="30"/>
      <c r="H35" s="30"/>
    </row>
    <row r="36" spans="1:8">
      <c r="A36" s="30"/>
      <c r="B36" s="33">
        <v>72</v>
      </c>
      <c r="C36" s="34">
        <v>9</v>
      </c>
      <c r="D36" s="34">
        <v>19950.439999999999</v>
      </c>
      <c r="E36" s="34">
        <v>19703.419999999998</v>
      </c>
      <c r="F36" s="30"/>
      <c r="G36" s="30"/>
      <c r="H36" s="30"/>
    </row>
    <row r="37" spans="1:8">
      <c r="A37" s="30"/>
      <c r="B37" s="33">
        <v>73</v>
      </c>
      <c r="C37" s="34">
        <v>49</v>
      </c>
      <c r="D37" s="34">
        <v>74351.59</v>
      </c>
      <c r="E37" s="34">
        <v>86569.3</v>
      </c>
      <c r="F37" s="30"/>
      <c r="G37" s="30"/>
      <c r="H37" s="30"/>
    </row>
    <row r="38" spans="1:8">
      <c r="A38" s="30"/>
      <c r="B38" s="33">
        <v>74</v>
      </c>
      <c r="C38" s="34">
        <v>5</v>
      </c>
      <c r="D38" s="34">
        <v>0.05</v>
      </c>
      <c r="E38" s="34">
        <v>299.16000000000003</v>
      </c>
      <c r="F38" s="30"/>
      <c r="G38" s="30"/>
      <c r="H38" s="30"/>
    </row>
    <row r="39" spans="1:8">
      <c r="A39" s="30"/>
      <c r="B39" s="33">
        <v>77</v>
      </c>
      <c r="C39" s="34">
        <v>54</v>
      </c>
      <c r="D39" s="34">
        <v>66242.58</v>
      </c>
      <c r="E39" s="34">
        <v>76190.210000000006</v>
      </c>
      <c r="F39" s="34"/>
      <c r="G39" s="30"/>
      <c r="H39" s="30"/>
    </row>
    <row r="40" spans="1:8">
      <c r="A40" s="30"/>
      <c r="B40" s="33">
        <v>78</v>
      </c>
      <c r="C40" s="34">
        <v>28</v>
      </c>
      <c r="D40" s="34">
        <v>29265.97</v>
      </c>
      <c r="E40" s="34">
        <v>25156.3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2016-12-06T01:18:58Z</dcterms:modified>
</cp:coreProperties>
</file>