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<sst xmlns="http://schemas.openxmlformats.org/spreadsheetml/2006/main" count="121" uniqueCount="80">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</sst>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34113181.808700003</v>
      </c>
      <c r="F3" s="25">
        <f>RA!I7</f>
        <v>404591.13559999998</v>
      </c>
      <c r="G3" s="16">
        <f>SUM(G4:G42)</f>
        <v>33708590.673099995</v>
      </c>
      <c r="H3" s="27">
        <f>RA!J7</f>
        <v>1.18602579457075</v>
      </c>
      <c r="I3" s="20">
        <f>SUM(I4:I42)</f>
        <v>34113191.833107583</v>
      </c>
      <c r="J3" s="21">
        <f>SUM(J4:J42)</f>
        <v>33708590.730415687</v>
      </c>
      <c r="K3" s="22">
        <f>E3-I3</f>
        <v>-10.024407580494881</v>
      </c>
      <c r="L3" s="22">
        <f>G3-J3</f>
        <v>-5.731569230556488E-2</v>
      </c>
    </row>
    <row r="4" spans="1:13">
      <c r="A4" s="71">
        <f>RA!A8</f>
        <v>42680</v>
      </c>
      <c r="B4" s="12">
        <v>12</v>
      </c>
      <c r="C4" s="66" t="s">
        <v>6</v>
      </c>
      <c r="D4" s="66"/>
      <c r="E4" s="15">
        <f>VLOOKUP(C4,RA!B8:D35,3,0)</f>
        <v>2704487.8514999999</v>
      </c>
      <c r="F4" s="25">
        <f>VLOOKUP(C4,RA!B8:I38,8,0)</f>
        <v>-450775.76380000002</v>
      </c>
      <c r="G4" s="16">
        <f t="shared" ref="G4:G42" si="0">E4-F4</f>
        <v>3155263.6152999997</v>
      </c>
      <c r="H4" s="27">
        <f>RA!J8</f>
        <v>-16.6676941643493</v>
      </c>
      <c r="I4" s="20">
        <f>VLOOKUP(B4,RMS!B:D,3,FALSE)</f>
        <v>2704488.4122367501</v>
      </c>
      <c r="J4" s="21">
        <f>VLOOKUP(B4,RMS!B:E,4,FALSE)</f>
        <v>3155263.6256726501</v>
      </c>
      <c r="K4" s="22">
        <f t="shared" ref="K4:K42" si="1">E4-I4</f>
        <v>-0.56073675025254488</v>
      </c>
      <c r="L4" s="22">
        <f t="shared" ref="L4:L42" si="2">G4-J4</f>
        <v>-1.0372650343924761E-2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140412.11249999999</v>
      </c>
      <c r="F5" s="25">
        <f>VLOOKUP(C5,RA!B9:I39,8,0)</f>
        <v>22862.1312</v>
      </c>
      <c r="G5" s="16">
        <f t="shared" si="0"/>
        <v>117549.98129999998</v>
      </c>
      <c r="H5" s="27">
        <f>RA!J9</f>
        <v>16.2821645461676</v>
      </c>
      <c r="I5" s="20">
        <f>VLOOKUP(B5,RMS!B:D,3,FALSE)</f>
        <v>140412.14893162399</v>
      </c>
      <c r="J5" s="21">
        <f>VLOOKUP(B5,RMS!B:E,4,FALSE)</f>
        <v>117549.99708205101</v>
      </c>
      <c r="K5" s="22">
        <f t="shared" si="1"/>
        <v>-3.6431624001124874E-2</v>
      </c>
      <c r="L5" s="22">
        <f t="shared" si="2"/>
        <v>-1.5782051021233201E-2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319303.70309999998</v>
      </c>
      <c r="F6" s="25">
        <f>VLOOKUP(C6,RA!B10:I40,8,0)</f>
        <v>-20983.598399999999</v>
      </c>
      <c r="G6" s="16">
        <f t="shared" si="0"/>
        <v>340287.3015</v>
      </c>
      <c r="H6" s="27">
        <f>RA!J10</f>
        <v>-6.5716739882056201</v>
      </c>
      <c r="I6" s="20">
        <f>VLOOKUP(B6,RMS!B:D,3,FALSE)</f>
        <v>319306.26934561698</v>
      </c>
      <c r="J6" s="21">
        <f>VLOOKUP(B6,RMS!B:E,4,FALSE)</f>
        <v>340287.30832642998</v>
      </c>
      <c r="K6" s="22">
        <f>E6-I6</f>
        <v>-2.5662456169957295</v>
      </c>
      <c r="L6" s="22">
        <f t="shared" si="2"/>
        <v>-6.8264299770817161E-3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160973.57139999999</v>
      </c>
      <c r="F7" s="25">
        <f>VLOOKUP(C7,RA!B11:I41,8,0)</f>
        <v>-30700.0962</v>
      </c>
      <c r="G7" s="16">
        <f t="shared" si="0"/>
        <v>191673.66759999999</v>
      </c>
      <c r="H7" s="27">
        <f>RA!J11</f>
        <v>-19.071513375145301</v>
      </c>
      <c r="I7" s="20">
        <f>VLOOKUP(B7,RMS!B:D,3,FALSE)</f>
        <v>160973.62433080701</v>
      </c>
      <c r="J7" s="21">
        <f>VLOOKUP(B7,RMS!B:E,4,FALSE)</f>
        <v>191673.66777097</v>
      </c>
      <c r="K7" s="22">
        <f t="shared" si="1"/>
        <v>-5.2930807025404647E-2</v>
      </c>
      <c r="L7" s="22">
        <f t="shared" si="2"/>
        <v>-1.7097001546062529E-4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1641611.1987000001</v>
      </c>
      <c r="F8" s="25">
        <f>VLOOKUP(C8,RA!B12:I42,8,0)</f>
        <v>-37665.535000000003</v>
      </c>
      <c r="G8" s="16">
        <f t="shared" si="0"/>
        <v>1679276.7337</v>
      </c>
      <c r="H8" s="27">
        <f>RA!J12</f>
        <v>-2.2944248327391699</v>
      </c>
      <c r="I8" s="20">
        <f>VLOOKUP(B8,RMS!B:D,3,FALSE)</f>
        <v>1641611.23574444</v>
      </c>
      <c r="J8" s="21">
        <f>VLOOKUP(B8,RMS!B:E,4,FALSE)</f>
        <v>1679276.73701966</v>
      </c>
      <c r="K8" s="22">
        <f t="shared" si="1"/>
        <v>-3.7044439930468798E-2</v>
      </c>
      <c r="L8" s="22">
        <f t="shared" si="2"/>
        <v>-3.3196599688380957E-3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1248784.4365999999</v>
      </c>
      <c r="F9" s="25">
        <f>VLOOKUP(C9,RA!B13:I43,8,0)</f>
        <v>-79044.190799999997</v>
      </c>
      <c r="G9" s="16">
        <f t="shared" si="0"/>
        <v>1327828.6273999999</v>
      </c>
      <c r="H9" s="27">
        <f>RA!J13</f>
        <v>-6.3296905761581597</v>
      </c>
      <c r="I9" s="20">
        <f>VLOOKUP(B9,RMS!B:D,3,FALSE)</f>
        <v>1248784.6333504301</v>
      </c>
      <c r="J9" s="21">
        <f>VLOOKUP(B9,RMS!B:E,4,FALSE)</f>
        <v>1327828.62716667</v>
      </c>
      <c r="K9" s="22">
        <f t="shared" si="1"/>
        <v>-0.19675043015740812</v>
      </c>
      <c r="L9" s="22">
        <f t="shared" si="2"/>
        <v>2.3332983255386353E-4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231240.12390000001</v>
      </c>
      <c r="F10" s="25">
        <f>VLOOKUP(C10,RA!B14:I43,8,0)</f>
        <v>40626.747499999998</v>
      </c>
      <c r="G10" s="16">
        <f t="shared" si="0"/>
        <v>190613.37640000001</v>
      </c>
      <c r="H10" s="27">
        <f>RA!J14</f>
        <v>17.569073573740599</v>
      </c>
      <c r="I10" s="20">
        <f>VLOOKUP(B10,RMS!B:D,3,FALSE)</f>
        <v>231240.12224017101</v>
      </c>
      <c r="J10" s="21">
        <f>VLOOKUP(B10,RMS!B:E,4,FALSE)</f>
        <v>190613.37733247899</v>
      </c>
      <c r="K10" s="22">
        <f t="shared" si="1"/>
        <v>1.6598289948888123E-3</v>
      </c>
      <c r="L10" s="22">
        <f t="shared" si="2"/>
        <v>-9.3247898621484637E-4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312184.68359999999</v>
      </c>
      <c r="F11" s="25">
        <f>VLOOKUP(C11,RA!B15:I44,8,0)</f>
        <v>-6452.1934000000001</v>
      </c>
      <c r="G11" s="16">
        <f t="shared" si="0"/>
        <v>318636.87699999998</v>
      </c>
      <c r="H11" s="27">
        <f>RA!J15</f>
        <v>-2.0667873021814098</v>
      </c>
      <c r="I11" s="20">
        <f>VLOOKUP(B11,RMS!B:D,3,FALSE)</f>
        <v>312184.97056581202</v>
      </c>
      <c r="J11" s="21">
        <f>VLOOKUP(B11,RMS!B:E,4,FALSE)</f>
        <v>318636.877834188</v>
      </c>
      <c r="K11" s="22">
        <f t="shared" si="1"/>
        <v>-0.28696581203257665</v>
      </c>
      <c r="L11" s="22">
        <f t="shared" si="2"/>
        <v>-8.3418801659718156E-4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1524481.6173</v>
      </c>
      <c r="F12" s="25">
        <f>VLOOKUP(C12,RA!B16:I45,8,0)</f>
        <v>-84292.135500000004</v>
      </c>
      <c r="G12" s="16">
        <f t="shared" si="0"/>
        <v>1608773.7528000001</v>
      </c>
      <c r="H12" s="27">
        <f>RA!J16</f>
        <v>-5.5292326613481402</v>
      </c>
      <c r="I12" s="20">
        <f>VLOOKUP(B12,RMS!B:D,3,FALSE)</f>
        <v>1524480.4216227999</v>
      </c>
      <c r="J12" s="21">
        <f>VLOOKUP(B12,RMS!B:E,4,FALSE)</f>
        <v>1608773.7528333301</v>
      </c>
      <c r="K12" s="22">
        <f t="shared" si="1"/>
        <v>1.1956772000994533</v>
      </c>
      <c r="L12" s="22">
        <f t="shared" si="2"/>
        <v>-3.3329939469695091E-5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463126.69839999999</v>
      </c>
      <c r="F13" s="25">
        <f>VLOOKUP(C13,RA!B17:I46,8,0)</f>
        <v>62347.26</v>
      </c>
      <c r="G13" s="16">
        <f t="shared" si="0"/>
        <v>400779.43839999998</v>
      </c>
      <c r="H13" s="27">
        <f>RA!J17</f>
        <v>13.4622469867092</v>
      </c>
      <c r="I13" s="20">
        <f>VLOOKUP(B13,RMS!B:D,3,FALSE)</f>
        <v>463126.70295641001</v>
      </c>
      <c r="J13" s="21">
        <f>VLOOKUP(B13,RMS!B:E,4,FALSE)</f>
        <v>400779.43935384601</v>
      </c>
      <c r="K13" s="22">
        <f t="shared" si="1"/>
        <v>-4.556410014629364E-3</v>
      </c>
      <c r="L13" s="22">
        <f t="shared" si="2"/>
        <v>-9.5384602900594473E-4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2205071.9345999998</v>
      </c>
      <c r="F14" s="25">
        <f>VLOOKUP(C14,RA!B18:I47,8,0)</f>
        <v>300002.76880000002</v>
      </c>
      <c r="G14" s="16">
        <f t="shared" si="0"/>
        <v>1905069.1657999998</v>
      </c>
      <c r="H14" s="27">
        <f>RA!J18</f>
        <v>13.605123900614201</v>
      </c>
      <c r="I14" s="20">
        <f>VLOOKUP(B14,RMS!B:D,3,FALSE)</f>
        <v>2205072.6667790199</v>
      </c>
      <c r="J14" s="21">
        <f>VLOOKUP(B14,RMS!B:E,4,FALSE)</f>
        <v>1905069.1504282099</v>
      </c>
      <c r="K14" s="22">
        <f t="shared" si="1"/>
        <v>-0.73217902006581426</v>
      </c>
      <c r="L14" s="22">
        <f t="shared" si="2"/>
        <v>1.5371789922937751E-2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923727.92119999998</v>
      </c>
      <c r="F15" s="25">
        <f>VLOOKUP(C15,RA!B19:I48,8,0)</f>
        <v>64211.207199999997</v>
      </c>
      <c r="G15" s="16">
        <f t="shared" si="0"/>
        <v>859516.71400000004</v>
      </c>
      <c r="H15" s="27">
        <f>RA!J19</f>
        <v>6.9513117148807497</v>
      </c>
      <c r="I15" s="20">
        <f>VLOOKUP(B15,RMS!B:D,3,FALSE)</f>
        <v>923727.99831040797</v>
      </c>
      <c r="J15" s="21">
        <f>VLOOKUP(B15,RMS!B:E,4,FALSE)</f>
        <v>859516.71512734995</v>
      </c>
      <c r="K15" s="22">
        <f t="shared" si="1"/>
        <v>-7.7110407990403473E-2</v>
      </c>
      <c r="L15" s="22">
        <f t="shared" si="2"/>
        <v>-1.1273499112576246E-3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1979086.2187000001</v>
      </c>
      <c r="F16" s="25">
        <f>VLOOKUP(C16,RA!B20:I49,8,0)</f>
        <v>123998.9231</v>
      </c>
      <c r="G16" s="16">
        <f t="shared" si="0"/>
        <v>1855087.2956000001</v>
      </c>
      <c r="H16" s="27">
        <f>RA!J20</f>
        <v>6.2654634208635498</v>
      </c>
      <c r="I16" s="20">
        <f>VLOOKUP(B16,RMS!B:D,3,FALSE)</f>
        <v>1979086.6204220001</v>
      </c>
      <c r="J16" s="21">
        <f>VLOOKUP(B16,RMS!B:E,4,FALSE)</f>
        <v>1855087.2956000001</v>
      </c>
      <c r="K16" s="22">
        <f t="shared" si="1"/>
        <v>-0.40172199998050928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489173.2622</v>
      </c>
      <c r="F17" s="25">
        <f>VLOOKUP(C17,RA!B21:I50,8,0)</f>
        <v>50274.554900000003</v>
      </c>
      <c r="G17" s="16">
        <f t="shared" si="0"/>
        <v>438898.70730000001</v>
      </c>
      <c r="H17" s="27">
        <f>RA!J21</f>
        <v>10.277453570110501</v>
      </c>
      <c r="I17" s="20">
        <f>VLOOKUP(B17,RMS!B:D,3,FALSE)</f>
        <v>489172.72498208203</v>
      </c>
      <c r="J17" s="21">
        <f>VLOOKUP(B17,RMS!B:E,4,FALSE)</f>
        <v>438898.70732995198</v>
      </c>
      <c r="K17" s="22">
        <f t="shared" si="1"/>
        <v>0.53721791796851903</v>
      </c>
      <c r="L17" s="22">
        <f t="shared" si="2"/>
        <v>-2.9951974283903837E-5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1534187.3134999999</v>
      </c>
      <c r="F18" s="25">
        <f>VLOOKUP(C18,RA!B22:I51,8,0)</f>
        <v>86077.612800000003</v>
      </c>
      <c r="G18" s="16">
        <f t="shared" si="0"/>
        <v>1448109.7006999999</v>
      </c>
      <c r="H18" s="27">
        <f>RA!J22</f>
        <v>5.6106325507038601</v>
      </c>
      <c r="I18" s="20">
        <f>VLOOKUP(B18,RMS!B:D,3,FALSE)</f>
        <v>1534189.2963548701</v>
      </c>
      <c r="J18" s="21">
        <f>VLOOKUP(B18,RMS!B:E,4,FALSE)</f>
        <v>1448109.6980878101</v>
      </c>
      <c r="K18" s="22">
        <f t="shared" si="1"/>
        <v>-1.9828548701480031</v>
      </c>
      <c r="L18" s="22">
        <f t="shared" si="2"/>
        <v>2.6121898554265499E-3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4845690.8819000004</v>
      </c>
      <c r="F19" s="25">
        <f>VLOOKUP(C19,RA!B23:I52,8,0)</f>
        <v>126861.3336</v>
      </c>
      <c r="G19" s="16">
        <f t="shared" si="0"/>
        <v>4718829.5483000008</v>
      </c>
      <c r="H19" s="27">
        <f>RA!J23</f>
        <v>2.6180236563141501</v>
      </c>
      <c r="I19" s="20">
        <f>VLOOKUP(B19,RMS!B:D,3,FALSE)</f>
        <v>4845695.3732247902</v>
      </c>
      <c r="J19" s="21">
        <f>VLOOKUP(B19,RMS!B:E,4,FALSE)</f>
        <v>4718829.5804290604</v>
      </c>
      <c r="K19" s="22">
        <f t="shared" si="1"/>
        <v>-4.4913247898221016</v>
      </c>
      <c r="L19" s="22">
        <f t="shared" si="2"/>
        <v>-3.2129059545695782E-2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366365.76870000002</v>
      </c>
      <c r="F20" s="25">
        <f>VLOOKUP(C20,RA!B24:I53,8,0)</f>
        <v>47358.256699999998</v>
      </c>
      <c r="G20" s="16">
        <f t="shared" si="0"/>
        <v>319007.51199999999</v>
      </c>
      <c r="H20" s="27">
        <f>RA!J24</f>
        <v>12.9264960719568</v>
      </c>
      <c r="I20" s="20">
        <f>VLOOKUP(B20,RMS!B:D,3,FALSE)</f>
        <v>366365.88858415402</v>
      </c>
      <c r="J20" s="21">
        <f>VLOOKUP(B20,RMS!B:E,4,FALSE)</f>
        <v>319007.50842368498</v>
      </c>
      <c r="K20" s="22">
        <f t="shared" si="1"/>
        <v>-0.11988415400264785</v>
      </c>
      <c r="L20" s="22">
        <f t="shared" si="2"/>
        <v>3.5763150081038475E-3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496054.48879999999</v>
      </c>
      <c r="F21" s="25">
        <f>VLOOKUP(C21,RA!B25:I54,8,0)</f>
        <v>34387.026299999998</v>
      </c>
      <c r="G21" s="16">
        <f t="shared" si="0"/>
        <v>461667.46250000002</v>
      </c>
      <c r="H21" s="27">
        <f>RA!J25</f>
        <v>6.9321066690043001</v>
      </c>
      <c r="I21" s="20">
        <f>VLOOKUP(B21,RMS!B:D,3,FALSE)</f>
        <v>496054.58783457399</v>
      </c>
      <c r="J21" s="21">
        <f>VLOOKUP(B21,RMS!B:E,4,FALSE)</f>
        <v>461667.43348401401</v>
      </c>
      <c r="K21" s="22">
        <f t="shared" si="1"/>
        <v>-9.9034573999233544E-2</v>
      </c>
      <c r="L21" s="22">
        <f t="shared" si="2"/>
        <v>2.9015986016020179E-2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842505.16119999997</v>
      </c>
      <c r="F22" s="25">
        <f>VLOOKUP(C22,RA!B26:I55,8,0)</f>
        <v>167220.94339999999</v>
      </c>
      <c r="G22" s="16">
        <f t="shared" si="0"/>
        <v>675284.21779999998</v>
      </c>
      <c r="H22" s="27">
        <f>RA!J26</f>
        <v>19.8480616025928</v>
      </c>
      <c r="I22" s="20">
        <f>VLOOKUP(B22,RMS!B:D,3,FALSE)</f>
        <v>842505.13802583795</v>
      </c>
      <c r="J22" s="21">
        <f>VLOOKUP(B22,RMS!B:E,4,FALSE)</f>
        <v>675284.14907062298</v>
      </c>
      <c r="K22" s="22">
        <f t="shared" si="1"/>
        <v>2.3174162022769451E-2</v>
      </c>
      <c r="L22" s="22">
        <f t="shared" si="2"/>
        <v>6.8729377002455294E-2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294658.10359999997</v>
      </c>
      <c r="F23" s="25">
        <f>VLOOKUP(C23,RA!B27:I56,8,0)</f>
        <v>71588.966400000005</v>
      </c>
      <c r="G23" s="16">
        <f t="shared" si="0"/>
        <v>223069.13719999997</v>
      </c>
      <c r="H23" s="27">
        <f>RA!J27</f>
        <v>24.295604134201099</v>
      </c>
      <c r="I23" s="20">
        <f>VLOOKUP(B23,RMS!B:D,3,FALSE)</f>
        <v>294657.84116746101</v>
      </c>
      <c r="J23" s="21">
        <f>VLOOKUP(B23,RMS!B:E,4,FALSE)</f>
        <v>223069.165264165</v>
      </c>
      <c r="K23" s="22">
        <f t="shared" si="1"/>
        <v>0.26243253896245733</v>
      </c>
      <c r="L23" s="22">
        <f t="shared" si="2"/>
        <v>-2.8064165031537414E-2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1411118.2379999999</v>
      </c>
      <c r="F24" s="25">
        <f>VLOOKUP(C24,RA!B28:I57,8,0)</f>
        <v>71354.705100000006</v>
      </c>
      <c r="G24" s="16">
        <f t="shared" si="0"/>
        <v>1339763.5329</v>
      </c>
      <c r="H24" s="27">
        <f>RA!J28</f>
        <v>5.0566071062289</v>
      </c>
      <c r="I24" s="20">
        <f>VLOOKUP(B24,RMS!B:D,3,FALSE)</f>
        <v>1411118.28060796</v>
      </c>
      <c r="J24" s="21">
        <f>VLOOKUP(B24,RMS!B:E,4,FALSE)</f>
        <v>1339763.54393186</v>
      </c>
      <c r="K24" s="22">
        <f t="shared" si="1"/>
        <v>-4.2607960058376193E-2</v>
      </c>
      <c r="L24" s="22">
        <f t="shared" si="2"/>
        <v>-1.1031860020011663E-2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907279.57660000003</v>
      </c>
      <c r="F25" s="25">
        <f>VLOOKUP(C25,RA!B29:I58,8,0)</f>
        <v>103236.84</v>
      </c>
      <c r="G25" s="16">
        <f t="shared" si="0"/>
        <v>804042.73660000006</v>
      </c>
      <c r="H25" s="27">
        <f>RA!J29</f>
        <v>11.37872411797</v>
      </c>
      <c r="I25" s="20">
        <f>VLOOKUP(B25,RMS!B:D,3,FALSE)</f>
        <v>907279.57475044206</v>
      </c>
      <c r="J25" s="21">
        <f>VLOOKUP(B25,RMS!B:E,4,FALSE)</f>
        <v>804042.73325629998</v>
      </c>
      <c r="K25" s="22">
        <f t="shared" si="1"/>
        <v>1.8495579715818167E-3</v>
      </c>
      <c r="L25" s="22">
        <f t="shared" si="2"/>
        <v>3.3437000820413232E-3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1243611.4804</v>
      </c>
      <c r="F26" s="25">
        <f>VLOOKUP(C26,RA!B30:I59,8,0)</f>
        <v>132339.7929</v>
      </c>
      <c r="G26" s="16">
        <f t="shared" si="0"/>
        <v>1111271.6875</v>
      </c>
      <c r="H26" s="27">
        <f>RA!J30</f>
        <v>10.641570537563201</v>
      </c>
      <c r="I26" s="20">
        <f>VLOOKUP(B26,RMS!B:D,3,FALSE)</f>
        <v>1243611.50310054</v>
      </c>
      <c r="J26" s="21">
        <f>VLOOKUP(B26,RMS!B:E,4,FALSE)</f>
        <v>1111271.67612814</v>
      </c>
      <c r="K26" s="22">
        <f t="shared" si="1"/>
        <v>-2.2700540022924542E-2</v>
      </c>
      <c r="L26" s="22">
        <f t="shared" si="2"/>
        <v>1.1371860047802329E-2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3603814.6211999999</v>
      </c>
      <c r="F27" s="25">
        <f>VLOOKUP(C27,RA!B31:I60,8,0)</f>
        <v>-174686.7181</v>
      </c>
      <c r="G27" s="16">
        <f t="shared" si="0"/>
        <v>3778501.3393000001</v>
      </c>
      <c r="H27" s="27">
        <f>RA!J31</f>
        <v>-4.8472725836778103</v>
      </c>
      <c r="I27" s="20">
        <f>VLOOKUP(B27,RMS!B:D,3,FALSE)</f>
        <v>3603815.0878424798</v>
      </c>
      <c r="J27" s="21">
        <f>VLOOKUP(B27,RMS!B:E,4,FALSE)</f>
        <v>3778501.4081398202</v>
      </c>
      <c r="K27" s="22">
        <f t="shared" si="1"/>
        <v>-0.46664247987791896</v>
      </c>
      <c r="L27" s="22">
        <f t="shared" si="2"/>
        <v>-6.8839820101857185E-2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161175.62599999999</v>
      </c>
      <c r="F28" s="25">
        <f>VLOOKUP(C28,RA!B32:I61,8,0)</f>
        <v>32795.400699999998</v>
      </c>
      <c r="G28" s="16">
        <f t="shared" si="0"/>
        <v>128380.22529999999</v>
      </c>
      <c r="H28" s="27">
        <f>RA!J32</f>
        <v>20.3476180077005</v>
      </c>
      <c r="I28" s="20">
        <f>VLOOKUP(B28,RMS!B:D,3,FALSE)</f>
        <v>161175.50368187</v>
      </c>
      <c r="J28" s="21">
        <f>VLOOKUP(B28,RMS!B:E,4,FALSE)</f>
        <v>128380.24417211099</v>
      </c>
      <c r="K28" s="22">
        <f t="shared" si="1"/>
        <v>0.12231812998652458</v>
      </c>
      <c r="L28" s="22">
        <f t="shared" si="2"/>
        <v>-1.8872111002565362E-2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287963.95039999997</v>
      </c>
      <c r="F30" s="25">
        <f>VLOOKUP(C30,RA!B34:I64,8,0)</f>
        <v>40849.9764</v>
      </c>
      <c r="G30" s="16">
        <f t="shared" si="0"/>
        <v>247113.97399999999</v>
      </c>
      <c r="H30" s="27">
        <f>RA!J34</f>
        <v>0</v>
      </c>
      <c r="I30" s="20">
        <f>VLOOKUP(B30,RMS!B:D,3,FALSE)</f>
        <v>287963.95032613998</v>
      </c>
      <c r="J30" s="21">
        <f>VLOOKUP(B30,RMS!B:E,4,FALSE)</f>
        <v>247113.96309999999</v>
      </c>
      <c r="K30" s="22">
        <f t="shared" si="1"/>
        <v>7.385999197140336E-5</v>
      </c>
      <c r="L30" s="22">
        <f t="shared" si="2"/>
        <v>1.0899999993853271E-2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14.1857952508489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1669440.34</v>
      </c>
      <c r="F32" s="25">
        <f>VLOOKUP(C32,RA!B34:I65,8,0)</f>
        <v>-73987.67</v>
      </c>
      <c r="G32" s="16">
        <f t="shared" si="0"/>
        <v>1743428.01</v>
      </c>
      <c r="H32" s="27">
        <f>RA!J34</f>
        <v>0</v>
      </c>
      <c r="I32" s="20">
        <f>VLOOKUP(B32,RMS!B:D,3,FALSE)</f>
        <v>1669440.34</v>
      </c>
      <c r="J32" s="21">
        <f>VLOOKUP(B32,RMS!B:E,4,FALSE)</f>
        <v>1743428.01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498750.78</v>
      </c>
      <c r="F33" s="25">
        <f>VLOOKUP(C33,RA!B34:I65,8,0)</f>
        <v>-91215.38</v>
      </c>
      <c r="G33" s="16">
        <f t="shared" si="0"/>
        <v>589966.16</v>
      </c>
      <c r="H33" s="27">
        <f>RA!J34</f>
        <v>0</v>
      </c>
      <c r="I33" s="20">
        <f>VLOOKUP(B33,RMS!B:D,3,FALSE)</f>
        <v>498750.78</v>
      </c>
      <c r="J33" s="21">
        <f>VLOOKUP(B33,RMS!B:E,4,FALSE)</f>
        <v>589966.16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200261.12</v>
      </c>
      <c r="F34" s="25">
        <f>VLOOKUP(C34,RA!B34:I66,8,0)</f>
        <v>-1470.7</v>
      </c>
      <c r="G34" s="16">
        <f t="shared" si="0"/>
        <v>201731.82</v>
      </c>
      <c r="H34" s="27">
        <f>RA!J35</f>
        <v>14.1857952508489</v>
      </c>
      <c r="I34" s="20">
        <f>VLOOKUP(B34,RMS!B:D,3,FALSE)</f>
        <v>200261.12</v>
      </c>
      <c r="J34" s="21">
        <f>VLOOKUP(B34,RMS!B:E,4,FALSE)</f>
        <v>201731.82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283559.28999999998</v>
      </c>
      <c r="F35" s="25">
        <f>VLOOKUP(C35,RA!B34:I67,8,0)</f>
        <v>-55389.760000000002</v>
      </c>
      <c r="G35" s="16">
        <f t="shared" si="0"/>
        <v>338949.05</v>
      </c>
      <c r="H35" s="27">
        <f>RA!J34</f>
        <v>0</v>
      </c>
      <c r="I35" s="20">
        <f>VLOOKUP(B35,RMS!B:D,3,FALSE)</f>
        <v>283559.28999999998</v>
      </c>
      <c r="J35" s="21">
        <f>VLOOKUP(B35,RMS!B:E,4,FALSE)</f>
        <v>338949.05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14.1857952508489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31709.4015</v>
      </c>
      <c r="F37" s="25">
        <f>VLOOKUP(C37,RA!B8:I68,8,0)</f>
        <v>3087.9191000000001</v>
      </c>
      <c r="G37" s="16">
        <f t="shared" si="0"/>
        <v>28621.482400000001</v>
      </c>
      <c r="H37" s="27">
        <f>RA!J35</f>
        <v>14.1857952508489</v>
      </c>
      <c r="I37" s="20">
        <f>VLOOKUP(B37,RMS!B:D,3,FALSE)</f>
        <v>31709.4017094017</v>
      </c>
      <c r="J37" s="21">
        <f>VLOOKUP(B37,RMS!B:E,4,FALSE)</f>
        <v>28621.482905982899</v>
      </c>
      <c r="K37" s="22">
        <f t="shared" si="1"/>
        <v>-2.094016999762971E-4</v>
      </c>
      <c r="L37" s="22">
        <f t="shared" si="2"/>
        <v>-5.059828981757164E-4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562093.73179999995</v>
      </c>
      <c r="F38" s="25">
        <f>VLOOKUP(C38,RA!B8:I69,8,0)</f>
        <v>3446.9038999999998</v>
      </c>
      <c r="G38" s="16">
        <f t="shared" si="0"/>
        <v>558646.82789999992</v>
      </c>
      <c r="H38" s="27">
        <f>RA!J36</f>
        <v>0</v>
      </c>
      <c r="I38" s="20">
        <f>VLOOKUP(B38,RMS!B:D,3,FALSE)</f>
        <v>562093.72264460602</v>
      </c>
      <c r="J38" s="21">
        <f>VLOOKUP(B38,RMS!B:E,4,FALSE)</f>
        <v>558646.83050170902</v>
      </c>
      <c r="K38" s="22">
        <f t="shared" si="1"/>
        <v>9.1553939273580909E-3</v>
      </c>
      <c r="L38" s="22">
        <f t="shared" si="2"/>
        <v>-2.6017091004177928E-3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392218.1</v>
      </c>
      <c r="F39" s="25">
        <f>VLOOKUP(C39,RA!B9:I70,8,0)</f>
        <v>-90265.29</v>
      </c>
      <c r="G39" s="16">
        <f t="shared" si="0"/>
        <v>482483.38999999996</v>
      </c>
      <c r="H39" s="27">
        <f>RA!J37</f>
        <v>-4.43188463985482</v>
      </c>
      <c r="I39" s="20">
        <f>VLOOKUP(B39,RMS!B:D,3,FALSE)</f>
        <v>392218.1</v>
      </c>
      <c r="J39" s="21">
        <f>VLOOKUP(B39,RMS!B:E,4,FALSE)</f>
        <v>482483.39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132970.26</v>
      </c>
      <c r="F40" s="25">
        <f>VLOOKUP(C40,RA!B10:I71,8,0)</f>
        <v>16405.080000000002</v>
      </c>
      <c r="G40" s="16">
        <f t="shared" si="0"/>
        <v>116565.18000000001</v>
      </c>
      <c r="H40" s="27">
        <f>RA!J38</f>
        <v>-18.288769393002301</v>
      </c>
      <c r="I40" s="20">
        <f>VLOOKUP(B40,RMS!B:D,3,FALSE)</f>
        <v>132970.26</v>
      </c>
      <c r="J40" s="21">
        <f>VLOOKUP(B40,RMS!B:E,4,FALSE)</f>
        <v>116565.18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-0.73439117887685801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4088.2413999999999</v>
      </c>
      <c r="F42" s="25">
        <f>VLOOKUP(C42,RA!B8:I72,8,0)</f>
        <v>185.8168</v>
      </c>
      <c r="G42" s="16">
        <f t="shared" si="0"/>
        <v>3902.4245999999998</v>
      </c>
      <c r="H42" s="27">
        <f>RA!J39</f>
        <v>-0.73439117887685801</v>
      </c>
      <c r="I42" s="20">
        <f>VLOOKUP(B42,RMS!B:D,3,FALSE)</f>
        <v>4088.2414340821401</v>
      </c>
      <c r="J42" s="21">
        <f>VLOOKUP(B42,RMS!B:E,4,FALSE)</f>
        <v>3902.4246426140198</v>
      </c>
      <c r="K42" s="22">
        <f t="shared" si="1"/>
        <v>-3.4082140246027848E-5</v>
      </c>
      <c r="L42" s="22">
        <f t="shared" si="2"/>
        <v>-4.2614020003384212E-5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34113181.808700003</v>
      </c>
      <c r="E7" s="65"/>
      <c r="F7" s="65"/>
      <c r="G7" s="53">
        <v>26711786.460299999</v>
      </c>
      <c r="H7" s="54">
        <v>27.708350242318001</v>
      </c>
      <c r="I7" s="53">
        <v>404591.13559999998</v>
      </c>
      <c r="J7" s="54">
        <v>1.18602579457075</v>
      </c>
      <c r="K7" s="53">
        <v>172655.12239999999</v>
      </c>
      <c r="L7" s="54">
        <v>0.64636306769150798</v>
      </c>
      <c r="M7" s="54">
        <v>1.34334857822903</v>
      </c>
      <c r="N7" s="53">
        <v>140153688.2978</v>
      </c>
      <c r="O7" s="53">
        <v>6822312466.7273998</v>
      </c>
      <c r="P7" s="53">
        <v>1287040</v>
      </c>
      <c r="Q7" s="53">
        <v>1292347</v>
      </c>
      <c r="R7" s="54">
        <v>-0.41064822373557702</v>
      </c>
      <c r="S7" s="53">
        <v>26.505144990598598</v>
      </c>
      <c r="T7" s="53">
        <v>27.7191795301881</v>
      </c>
      <c r="U7" s="55">
        <v>-4.5803731314057003</v>
      </c>
    </row>
    <row r="8" spans="1:23" ht="12" thickBot="1">
      <c r="A8" s="74">
        <v>42680</v>
      </c>
      <c r="B8" s="72" t="s">
        <v>6</v>
      </c>
      <c r="C8" s="73"/>
      <c r="D8" s="56">
        <v>2704487.8514999999</v>
      </c>
      <c r="E8" s="59"/>
      <c r="F8" s="59"/>
      <c r="G8" s="56">
        <v>556775.56759999995</v>
      </c>
      <c r="H8" s="57">
        <v>385.741115250044</v>
      </c>
      <c r="I8" s="56">
        <v>-450775.76380000002</v>
      </c>
      <c r="J8" s="57">
        <v>-16.6676941643493</v>
      </c>
      <c r="K8" s="56">
        <v>128952.4627</v>
      </c>
      <c r="L8" s="57">
        <v>23.160582145487101</v>
      </c>
      <c r="M8" s="57">
        <v>-4.49567394341822</v>
      </c>
      <c r="N8" s="56">
        <v>7772803.0694000004</v>
      </c>
      <c r="O8" s="56">
        <v>254524417.9341</v>
      </c>
      <c r="P8" s="56">
        <v>49862</v>
      </c>
      <c r="Q8" s="56">
        <v>47500</v>
      </c>
      <c r="R8" s="57">
        <v>4.9726315789473601</v>
      </c>
      <c r="S8" s="56">
        <v>54.239457933897597</v>
      </c>
      <c r="T8" s="56">
        <v>57.761816713684198</v>
      </c>
      <c r="U8" s="58">
        <v>-6.4940891999315502</v>
      </c>
    </row>
    <row r="9" spans="1:23" ht="12" thickBot="1">
      <c r="A9" s="75"/>
      <c r="B9" s="72" t="s">
        <v>7</v>
      </c>
      <c r="C9" s="73"/>
      <c r="D9" s="56">
        <v>140412.11249999999</v>
      </c>
      <c r="E9" s="59"/>
      <c r="F9" s="59"/>
      <c r="G9" s="56">
        <v>74428.637499999997</v>
      </c>
      <c r="H9" s="57">
        <v>88.653342606197796</v>
      </c>
      <c r="I9" s="56">
        <v>22862.1312</v>
      </c>
      <c r="J9" s="57">
        <v>16.2821645461676</v>
      </c>
      <c r="K9" s="56">
        <v>17176.008900000001</v>
      </c>
      <c r="L9" s="57">
        <v>23.077150780840199</v>
      </c>
      <c r="M9" s="57">
        <v>0.331050265117177</v>
      </c>
      <c r="N9" s="56">
        <v>516936.3199</v>
      </c>
      <c r="O9" s="56">
        <v>35743183.424999997</v>
      </c>
      <c r="P9" s="56">
        <v>8419</v>
      </c>
      <c r="Q9" s="56">
        <v>8438</v>
      </c>
      <c r="R9" s="57">
        <v>-0.22517184166863699</v>
      </c>
      <c r="S9" s="56">
        <v>16.678003622757998</v>
      </c>
      <c r="T9" s="56">
        <v>17.1062378170183</v>
      </c>
      <c r="U9" s="58">
        <v>-2.5676585995931398</v>
      </c>
    </row>
    <row r="10" spans="1:23" ht="12" thickBot="1">
      <c r="A10" s="75"/>
      <c r="B10" s="72" t="s">
        <v>8</v>
      </c>
      <c r="C10" s="73"/>
      <c r="D10" s="56">
        <v>319303.70309999998</v>
      </c>
      <c r="E10" s="59"/>
      <c r="F10" s="59"/>
      <c r="G10" s="56">
        <v>105973.12549999999</v>
      </c>
      <c r="H10" s="57">
        <v>201.30629968066799</v>
      </c>
      <c r="I10" s="56">
        <v>-20983.598399999999</v>
      </c>
      <c r="J10" s="57">
        <v>-6.5716739882056201</v>
      </c>
      <c r="K10" s="56">
        <v>31972.886999999999</v>
      </c>
      <c r="L10" s="57">
        <v>30.1707502247822</v>
      </c>
      <c r="M10" s="57">
        <v>-1.6562935151899201</v>
      </c>
      <c r="N10" s="56">
        <v>998485.89229999995</v>
      </c>
      <c r="O10" s="56">
        <v>57119332.0119</v>
      </c>
      <c r="P10" s="56">
        <v>128377</v>
      </c>
      <c r="Q10" s="56">
        <v>127227</v>
      </c>
      <c r="R10" s="57">
        <v>0.90389618555810602</v>
      </c>
      <c r="S10" s="56">
        <v>2.4872344976125</v>
      </c>
      <c r="T10" s="56">
        <v>2.6163856021127598</v>
      </c>
      <c r="U10" s="58">
        <v>-5.1925584268082003</v>
      </c>
    </row>
    <row r="11" spans="1:23" ht="12" thickBot="1">
      <c r="A11" s="75"/>
      <c r="B11" s="72" t="s">
        <v>9</v>
      </c>
      <c r="C11" s="73"/>
      <c r="D11" s="56">
        <v>160973.57139999999</v>
      </c>
      <c r="E11" s="59"/>
      <c r="F11" s="59"/>
      <c r="G11" s="56">
        <v>45393.799299999999</v>
      </c>
      <c r="H11" s="57">
        <v>254.615771057524</v>
      </c>
      <c r="I11" s="56">
        <v>-30700.0962</v>
      </c>
      <c r="J11" s="57">
        <v>-19.071513375145301</v>
      </c>
      <c r="K11" s="56">
        <v>11369.6247</v>
      </c>
      <c r="L11" s="57">
        <v>25.046647064855801</v>
      </c>
      <c r="M11" s="57">
        <v>-3.7001855391057901</v>
      </c>
      <c r="N11" s="56">
        <v>551203.69409999996</v>
      </c>
      <c r="O11" s="56">
        <v>20508798.971999999</v>
      </c>
      <c r="P11" s="56">
        <v>5545</v>
      </c>
      <c r="Q11" s="56">
        <v>5285</v>
      </c>
      <c r="R11" s="57">
        <v>4.9195837275307399</v>
      </c>
      <c r="S11" s="56">
        <v>29.030400613165</v>
      </c>
      <c r="T11" s="56">
        <v>30.873849328287601</v>
      </c>
      <c r="U11" s="58">
        <v>-6.3500629553372496</v>
      </c>
    </row>
    <row r="12" spans="1:23" ht="12" thickBot="1">
      <c r="A12" s="75"/>
      <c r="B12" s="72" t="s">
        <v>10</v>
      </c>
      <c r="C12" s="73"/>
      <c r="D12" s="56">
        <v>1641611.1987000001</v>
      </c>
      <c r="E12" s="59"/>
      <c r="F12" s="59"/>
      <c r="G12" s="56">
        <v>246380.02849999999</v>
      </c>
      <c r="H12" s="57">
        <v>566.29231626215199</v>
      </c>
      <c r="I12" s="56">
        <v>-37665.535000000003</v>
      </c>
      <c r="J12" s="57">
        <v>-2.2944248327391699</v>
      </c>
      <c r="K12" s="56">
        <v>33723.283000000003</v>
      </c>
      <c r="L12" s="57">
        <v>13.6875067371786</v>
      </c>
      <c r="M12" s="57">
        <v>-2.1169000064436201</v>
      </c>
      <c r="N12" s="56">
        <v>4258042.2479999997</v>
      </c>
      <c r="O12" s="56">
        <v>76466467.917999998</v>
      </c>
      <c r="P12" s="56">
        <v>8895</v>
      </c>
      <c r="Q12" s="56">
        <v>9539</v>
      </c>
      <c r="R12" s="57">
        <v>-6.7512317853024504</v>
      </c>
      <c r="S12" s="56">
        <v>184.554378718381</v>
      </c>
      <c r="T12" s="56">
        <v>188.96896016353901</v>
      </c>
      <c r="U12" s="58">
        <v>-2.3920220564879799</v>
      </c>
    </row>
    <row r="13" spans="1:23" ht="12" thickBot="1">
      <c r="A13" s="75"/>
      <c r="B13" s="72" t="s">
        <v>11</v>
      </c>
      <c r="C13" s="73"/>
      <c r="D13" s="56">
        <v>1248784.4365999999</v>
      </c>
      <c r="E13" s="59"/>
      <c r="F13" s="59"/>
      <c r="G13" s="56">
        <v>357514.90659999999</v>
      </c>
      <c r="H13" s="57">
        <v>249.295767406192</v>
      </c>
      <c r="I13" s="56">
        <v>-79044.190799999997</v>
      </c>
      <c r="J13" s="57">
        <v>-6.3296905761581597</v>
      </c>
      <c r="K13" s="56">
        <v>63553.719400000002</v>
      </c>
      <c r="L13" s="57">
        <v>17.776522944008601</v>
      </c>
      <c r="M13" s="57">
        <v>-2.2437382350906101</v>
      </c>
      <c r="N13" s="56">
        <v>3604794.5954</v>
      </c>
      <c r="O13" s="56">
        <v>107435650.7603</v>
      </c>
      <c r="P13" s="56">
        <v>25144</v>
      </c>
      <c r="Q13" s="56">
        <v>23287</v>
      </c>
      <c r="R13" s="57">
        <v>7.9744063211233804</v>
      </c>
      <c r="S13" s="56">
        <v>49.665305305440697</v>
      </c>
      <c r="T13" s="56">
        <v>49.537210920255902</v>
      </c>
      <c r="U13" s="58">
        <v>0.257915227535506</v>
      </c>
    </row>
    <row r="14" spans="1:23" ht="12" thickBot="1">
      <c r="A14" s="75"/>
      <c r="B14" s="72" t="s">
        <v>12</v>
      </c>
      <c r="C14" s="73"/>
      <c r="D14" s="56">
        <v>231240.12390000001</v>
      </c>
      <c r="E14" s="59"/>
      <c r="F14" s="59"/>
      <c r="G14" s="56">
        <v>128707.7617</v>
      </c>
      <c r="H14" s="57">
        <v>79.662920748314093</v>
      </c>
      <c r="I14" s="56">
        <v>40626.747499999998</v>
      </c>
      <c r="J14" s="57">
        <v>17.569073573740599</v>
      </c>
      <c r="K14" s="56">
        <v>26791.872899999998</v>
      </c>
      <c r="L14" s="57">
        <v>20.816050676452701</v>
      </c>
      <c r="M14" s="57">
        <v>0.51638325740191104</v>
      </c>
      <c r="N14" s="56">
        <v>933491.34779999999</v>
      </c>
      <c r="O14" s="56">
        <v>44191172.682499997</v>
      </c>
      <c r="P14" s="56">
        <v>2862</v>
      </c>
      <c r="Q14" s="56">
        <v>2637</v>
      </c>
      <c r="R14" s="57">
        <v>8.5324232081911209</v>
      </c>
      <c r="S14" s="56">
        <v>80.796688993710703</v>
      </c>
      <c r="T14" s="56">
        <v>90.708590367842305</v>
      </c>
      <c r="U14" s="58">
        <v>-12.267707374621599</v>
      </c>
    </row>
    <row r="15" spans="1:23" ht="12" thickBot="1">
      <c r="A15" s="75"/>
      <c r="B15" s="72" t="s">
        <v>13</v>
      </c>
      <c r="C15" s="73"/>
      <c r="D15" s="56">
        <v>312184.68359999999</v>
      </c>
      <c r="E15" s="59"/>
      <c r="F15" s="59"/>
      <c r="G15" s="56">
        <v>311422.18</v>
      </c>
      <c r="H15" s="57">
        <v>0.24484563045572599</v>
      </c>
      <c r="I15" s="56">
        <v>-6452.1934000000001</v>
      </c>
      <c r="J15" s="57">
        <v>-2.0667873021814098</v>
      </c>
      <c r="K15" s="56">
        <v>-172937.49059999999</v>
      </c>
      <c r="L15" s="57">
        <v>-55.531526559861597</v>
      </c>
      <c r="M15" s="57">
        <v>-0.96269060353764602</v>
      </c>
      <c r="N15" s="56">
        <v>1147224.4831000001</v>
      </c>
      <c r="O15" s="56">
        <v>39681935.5189</v>
      </c>
      <c r="P15" s="56">
        <v>9956</v>
      </c>
      <c r="Q15" s="56">
        <v>9417</v>
      </c>
      <c r="R15" s="57">
        <v>5.7236911967717896</v>
      </c>
      <c r="S15" s="56">
        <v>31.356436681398201</v>
      </c>
      <c r="T15" s="56">
        <v>30.620579791865801</v>
      </c>
      <c r="U15" s="58">
        <v>2.3467490806087499</v>
      </c>
    </row>
    <row r="16" spans="1:23" ht="12" thickBot="1">
      <c r="A16" s="75"/>
      <c r="B16" s="72" t="s">
        <v>14</v>
      </c>
      <c r="C16" s="73"/>
      <c r="D16" s="56">
        <v>1524481.6173</v>
      </c>
      <c r="E16" s="59"/>
      <c r="F16" s="59"/>
      <c r="G16" s="56">
        <v>894555.91299999994</v>
      </c>
      <c r="H16" s="57">
        <v>70.417700575861105</v>
      </c>
      <c r="I16" s="56">
        <v>-84292.135500000004</v>
      </c>
      <c r="J16" s="57">
        <v>-5.5292326613481402</v>
      </c>
      <c r="K16" s="56">
        <v>-10032.721799999999</v>
      </c>
      <c r="L16" s="57">
        <v>-1.12153099143396</v>
      </c>
      <c r="M16" s="57">
        <v>7.4017216045998602</v>
      </c>
      <c r="N16" s="56">
        <v>5460175.5250000004</v>
      </c>
      <c r="O16" s="56">
        <v>354662531.41790003</v>
      </c>
      <c r="P16" s="56">
        <v>58605</v>
      </c>
      <c r="Q16" s="56">
        <v>60534</v>
      </c>
      <c r="R16" s="57">
        <v>-3.1866389136683502</v>
      </c>
      <c r="S16" s="56">
        <v>26.012825139493199</v>
      </c>
      <c r="T16" s="56">
        <v>22.840256931641701</v>
      </c>
      <c r="U16" s="58">
        <v>12.1961693543038</v>
      </c>
    </row>
    <row r="17" spans="1:21" ht="12" thickBot="1">
      <c r="A17" s="75"/>
      <c r="B17" s="72" t="s">
        <v>15</v>
      </c>
      <c r="C17" s="73"/>
      <c r="D17" s="56">
        <v>463126.69839999999</v>
      </c>
      <c r="E17" s="59"/>
      <c r="F17" s="59"/>
      <c r="G17" s="56">
        <v>375945.47970000003</v>
      </c>
      <c r="H17" s="57">
        <v>23.189856882856901</v>
      </c>
      <c r="I17" s="56">
        <v>62347.26</v>
      </c>
      <c r="J17" s="57">
        <v>13.4622469867092</v>
      </c>
      <c r="K17" s="56">
        <v>41116.911500000002</v>
      </c>
      <c r="L17" s="57">
        <v>10.9369346674445</v>
      </c>
      <c r="M17" s="57">
        <v>0.51634103159718103</v>
      </c>
      <c r="N17" s="56">
        <v>3227853.0883999998</v>
      </c>
      <c r="O17" s="56">
        <v>354925874.29530001</v>
      </c>
      <c r="P17" s="56">
        <v>10299</v>
      </c>
      <c r="Q17" s="56">
        <v>10817</v>
      </c>
      <c r="R17" s="57">
        <v>-4.7887584357954998</v>
      </c>
      <c r="S17" s="56">
        <v>44.968122963394499</v>
      </c>
      <c r="T17" s="56">
        <v>51.648936266987199</v>
      </c>
      <c r="U17" s="58">
        <v>-14.8567760078201</v>
      </c>
    </row>
    <row r="18" spans="1:21" ht="12" thickBot="1">
      <c r="A18" s="75"/>
      <c r="B18" s="72" t="s">
        <v>16</v>
      </c>
      <c r="C18" s="73"/>
      <c r="D18" s="56">
        <v>2205071.9345999998</v>
      </c>
      <c r="E18" s="59"/>
      <c r="F18" s="59"/>
      <c r="G18" s="56">
        <v>1872853.4805999999</v>
      </c>
      <c r="H18" s="57">
        <v>17.738624907997</v>
      </c>
      <c r="I18" s="56">
        <v>300002.76880000002</v>
      </c>
      <c r="J18" s="57">
        <v>13.605123900614201</v>
      </c>
      <c r="K18" s="56">
        <v>-54486.163800000002</v>
      </c>
      <c r="L18" s="57">
        <v>-2.9092592861319</v>
      </c>
      <c r="M18" s="57">
        <v>-6.5060358057360599</v>
      </c>
      <c r="N18" s="56">
        <v>10196444.923</v>
      </c>
      <c r="O18" s="56">
        <v>668761593.45840001</v>
      </c>
      <c r="P18" s="56">
        <v>100727</v>
      </c>
      <c r="Q18" s="56">
        <v>102573</v>
      </c>
      <c r="R18" s="57">
        <v>-1.79969387655621</v>
      </c>
      <c r="S18" s="56">
        <v>21.891567649190399</v>
      </c>
      <c r="T18" s="56">
        <v>22.082304679593999</v>
      </c>
      <c r="U18" s="58">
        <v>-0.87128082127417195</v>
      </c>
    </row>
    <row r="19" spans="1:21" ht="12" thickBot="1">
      <c r="A19" s="75"/>
      <c r="B19" s="72" t="s">
        <v>17</v>
      </c>
      <c r="C19" s="73"/>
      <c r="D19" s="56">
        <v>923727.92119999998</v>
      </c>
      <c r="E19" s="59"/>
      <c r="F19" s="59"/>
      <c r="G19" s="56">
        <v>1606603.6343</v>
      </c>
      <c r="H19" s="57">
        <v>-42.504305263664499</v>
      </c>
      <c r="I19" s="56">
        <v>64211.207199999997</v>
      </c>
      <c r="J19" s="57">
        <v>6.9513117148807497</v>
      </c>
      <c r="K19" s="56">
        <v>-107631.4486</v>
      </c>
      <c r="L19" s="57">
        <v>-6.69931564339422</v>
      </c>
      <c r="M19" s="57">
        <v>-1.5965840656724199</v>
      </c>
      <c r="N19" s="56">
        <v>4260392.3221000005</v>
      </c>
      <c r="O19" s="56">
        <v>202731163.3484</v>
      </c>
      <c r="P19" s="56">
        <v>19771</v>
      </c>
      <c r="Q19" s="56">
        <v>20195</v>
      </c>
      <c r="R19" s="57">
        <v>-2.0995295865313199</v>
      </c>
      <c r="S19" s="56">
        <v>46.721355581407103</v>
      </c>
      <c r="T19" s="56">
        <v>49.007135687051203</v>
      </c>
      <c r="U19" s="58">
        <v>-4.8923668356783896</v>
      </c>
    </row>
    <row r="20" spans="1:21" ht="12" thickBot="1">
      <c r="A20" s="75"/>
      <c r="B20" s="72" t="s">
        <v>18</v>
      </c>
      <c r="C20" s="73"/>
      <c r="D20" s="56">
        <v>1979086.2187000001</v>
      </c>
      <c r="E20" s="59"/>
      <c r="F20" s="59"/>
      <c r="G20" s="56">
        <v>2090109.8112999999</v>
      </c>
      <c r="H20" s="57">
        <v>-5.3118545255259102</v>
      </c>
      <c r="I20" s="56">
        <v>123998.9231</v>
      </c>
      <c r="J20" s="57">
        <v>6.2654634208635498</v>
      </c>
      <c r="K20" s="56">
        <v>23925.4552</v>
      </c>
      <c r="L20" s="57">
        <v>1.1446984780727301</v>
      </c>
      <c r="M20" s="57">
        <v>4.1827194953431901</v>
      </c>
      <c r="N20" s="56">
        <v>8838721.7696000002</v>
      </c>
      <c r="O20" s="56">
        <v>399627053.88020003</v>
      </c>
      <c r="P20" s="56">
        <v>56826</v>
      </c>
      <c r="Q20" s="56">
        <v>56414</v>
      </c>
      <c r="R20" s="57">
        <v>0.73031516999326795</v>
      </c>
      <c r="S20" s="56">
        <v>34.827125236687401</v>
      </c>
      <c r="T20" s="56">
        <v>35.139010236820702</v>
      </c>
      <c r="U20" s="58">
        <v>-0.89552323946816004</v>
      </c>
    </row>
    <row r="21" spans="1:21" ht="12" thickBot="1">
      <c r="A21" s="75"/>
      <c r="B21" s="72" t="s">
        <v>19</v>
      </c>
      <c r="C21" s="73"/>
      <c r="D21" s="56">
        <v>489173.2622</v>
      </c>
      <c r="E21" s="59"/>
      <c r="F21" s="59"/>
      <c r="G21" s="56">
        <v>632706.17330000002</v>
      </c>
      <c r="H21" s="57">
        <v>-22.685555658699599</v>
      </c>
      <c r="I21" s="56">
        <v>50274.554900000003</v>
      </c>
      <c r="J21" s="57">
        <v>10.277453570110501</v>
      </c>
      <c r="K21" s="56">
        <v>41957.772700000001</v>
      </c>
      <c r="L21" s="57">
        <v>6.6314783181522001</v>
      </c>
      <c r="M21" s="57">
        <v>0.198217914460459</v>
      </c>
      <c r="N21" s="56">
        <v>2442763.7999</v>
      </c>
      <c r="O21" s="56">
        <v>127274643.25139999</v>
      </c>
      <c r="P21" s="56">
        <v>41114</v>
      </c>
      <c r="Q21" s="56">
        <v>40923</v>
      </c>
      <c r="R21" s="57">
        <v>0.466730200620669</v>
      </c>
      <c r="S21" s="56">
        <v>11.897973006761701</v>
      </c>
      <c r="T21" s="56">
        <v>12.250096974806301</v>
      </c>
      <c r="U21" s="58">
        <v>-2.95952905460909</v>
      </c>
    </row>
    <row r="22" spans="1:21" ht="12" thickBot="1">
      <c r="A22" s="75"/>
      <c r="B22" s="72" t="s">
        <v>20</v>
      </c>
      <c r="C22" s="73"/>
      <c r="D22" s="56">
        <v>1534187.3134999999</v>
      </c>
      <c r="E22" s="59"/>
      <c r="F22" s="59"/>
      <c r="G22" s="56">
        <v>1155160.9841</v>
      </c>
      <c r="H22" s="57">
        <v>32.811559134790599</v>
      </c>
      <c r="I22" s="56">
        <v>86077.612800000003</v>
      </c>
      <c r="J22" s="57">
        <v>5.6106325507038601</v>
      </c>
      <c r="K22" s="56">
        <v>109498.28230000001</v>
      </c>
      <c r="L22" s="57">
        <v>9.4790495703342597</v>
      </c>
      <c r="M22" s="57">
        <v>-0.21389074794646301</v>
      </c>
      <c r="N22" s="56">
        <v>7155148.6271000002</v>
      </c>
      <c r="O22" s="56">
        <v>451214862.55129999</v>
      </c>
      <c r="P22" s="56">
        <v>90046</v>
      </c>
      <c r="Q22" s="56">
        <v>91035</v>
      </c>
      <c r="R22" s="57">
        <v>-1.08639534245071</v>
      </c>
      <c r="S22" s="56">
        <v>17.0378174877285</v>
      </c>
      <c r="T22" s="56">
        <v>17.0168383907288</v>
      </c>
      <c r="U22" s="58">
        <v>0.123132537455361</v>
      </c>
    </row>
    <row r="23" spans="1:21" ht="12" thickBot="1">
      <c r="A23" s="75"/>
      <c r="B23" s="72" t="s">
        <v>21</v>
      </c>
      <c r="C23" s="73"/>
      <c r="D23" s="56">
        <v>4845690.8819000004</v>
      </c>
      <c r="E23" s="59"/>
      <c r="F23" s="59"/>
      <c r="G23" s="56">
        <v>4367770.0905999998</v>
      </c>
      <c r="H23" s="57">
        <v>10.9419859879655</v>
      </c>
      <c r="I23" s="56">
        <v>126861.3336</v>
      </c>
      <c r="J23" s="57">
        <v>2.6180236563141501</v>
      </c>
      <c r="K23" s="56">
        <v>187722.25829999999</v>
      </c>
      <c r="L23" s="57">
        <v>4.2978969681577901</v>
      </c>
      <c r="M23" s="57">
        <v>-0.32420729034027401</v>
      </c>
      <c r="N23" s="56">
        <v>19494612.043200001</v>
      </c>
      <c r="O23" s="56">
        <v>997993685.26520002</v>
      </c>
      <c r="P23" s="56">
        <v>122121</v>
      </c>
      <c r="Q23" s="56">
        <v>120462</v>
      </c>
      <c r="R23" s="57">
        <v>1.3771977885142199</v>
      </c>
      <c r="S23" s="56">
        <v>39.679423538130202</v>
      </c>
      <c r="T23" s="56">
        <v>41.193906861915004</v>
      </c>
      <c r="U23" s="58">
        <v>-3.81679769699626</v>
      </c>
    </row>
    <row r="24" spans="1:21" ht="12" thickBot="1">
      <c r="A24" s="75"/>
      <c r="B24" s="72" t="s">
        <v>22</v>
      </c>
      <c r="C24" s="73"/>
      <c r="D24" s="56">
        <v>366365.76870000002</v>
      </c>
      <c r="E24" s="59"/>
      <c r="F24" s="59"/>
      <c r="G24" s="56">
        <v>301416.1324</v>
      </c>
      <c r="H24" s="57">
        <v>21.548161932423501</v>
      </c>
      <c r="I24" s="56">
        <v>47358.256699999998</v>
      </c>
      <c r="J24" s="57">
        <v>12.9264960719568</v>
      </c>
      <c r="K24" s="56">
        <v>35486.808100000002</v>
      </c>
      <c r="L24" s="57">
        <v>11.773360575440799</v>
      </c>
      <c r="M24" s="57">
        <v>0.33453131559611898</v>
      </c>
      <c r="N24" s="56">
        <v>1918384.6240999999</v>
      </c>
      <c r="O24" s="56">
        <v>97520182.392100006</v>
      </c>
      <c r="P24" s="56">
        <v>34894</v>
      </c>
      <c r="Q24" s="56">
        <v>35736</v>
      </c>
      <c r="R24" s="57">
        <v>-2.3561674501902798</v>
      </c>
      <c r="S24" s="56">
        <v>10.4993915486903</v>
      </c>
      <c r="T24" s="56">
        <v>10.722984326729399</v>
      </c>
      <c r="U24" s="58">
        <v>-2.1295784332085499</v>
      </c>
    </row>
    <row r="25" spans="1:21" ht="12" thickBot="1">
      <c r="A25" s="75"/>
      <c r="B25" s="72" t="s">
        <v>23</v>
      </c>
      <c r="C25" s="73"/>
      <c r="D25" s="56">
        <v>496054.48879999999</v>
      </c>
      <c r="E25" s="59"/>
      <c r="F25" s="59"/>
      <c r="G25" s="56">
        <v>435450.04969999997</v>
      </c>
      <c r="H25" s="57">
        <v>13.9176558004191</v>
      </c>
      <c r="I25" s="56">
        <v>34387.026299999998</v>
      </c>
      <c r="J25" s="57">
        <v>6.9321066690043001</v>
      </c>
      <c r="K25" s="56">
        <v>14932.188899999999</v>
      </c>
      <c r="L25" s="57">
        <v>3.4291393261494498</v>
      </c>
      <c r="M25" s="57">
        <v>1.30287913783357</v>
      </c>
      <c r="N25" s="56">
        <v>2458309.1463000001</v>
      </c>
      <c r="O25" s="56">
        <v>114300673.9971</v>
      </c>
      <c r="P25" s="56">
        <v>27468</v>
      </c>
      <c r="Q25" s="56">
        <v>28830</v>
      </c>
      <c r="R25" s="57">
        <v>-4.7242455775234102</v>
      </c>
      <c r="S25" s="56">
        <v>18.059359574777901</v>
      </c>
      <c r="T25" s="56">
        <v>18.674734474505701</v>
      </c>
      <c r="U25" s="58">
        <v>-3.4075123050722298</v>
      </c>
    </row>
    <row r="26" spans="1:21" ht="12" thickBot="1">
      <c r="A26" s="75"/>
      <c r="B26" s="72" t="s">
        <v>24</v>
      </c>
      <c r="C26" s="73"/>
      <c r="D26" s="56">
        <v>842505.16119999997</v>
      </c>
      <c r="E26" s="59"/>
      <c r="F26" s="59"/>
      <c r="G26" s="56">
        <v>559363.67279999994</v>
      </c>
      <c r="H26" s="57">
        <v>50.618497798164498</v>
      </c>
      <c r="I26" s="56">
        <v>167220.94339999999</v>
      </c>
      <c r="J26" s="57">
        <v>19.8480616025928</v>
      </c>
      <c r="K26" s="56">
        <v>104683.34020000001</v>
      </c>
      <c r="L26" s="57">
        <v>18.714719115738799</v>
      </c>
      <c r="M26" s="57">
        <v>0.597397857964031</v>
      </c>
      <c r="N26" s="56">
        <v>4242029.1863000002</v>
      </c>
      <c r="O26" s="56">
        <v>216645554.22139999</v>
      </c>
      <c r="P26" s="56">
        <v>55813</v>
      </c>
      <c r="Q26" s="56">
        <v>54936</v>
      </c>
      <c r="R26" s="57">
        <v>1.59640308722877</v>
      </c>
      <c r="S26" s="56">
        <v>15.095142013509401</v>
      </c>
      <c r="T26" s="56">
        <v>16.591420978957299</v>
      </c>
      <c r="U26" s="58">
        <v>-9.9123212230056392</v>
      </c>
    </row>
    <row r="27" spans="1:21" ht="12" thickBot="1">
      <c r="A27" s="75"/>
      <c r="B27" s="72" t="s">
        <v>25</v>
      </c>
      <c r="C27" s="73"/>
      <c r="D27" s="56">
        <v>294658.10359999997</v>
      </c>
      <c r="E27" s="59"/>
      <c r="F27" s="59"/>
      <c r="G27" s="56">
        <v>262230.10570000001</v>
      </c>
      <c r="H27" s="57">
        <v>12.3662375887148</v>
      </c>
      <c r="I27" s="56">
        <v>71588.966400000005</v>
      </c>
      <c r="J27" s="57">
        <v>24.295604134201099</v>
      </c>
      <c r="K27" s="56">
        <v>50368.491099999999</v>
      </c>
      <c r="L27" s="57">
        <v>19.207745413344401</v>
      </c>
      <c r="M27" s="57">
        <v>0.42130456633829999</v>
      </c>
      <c r="N27" s="56">
        <v>1526267.0781</v>
      </c>
      <c r="O27" s="56">
        <v>79313927.811499998</v>
      </c>
      <c r="P27" s="56">
        <v>37821</v>
      </c>
      <c r="Q27" s="56">
        <v>37916</v>
      </c>
      <c r="R27" s="57">
        <v>-0.25055385589196599</v>
      </c>
      <c r="S27" s="56">
        <v>7.7908596705533997</v>
      </c>
      <c r="T27" s="56">
        <v>7.8730123351619401</v>
      </c>
      <c r="U27" s="58">
        <v>-1.0544749627444601</v>
      </c>
    </row>
    <row r="28" spans="1:21" ht="12" thickBot="1">
      <c r="A28" s="75"/>
      <c r="B28" s="72" t="s">
        <v>26</v>
      </c>
      <c r="C28" s="73"/>
      <c r="D28" s="56">
        <v>1411118.2379999999</v>
      </c>
      <c r="E28" s="59"/>
      <c r="F28" s="59"/>
      <c r="G28" s="56">
        <v>2123236.2069000001</v>
      </c>
      <c r="H28" s="57">
        <v>-33.539272106692103</v>
      </c>
      <c r="I28" s="56">
        <v>71354.705100000006</v>
      </c>
      <c r="J28" s="57">
        <v>5.0566071062289</v>
      </c>
      <c r="K28" s="56">
        <v>-122232.1349</v>
      </c>
      <c r="L28" s="57">
        <v>-5.7568787920427997</v>
      </c>
      <c r="M28" s="57">
        <v>-1.5837638781190899</v>
      </c>
      <c r="N28" s="56">
        <v>7362196.7348999996</v>
      </c>
      <c r="O28" s="56">
        <v>334353571.33890003</v>
      </c>
      <c r="P28" s="56">
        <v>53271</v>
      </c>
      <c r="Q28" s="56">
        <v>54290</v>
      </c>
      <c r="R28" s="57">
        <v>-1.8769570823356101</v>
      </c>
      <c r="S28" s="56">
        <v>26.489426479698199</v>
      </c>
      <c r="T28" s="56">
        <v>27.112166509486102</v>
      </c>
      <c r="U28" s="58">
        <v>-2.3509003876139798</v>
      </c>
    </row>
    <row r="29" spans="1:21" ht="12" thickBot="1">
      <c r="A29" s="75"/>
      <c r="B29" s="72" t="s">
        <v>27</v>
      </c>
      <c r="C29" s="73"/>
      <c r="D29" s="56">
        <v>907279.57660000003</v>
      </c>
      <c r="E29" s="59"/>
      <c r="F29" s="59"/>
      <c r="G29" s="56">
        <v>679440.8443</v>
      </c>
      <c r="H29" s="57">
        <v>33.533269925026801</v>
      </c>
      <c r="I29" s="56">
        <v>103236.84</v>
      </c>
      <c r="J29" s="57">
        <v>11.37872411797</v>
      </c>
      <c r="K29" s="56">
        <v>88024.229900000006</v>
      </c>
      <c r="L29" s="57">
        <v>12.955392752504901</v>
      </c>
      <c r="M29" s="57">
        <v>0.17282298427696899</v>
      </c>
      <c r="N29" s="56">
        <v>5145326.5341999996</v>
      </c>
      <c r="O29" s="56">
        <v>237663939.21169999</v>
      </c>
      <c r="P29" s="56">
        <v>127917</v>
      </c>
      <c r="Q29" s="56">
        <v>125098</v>
      </c>
      <c r="R29" s="57">
        <v>2.2534333082863101</v>
      </c>
      <c r="S29" s="56">
        <v>7.0927208783820799</v>
      </c>
      <c r="T29" s="56">
        <v>7.5733041023837302</v>
      </c>
      <c r="U29" s="58">
        <v>-6.7757244679742703</v>
      </c>
    </row>
    <row r="30" spans="1:21" ht="12" thickBot="1">
      <c r="A30" s="75"/>
      <c r="B30" s="72" t="s">
        <v>28</v>
      </c>
      <c r="C30" s="73"/>
      <c r="D30" s="56">
        <v>1243611.4804</v>
      </c>
      <c r="E30" s="59"/>
      <c r="F30" s="59"/>
      <c r="G30" s="56">
        <v>1174417.9406000001</v>
      </c>
      <c r="H30" s="57">
        <v>5.8917304826465502</v>
      </c>
      <c r="I30" s="56">
        <v>132339.7929</v>
      </c>
      <c r="J30" s="57">
        <v>10.641570537563201</v>
      </c>
      <c r="K30" s="56">
        <v>116923.4816</v>
      </c>
      <c r="L30" s="57">
        <v>9.9558664388475595</v>
      </c>
      <c r="M30" s="57">
        <v>0.13184957451694601</v>
      </c>
      <c r="N30" s="56">
        <v>6162984.1612999998</v>
      </c>
      <c r="O30" s="56">
        <v>382105836.44529998</v>
      </c>
      <c r="P30" s="56">
        <v>95714</v>
      </c>
      <c r="Q30" s="56">
        <v>94533</v>
      </c>
      <c r="R30" s="57">
        <v>1.2492991865274501</v>
      </c>
      <c r="S30" s="56">
        <v>12.992994550431501</v>
      </c>
      <c r="T30" s="56">
        <v>13.1890882781674</v>
      </c>
      <c r="U30" s="58">
        <v>-1.5092265834084</v>
      </c>
    </row>
    <row r="31" spans="1:21" ht="12" thickBot="1">
      <c r="A31" s="75"/>
      <c r="B31" s="72" t="s">
        <v>29</v>
      </c>
      <c r="C31" s="73"/>
      <c r="D31" s="56">
        <v>3603814.6211999999</v>
      </c>
      <c r="E31" s="59"/>
      <c r="F31" s="59"/>
      <c r="G31" s="56">
        <v>5148567.9067000002</v>
      </c>
      <c r="H31" s="57">
        <v>-30.003552706176102</v>
      </c>
      <c r="I31" s="56">
        <v>-174686.7181</v>
      </c>
      <c r="J31" s="57">
        <v>-4.8472725836778103</v>
      </c>
      <c r="K31" s="56">
        <v>-481671.3726</v>
      </c>
      <c r="L31" s="57">
        <v>-9.3554437142255704</v>
      </c>
      <c r="M31" s="57">
        <v>-0.63733215624365702</v>
      </c>
      <c r="N31" s="56">
        <v>15457417.269099999</v>
      </c>
      <c r="O31" s="56">
        <v>403825732.84249997</v>
      </c>
      <c r="P31" s="56">
        <v>65690</v>
      </c>
      <c r="Q31" s="56">
        <v>74820</v>
      </c>
      <c r="R31" s="57">
        <v>-12.2026196204224</v>
      </c>
      <c r="S31" s="56">
        <v>54.860931971380701</v>
      </c>
      <c r="T31" s="56">
        <v>63.504317800053499</v>
      </c>
      <c r="U31" s="58">
        <v>-15.755083842144201</v>
      </c>
    </row>
    <row r="32" spans="1:21" ht="12" thickBot="1">
      <c r="A32" s="75"/>
      <c r="B32" s="72" t="s">
        <v>30</v>
      </c>
      <c r="C32" s="73"/>
      <c r="D32" s="56">
        <v>161175.62599999999</v>
      </c>
      <c r="E32" s="59"/>
      <c r="F32" s="59"/>
      <c r="G32" s="56">
        <v>91902.058999999994</v>
      </c>
      <c r="H32" s="57">
        <v>75.377600625901096</v>
      </c>
      <c r="I32" s="56">
        <v>32795.400699999998</v>
      </c>
      <c r="J32" s="57">
        <v>20.3476180077005</v>
      </c>
      <c r="K32" s="56">
        <v>23503.866900000001</v>
      </c>
      <c r="L32" s="57">
        <v>25.574907848365001</v>
      </c>
      <c r="M32" s="57">
        <v>0.39531936763988401</v>
      </c>
      <c r="N32" s="56">
        <v>826254.92150000005</v>
      </c>
      <c r="O32" s="56">
        <v>39207148.594700001</v>
      </c>
      <c r="P32" s="56">
        <v>29761</v>
      </c>
      <c r="Q32" s="56">
        <v>29402</v>
      </c>
      <c r="R32" s="57">
        <v>1.22100537378409</v>
      </c>
      <c r="S32" s="56">
        <v>5.4156656698363603</v>
      </c>
      <c r="T32" s="56">
        <v>5.4477541765866304</v>
      </c>
      <c r="U32" s="58">
        <v>-0.59251269754311497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287963.95039999997</v>
      </c>
      <c r="E35" s="59"/>
      <c r="F35" s="59"/>
      <c r="G35" s="56">
        <v>404929.23790000001</v>
      </c>
      <c r="H35" s="57">
        <v>-28.8853647878312</v>
      </c>
      <c r="I35" s="56">
        <v>40849.9764</v>
      </c>
      <c r="J35" s="57">
        <v>14.1857952508489</v>
      </c>
      <c r="K35" s="56">
        <v>-29679.135999999999</v>
      </c>
      <c r="L35" s="57">
        <v>-7.3294623411040201</v>
      </c>
      <c r="M35" s="57">
        <v>-2.3763869810765401</v>
      </c>
      <c r="N35" s="56">
        <v>1554485.9541</v>
      </c>
      <c r="O35" s="56">
        <v>65623852.733999997</v>
      </c>
      <c r="P35" s="56">
        <v>16583</v>
      </c>
      <c r="Q35" s="56">
        <v>17285</v>
      </c>
      <c r="R35" s="57">
        <v>-4.0613248481342197</v>
      </c>
      <c r="S35" s="56">
        <v>17.3650093710426</v>
      </c>
      <c r="T35" s="56">
        <v>18.448486039919</v>
      </c>
      <c r="U35" s="58">
        <v>-6.2394246137473504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1669440.34</v>
      </c>
      <c r="E37" s="59"/>
      <c r="F37" s="59"/>
      <c r="G37" s="56">
        <v>58395.73</v>
      </c>
      <c r="H37" s="57">
        <v>2758.8397473582399</v>
      </c>
      <c r="I37" s="56">
        <v>-73987.67</v>
      </c>
      <c r="J37" s="57">
        <v>-4.43188463985482</v>
      </c>
      <c r="K37" s="56">
        <v>758.33</v>
      </c>
      <c r="L37" s="57">
        <v>1.2986052233613701</v>
      </c>
      <c r="M37" s="57">
        <v>-98.566587105877403</v>
      </c>
      <c r="N37" s="56">
        <v>4856637.1399999997</v>
      </c>
      <c r="O37" s="56">
        <v>69471751.760000005</v>
      </c>
      <c r="P37" s="56">
        <v>92</v>
      </c>
      <c r="Q37" s="56">
        <v>74</v>
      </c>
      <c r="R37" s="57">
        <v>24.324324324324301</v>
      </c>
      <c r="S37" s="56">
        <v>18146.090652173902</v>
      </c>
      <c r="T37" s="56">
        <v>19321.117432432398</v>
      </c>
      <c r="U37" s="58">
        <v>-6.4753714878953801</v>
      </c>
    </row>
    <row r="38" spans="1:21" ht="12" thickBot="1">
      <c r="A38" s="75"/>
      <c r="B38" s="72" t="s">
        <v>35</v>
      </c>
      <c r="C38" s="73"/>
      <c r="D38" s="56">
        <v>498750.78</v>
      </c>
      <c r="E38" s="59"/>
      <c r="F38" s="59"/>
      <c r="G38" s="56">
        <v>87622.25</v>
      </c>
      <c r="H38" s="57">
        <v>469.20562984858299</v>
      </c>
      <c r="I38" s="56">
        <v>-91215.38</v>
      </c>
      <c r="J38" s="57">
        <v>-18.288769393002301</v>
      </c>
      <c r="K38" s="56">
        <v>-8160.73</v>
      </c>
      <c r="L38" s="57">
        <v>-9.3135362308089604</v>
      </c>
      <c r="M38" s="57">
        <v>10.1773554571711</v>
      </c>
      <c r="N38" s="56">
        <v>1917138.64</v>
      </c>
      <c r="O38" s="56">
        <v>125601010.62</v>
      </c>
      <c r="P38" s="56">
        <v>177</v>
      </c>
      <c r="Q38" s="56">
        <v>208</v>
      </c>
      <c r="R38" s="57">
        <v>-14.903846153846199</v>
      </c>
      <c r="S38" s="56">
        <v>2817.8010169491499</v>
      </c>
      <c r="T38" s="56">
        <v>2828.9435096153802</v>
      </c>
      <c r="U38" s="58">
        <v>-0.395432204020429</v>
      </c>
    </row>
    <row r="39" spans="1:21" ht="12" thickBot="1">
      <c r="A39" s="75"/>
      <c r="B39" s="72" t="s">
        <v>36</v>
      </c>
      <c r="C39" s="73"/>
      <c r="D39" s="56">
        <v>200261.12</v>
      </c>
      <c r="E39" s="59"/>
      <c r="F39" s="59"/>
      <c r="G39" s="56">
        <v>53878.64</v>
      </c>
      <c r="H39" s="57">
        <v>271.68926312913601</v>
      </c>
      <c r="I39" s="56">
        <v>-1470.7</v>
      </c>
      <c r="J39" s="57">
        <v>-0.73439117887685801</v>
      </c>
      <c r="K39" s="56">
        <v>-2174.36</v>
      </c>
      <c r="L39" s="57">
        <v>-4.0356623700969401</v>
      </c>
      <c r="M39" s="57">
        <v>-0.323617064331573</v>
      </c>
      <c r="N39" s="56">
        <v>635670.18999999994</v>
      </c>
      <c r="O39" s="56">
        <v>108797429.05</v>
      </c>
      <c r="P39" s="56">
        <v>97</v>
      </c>
      <c r="Q39" s="56">
        <v>143</v>
      </c>
      <c r="R39" s="57">
        <v>-32.167832167832202</v>
      </c>
      <c r="S39" s="56">
        <v>2064.5476288659802</v>
      </c>
      <c r="T39" s="56">
        <v>2298.92657342657</v>
      </c>
      <c r="U39" s="58">
        <v>-11.352556912883299</v>
      </c>
    </row>
    <row r="40" spans="1:21" ht="12" thickBot="1">
      <c r="A40" s="75"/>
      <c r="B40" s="72" t="s">
        <v>37</v>
      </c>
      <c r="C40" s="73"/>
      <c r="D40" s="56">
        <v>283559.28999999998</v>
      </c>
      <c r="E40" s="59"/>
      <c r="F40" s="59"/>
      <c r="G40" s="56">
        <v>58613.72</v>
      </c>
      <c r="H40" s="57">
        <v>383.776306980686</v>
      </c>
      <c r="I40" s="56">
        <v>-55389.760000000002</v>
      </c>
      <c r="J40" s="57">
        <v>-19.533749008893299</v>
      </c>
      <c r="K40" s="56">
        <v>-15631.97</v>
      </c>
      <c r="L40" s="57">
        <v>-26.669472608119701</v>
      </c>
      <c r="M40" s="57">
        <v>2.5433640161796598</v>
      </c>
      <c r="N40" s="56">
        <v>996098.06</v>
      </c>
      <c r="O40" s="56">
        <v>91070997.390000001</v>
      </c>
      <c r="P40" s="56">
        <v>142</v>
      </c>
      <c r="Q40" s="56">
        <v>189</v>
      </c>
      <c r="R40" s="57">
        <v>-24.867724867724899</v>
      </c>
      <c r="S40" s="56">
        <v>1996.8964084506999</v>
      </c>
      <c r="T40" s="56">
        <v>1966.6091534391501</v>
      </c>
      <c r="U40" s="58">
        <v>1.5167163846545699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2.65</v>
      </c>
      <c r="H41" s="59"/>
      <c r="I41" s="59"/>
      <c r="J41" s="59"/>
      <c r="K41" s="56">
        <v>-219.58</v>
      </c>
      <c r="L41" s="57">
        <v>-8286.0377358490605</v>
      </c>
      <c r="M41" s="59"/>
      <c r="N41" s="56">
        <v>0.08</v>
      </c>
      <c r="O41" s="56">
        <v>1372.98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31709.4015</v>
      </c>
      <c r="E42" s="59"/>
      <c r="F42" s="59"/>
      <c r="G42" s="56">
        <v>53406.836900000002</v>
      </c>
      <c r="H42" s="57">
        <v>-40.626699987169602</v>
      </c>
      <c r="I42" s="56">
        <v>3087.9191000000001</v>
      </c>
      <c r="J42" s="57">
        <v>9.7381815926106299</v>
      </c>
      <c r="K42" s="56">
        <v>3551.5369000000001</v>
      </c>
      <c r="L42" s="57">
        <v>6.6499667573460099</v>
      </c>
      <c r="M42" s="57">
        <v>-0.13054004873214201</v>
      </c>
      <c r="N42" s="56">
        <v>101612.8193</v>
      </c>
      <c r="O42" s="56">
        <v>20605572.885000002</v>
      </c>
      <c r="P42" s="56">
        <v>78</v>
      </c>
      <c r="Q42" s="56">
        <v>58</v>
      </c>
      <c r="R42" s="57">
        <v>34.482758620689701</v>
      </c>
      <c r="S42" s="56">
        <v>406.53078846153801</v>
      </c>
      <c r="T42" s="56">
        <v>323.283225862069</v>
      </c>
      <c r="U42" s="58">
        <v>20.477554212931501</v>
      </c>
    </row>
    <row r="43" spans="1:21" ht="12" thickBot="1">
      <c r="A43" s="75"/>
      <c r="B43" s="72" t="s">
        <v>33</v>
      </c>
      <c r="C43" s="73"/>
      <c r="D43" s="56">
        <v>562093.73179999995</v>
      </c>
      <c r="E43" s="59"/>
      <c r="F43" s="59"/>
      <c r="G43" s="56">
        <v>252039.76319999999</v>
      </c>
      <c r="H43" s="57">
        <v>123.017878077422</v>
      </c>
      <c r="I43" s="56">
        <v>3446.9038999999998</v>
      </c>
      <c r="J43" s="57">
        <v>0.613225820711776</v>
      </c>
      <c r="K43" s="56">
        <v>19460.419699999999</v>
      </c>
      <c r="L43" s="57">
        <v>7.7211704426803696</v>
      </c>
      <c r="M43" s="57">
        <v>-0.82287617877018404</v>
      </c>
      <c r="N43" s="56">
        <v>2242076.9577000001</v>
      </c>
      <c r="O43" s="56">
        <v>143426635.3114</v>
      </c>
      <c r="P43" s="56">
        <v>2568</v>
      </c>
      <c r="Q43" s="56">
        <v>2128</v>
      </c>
      <c r="R43" s="57">
        <v>20.676691729323299</v>
      </c>
      <c r="S43" s="56">
        <v>218.88385194704</v>
      </c>
      <c r="T43" s="56">
        <v>199.30354022556401</v>
      </c>
      <c r="U43" s="58">
        <v>8.9455259249613803</v>
      </c>
    </row>
    <row r="44" spans="1:21" ht="12" thickBot="1">
      <c r="A44" s="75"/>
      <c r="B44" s="72" t="s">
        <v>38</v>
      </c>
      <c r="C44" s="73"/>
      <c r="D44" s="56">
        <v>392218.1</v>
      </c>
      <c r="E44" s="59"/>
      <c r="F44" s="59"/>
      <c r="G44" s="56">
        <v>82150.460000000006</v>
      </c>
      <c r="H44" s="57">
        <v>377.43871428108901</v>
      </c>
      <c r="I44" s="56">
        <v>-90265.29</v>
      </c>
      <c r="J44" s="57">
        <v>-23.014055190211799</v>
      </c>
      <c r="K44" s="56">
        <v>-5670.94</v>
      </c>
      <c r="L44" s="57">
        <v>-6.9031141152465896</v>
      </c>
      <c r="M44" s="57">
        <v>14.9171654082039</v>
      </c>
      <c r="N44" s="56">
        <v>1393865.99</v>
      </c>
      <c r="O44" s="56">
        <v>63945299.560000002</v>
      </c>
      <c r="P44" s="56">
        <v>262</v>
      </c>
      <c r="Q44" s="56">
        <v>327</v>
      </c>
      <c r="R44" s="57">
        <v>-19.877675840978601</v>
      </c>
      <c r="S44" s="56">
        <v>1497.0156488549601</v>
      </c>
      <c r="T44" s="56">
        <v>1453.68443425076</v>
      </c>
      <c r="U44" s="58">
        <v>2.8945064560507698</v>
      </c>
    </row>
    <row r="45" spans="1:21" ht="12" thickBot="1">
      <c r="A45" s="75"/>
      <c r="B45" s="72" t="s">
        <v>39</v>
      </c>
      <c r="C45" s="73"/>
      <c r="D45" s="56">
        <v>132970.26</v>
      </c>
      <c r="E45" s="59"/>
      <c r="F45" s="59"/>
      <c r="G45" s="56">
        <v>45362.39</v>
      </c>
      <c r="H45" s="57">
        <v>193.12886732819899</v>
      </c>
      <c r="I45" s="56">
        <v>16405.080000000002</v>
      </c>
      <c r="J45" s="57">
        <v>12.3374053716974</v>
      </c>
      <c r="K45" s="56">
        <v>6275.19</v>
      </c>
      <c r="L45" s="57">
        <v>13.833464242073701</v>
      </c>
      <c r="M45" s="57">
        <v>1.6142762211184001</v>
      </c>
      <c r="N45" s="56">
        <v>452714.47</v>
      </c>
      <c r="O45" s="56">
        <v>28031985.760000002</v>
      </c>
      <c r="P45" s="56">
        <v>115</v>
      </c>
      <c r="Q45" s="56">
        <v>82</v>
      </c>
      <c r="R45" s="57">
        <v>40.243902439024403</v>
      </c>
      <c r="S45" s="56">
        <v>1156.2631304347799</v>
      </c>
      <c r="T45" s="56">
        <v>1163.9898780487799</v>
      </c>
      <c r="U45" s="58">
        <v>-0.66825166440205697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4088.2413999999999</v>
      </c>
      <c r="E47" s="62"/>
      <c r="F47" s="62"/>
      <c r="G47" s="61">
        <v>17058.2906</v>
      </c>
      <c r="H47" s="63">
        <v>-76.033698241721794</v>
      </c>
      <c r="I47" s="61">
        <v>185.8168</v>
      </c>
      <c r="J47" s="63">
        <v>4.54515234839117</v>
      </c>
      <c r="K47" s="61">
        <v>1454.7488000000001</v>
      </c>
      <c r="L47" s="63">
        <v>8.5281042169606405</v>
      </c>
      <c r="M47" s="63">
        <v>-0.87226880682080599</v>
      </c>
      <c r="N47" s="61">
        <v>45124.592600000004</v>
      </c>
      <c r="O47" s="61">
        <v>7508294.0793000003</v>
      </c>
      <c r="P47" s="61">
        <v>8</v>
      </c>
      <c r="Q47" s="61">
        <v>9</v>
      </c>
      <c r="R47" s="63">
        <v>-11.1111111111111</v>
      </c>
      <c r="S47" s="61">
        <v>511.03017499999999</v>
      </c>
      <c r="T47" s="61">
        <v>385.84994444444402</v>
      </c>
      <c r="U47" s="64">
        <v>24.4956632072765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199894.42</v>
      </c>
      <c r="D2" s="37">
        <v>2704488.4122367501</v>
      </c>
      <c r="E2" s="37">
        <v>3155263.6256726501</v>
      </c>
      <c r="F2" s="37">
        <v>-536185.83565811999</v>
      </c>
      <c r="G2" s="37">
        <v>3155263.6256726501</v>
      </c>
      <c r="H2" s="37">
        <v>-0.20472314251313101</v>
      </c>
    </row>
    <row r="3" spans="1:8">
      <c r="A3" s="37">
        <v>2</v>
      </c>
      <c r="B3" s="37">
        <v>13</v>
      </c>
      <c r="C3" s="37">
        <v>17178</v>
      </c>
      <c r="D3" s="37">
        <v>140412.14893162399</v>
      </c>
      <c r="E3" s="37">
        <v>117549.99708205101</v>
      </c>
      <c r="F3" s="37">
        <v>21155.2518495726</v>
      </c>
      <c r="G3" s="37">
        <v>117549.99708205101</v>
      </c>
      <c r="H3" s="37">
        <v>0.15251947574097399</v>
      </c>
    </row>
    <row r="4" spans="1:8">
      <c r="A4" s="37">
        <v>3</v>
      </c>
      <c r="B4" s="37">
        <v>14</v>
      </c>
      <c r="C4" s="37">
        <v>158787</v>
      </c>
      <c r="D4" s="37">
        <v>319306.26934561698</v>
      </c>
      <c r="E4" s="37">
        <v>340287.30832642998</v>
      </c>
      <c r="F4" s="37">
        <v>-28795.415049189101</v>
      </c>
      <c r="G4" s="37">
        <v>340287.30832642998</v>
      </c>
      <c r="H4" s="37">
        <v>-9.2443545628842397E-2</v>
      </c>
    </row>
    <row r="5" spans="1:8">
      <c r="A5" s="37">
        <v>4</v>
      </c>
      <c r="B5" s="37">
        <v>15</v>
      </c>
      <c r="C5" s="37">
        <v>8205</v>
      </c>
      <c r="D5" s="37">
        <v>160973.62433080701</v>
      </c>
      <c r="E5" s="37">
        <v>191673.66777097</v>
      </c>
      <c r="F5" s="37">
        <v>-35751.165216125897</v>
      </c>
      <c r="G5" s="37">
        <v>191673.66777097</v>
      </c>
      <c r="H5" s="37">
        <v>-0.229288041368825</v>
      </c>
    </row>
    <row r="6" spans="1:8">
      <c r="A6" s="37">
        <v>5</v>
      </c>
      <c r="B6" s="37">
        <v>16</v>
      </c>
      <c r="C6" s="37">
        <v>19028</v>
      </c>
      <c r="D6" s="37">
        <v>1641611.23574444</v>
      </c>
      <c r="E6" s="37">
        <v>1679276.73701966</v>
      </c>
      <c r="F6" s="37">
        <v>-147186.800420513</v>
      </c>
      <c r="G6" s="37">
        <v>1679276.73701966</v>
      </c>
      <c r="H6" s="37">
        <v>-9.6069295218549997E-2</v>
      </c>
    </row>
    <row r="7" spans="1:8">
      <c r="A7" s="37">
        <v>6</v>
      </c>
      <c r="B7" s="37">
        <v>17</v>
      </c>
      <c r="C7" s="37">
        <v>70460</v>
      </c>
      <c r="D7" s="37">
        <v>1248784.6333504301</v>
      </c>
      <c r="E7" s="37">
        <v>1327828.62716667</v>
      </c>
      <c r="F7" s="37">
        <v>-122775.839970085</v>
      </c>
      <c r="G7" s="37">
        <v>1327828.62716667</v>
      </c>
      <c r="H7" s="37">
        <v>-0.10188420065457</v>
      </c>
    </row>
    <row r="8" spans="1:8">
      <c r="A8" s="37">
        <v>7</v>
      </c>
      <c r="B8" s="37">
        <v>18</v>
      </c>
      <c r="C8" s="37">
        <v>161523</v>
      </c>
      <c r="D8" s="37">
        <v>231240.12224017101</v>
      </c>
      <c r="E8" s="37">
        <v>190613.37733247899</v>
      </c>
      <c r="F8" s="37">
        <v>34307.360292307698</v>
      </c>
      <c r="G8" s="37">
        <v>190613.37733247899</v>
      </c>
      <c r="H8" s="37">
        <v>0.15253089001308301</v>
      </c>
    </row>
    <row r="9" spans="1:8">
      <c r="A9" s="37">
        <v>8</v>
      </c>
      <c r="B9" s="37">
        <v>19</v>
      </c>
      <c r="C9" s="37">
        <v>44640</v>
      </c>
      <c r="D9" s="37">
        <v>312184.97056581202</v>
      </c>
      <c r="E9" s="37">
        <v>318636.877834188</v>
      </c>
      <c r="F9" s="37">
        <v>-13882.4457299145</v>
      </c>
      <c r="G9" s="37">
        <v>318636.877834188</v>
      </c>
      <c r="H9" s="37">
        <v>-4.5552891992607897E-2</v>
      </c>
    </row>
    <row r="10" spans="1:8">
      <c r="A10" s="37">
        <v>9</v>
      </c>
      <c r="B10" s="37">
        <v>21</v>
      </c>
      <c r="C10" s="37">
        <v>402470</v>
      </c>
      <c r="D10" s="37">
        <v>1524480.4216227999</v>
      </c>
      <c r="E10" s="37">
        <v>1608773.7528333301</v>
      </c>
      <c r="F10" s="37">
        <v>-145093.70432906001</v>
      </c>
      <c r="G10" s="37">
        <v>1608773.7528333301</v>
      </c>
      <c r="H10" s="37">
        <v>-9.9129385877282594E-2</v>
      </c>
    </row>
    <row r="11" spans="1:8">
      <c r="A11" s="37">
        <v>10</v>
      </c>
      <c r="B11" s="37">
        <v>22</v>
      </c>
      <c r="C11" s="37">
        <v>22584</v>
      </c>
      <c r="D11" s="37">
        <v>463126.70295641001</v>
      </c>
      <c r="E11" s="37">
        <v>400779.43935384601</v>
      </c>
      <c r="F11" s="37">
        <v>55145.161038461498</v>
      </c>
      <c r="G11" s="37">
        <v>400779.43935384601</v>
      </c>
      <c r="H11" s="37">
        <v>0.120952370174829</v>
      </c>
    </row>
    <row r="12" spans="1:8">
      <c r="A12" s="37">
        <v>11</v>
      </c>
      <c r="B12" s="37">
        <v>23</v>
      </c>
      <c r="C12" s="37">
        <v>225639.48800000001</v>
      </c>
      <c r="D12" s="37">
        <v>2205072.6667790199</v>
      </c>
      <c r="E12" s="37">
        <v>1905069.1504282099</v>
      </c>
      <c r="F12" s="37">
        <v>269763.98526239302</v>
      </c>
      <c r="G12" s="37">
        <v>1905069.1504282099</v>
      </c>
      <c r="H12" s="37">
        <v>0.1240389346821</v>
      </c>
    </row>
    <row r="13" spans="1:8">
      <c r="A13" s="37">
        <v>12</v>
      </c>
      <c r="B13" s="37">
        <v>24</v>
      </c>
      <c r="C13" s="37">
        <v>35703.9</v>
      </c>
      <c r="D13" s="37">
        <v>923727.99831040797</v>
      </c>
      <c r="E13" s="37">
        <v>859516.71512734995</v>
      </c>
      <c r="F13" s="37">
        <v>30958.809969230799</v>
      </c>
      <c r="G13" s="37">
        <v>859516.71512734995</v>
      </c>
      <c r="H13" s="37">
        <v>3.4766604018535999E-2</v>
      </c>
    </row>
    <row r="14" spans="1:8">
      <c r="A14" s="37">
        <v>13</v>
      </c>
      <c r="B14" s="37">
        <v>25</v>
      </c>
      <c r="C14" s="37">
        <v>126561</v>
      </c>
      <c r="D14" s="37">
        <v>1979086.6204220001</v>
      </c>
      <c r="E14" s="37">
        <v>1855087.2956000001</v>
      </c>
      <c r="F14" s="37">
        <v>89811.559599999993</v>
      </c>
      <c r="G14" s="37">
        <v>1855087.2956000001</v>
      </c>
      <c r="H14" s="37">
        <v>4.6178010419346202E-2</v>
      </c>
    </row>
    <row r="15" spans="1:8">
      <c r="A15" s="37">
        <v>14</v>
      </c>
      <c r="B15" s="37">
        <v>26</v>
      </c>
      <c r="C15" s="37">
        <v>86946</v>
      </c>
      <c r="D15" s="37">
        <v>489172.72498208203</v>
      </c>
      <c r="E15" s="37">
        <v>438898.70732995198</v>
      </c>
      <c r="F15" s="37">
        <v>45362.040809984101</v>
      </c>
      <c r="G15" s="37">
        <v>438898.70732995198</v>
      </c>
      <c r="H15" s="37">
        <v>9.3672759942286105E-2</v>
      </c>
    </row>
    <row r="16" spans="1:8">
      <c r="A16" s="37">
        <v>15</v>
      </c>
      <c r="B16" s="37">
        <v>27</v>
      </c>
      <c r="C16" s="37">
        <v>188298.06299999999</v>
      </c>
      <c r="D16" s="37">
        <v>1534189.2963548701</v>
      </c>
      <c r="E16" s="37">
        <v>1448109.6980878101</v>
      </c>
      <c r="F16" s="37">
        <v>76027.669147469904</v>
      </c>
      <c r="G16" s="37">
        <v>1448109.6980878101</v>
      </c>
      <c r="H16" s="37">
        <v>4.9882425811382497E-2</v>
      </c>
    </row>
    <row r="17" spans="1:9">
      <c r="A17" s="37">
        <v>16</v>
      </c>
      <c r="B17" s="37">
        <v>29</v>
      </c>
      <c r="C17" s="37">
        <v>425427</v>
      </c>
      <c r="D17" s="37">
        <v>4845695.3732247902</v>
      </c>
      <c r="E17" s="37">
        <v>4718829.5804290604</v>
      </c>
      <c r="F17" s="37">
        <v>-42367.5005376068</v>
      </c>
      <c r="G17" s="37">
        <v>4718829.5804290604</v>
      </c>
      <c r="H17" s="37">
        <v>-9.0597335793194903E-3</v>
      </c>
    </row>
    <row r="18" spans="1:9">
      <c r="A18" s="37">
        <v>17</v>
      </c>
      <c r="B18" s="37">
        <v>31</v>
      </c>
      <c r="C18" s="37">
        <v>36019.358</v>
      </c>
      <c r="D18" s="37">
        <v>366365.88858415402</v>
      </c>
      <c r="E18" s="37">
        <v>319007.50842368498</v>
      </c>
      <c r="F18" s="37">
        <v>45889.676242528301</v>
      </c>
      <c r="G18" s="37">
        <v>319007.50842368498</v>
      </c>
      <c r="H18" s="37">
        <v>0.12576056536173499</v>
      </c>
    </row>
    <row r="19" spans="1:9">
      <c r="A19" s="37">
        <v>18</v>
      </c>
      <c r="B19" s="37">
        <v>32</v>
      </c>
      <c r="C19" s="37">
        <v>28403.940999999999</v>
      </c>
      <c r="D19" s="37">
        <v>496054.58783457399</v>
      </c>
      <c r="E19" s="37">
        <v>461667.43348401401</v>
      </c>
      <c r="F19" s="37">
        <v>30630.342416197502</v>
      </c>
      <c r="G19" s="37">
        <v>461667.43348401401</v>
      </c>
      <c r="H19" s="37">
        <v>6.2219136294465502E-2</v>
      </c>
    </row>
    <row r="20" spans="1:9">
      <c r="A20" s="37">
        <v>19</v>
      </c>
      <c r="B20" s="37">
        <v>33</v>
      </c>
      <c r="C20" s="37">
        <v>57647.6</v>
      </c>
      <c r="D20" s="37">
        <v>842505.13802583795</v>
      </c>
      <c r="E20" s="37">
        <v>675284.14907062298</v>
      </c>
      <c r="F20" s="37">
        <v>150976.42318185401</v>
      </c>
      <c r="G20" s="37">
        <v>675284.14907062298</v>
      </c>
      <c r="H20" s="37">
        <v>0.18272253118683399</v>
      </c>
    </row>
    <row r="21" spans="1:9">
      <c r="A21" s="37">
        <v>20</v>
      </c>
      <c r="B21" s="37">
        <v>34</v>
      </c>
      <c r="C21" s="37">
        <v>47377.57</v>
      </c>
      <c r="D21" s="37">
        <v>294657.84116746101</v>
      </c>
      <c r="E21" s="37">
        <v>223069.165264165</v>
      </c>
      <c r="F21" s="37">
        <v>70617.932436084899</v>
      </c>
      <c r="G21" s="37">
        <v>223069.165264165</v>
      </c>
      <c r="H21" s="37">
        <v>0.24045296163524599</v>
      </c>
    </row>
    <row r="22" spans="1:9">
      <c r="A22" s="37">
        <v>21</v>
      </c>
      <c r="B22" s="37">
        <v>35</v>
      </c>
      <c r="C22" s="37">
        <v>53423.067999999999</v>
      </c>
      <c r="D22" s="37">
        <v>1411118.28060796</v>
      </c>
      <c r="E22" s="37">
        <v>1339763.54393186</v>
      </c>
      <c r="F22" s="37">
        <v>56655.366917699102</v>
      </c>
      <c r="G22" s="37">
        <v>1339763.54393186</v>
      </c>
      <c r="H22" s="37">
        <v>4.0571898931983798E-2</v>
      </c>
    </row>
    <row r="23" spans="1:9">
      <c r="A23" s="37">
        <v>22</v>
      </c>
      <c r="B23" s="37">
        <v>36</v>
      </c>
      <c r="C23" s="37">
        <v>178464.41</v>
      </c>
      <c r="D23" s="37">
        <v>907279.57475044206</v>
      </c>
      <c r="E23" s="37">
        <v>804042.73325629998</v>
      </c>
      <c r="F23" s="37">
        <v>99510.121284407607</v>
      </c>
      <c r="G23" s="37">
        <v>804042.73325629998</v>
      </c>
      <c r="H23" s="37">
        <v>0.11013204239722101</v>
      </c>
    </row>
    <row r="24" spans="1:9">
      <c r="A24" s="37">
        <v>23</v>
      </c>
      <c r="B24" s="37">
        <v>37</v>
      </c>
      <c r="C24" s="37">
        <v>180103.56899999999</v>
      </c>
      <c r="D24" s="37">
        <v>1243611.50310054</v>
      </c>
      <c r="E24" s="37">
        <v>1111271.67612814</v>
      </c>
      <c r="F24" s="37">
        <v>125152.562384253</v>
      </c>
      <c r="G24" s="37">
        <v>1111271.67612814</v>
      </c>
      <c r="H24" s="37">
        <v>0.10122137571068</v>
      </c>
    </row>
    <row r="25" spans="1:9">
      <c r="A25" s="37">
        <v>24</v>
      </c>
      <c r="B25" s="37">
        <v>38</v>
      </c>
      <c r="C25" s="37">
        <v>898412.64800000004</v>
      </c>
      <c r="D25" s="37">
        <v>3603815.0878424798</v>
      </c>
      <c r="E25" s="37">
        <v>3778501.4081398202</v>
      </c>
      <c r="F25" s="37">
        <v>-178854.40889645999</v>
      </c>
      <c r="G25" s="37">
        <v>3778501.4081398202</v>
      </c>
      <c r="H25" s="37">
        <v>-4.96866523117558E-2</v>
      </c>
    </row>
    <row r="26" spans="1:9">
      <c r="A26" s="37">
        <v>25</v>
      </c>
      <c r="B26" s="37">
        <v>39</v>
      </c>
      <c r="C26" s="37">
        <v>96940.115999999995</v>
      </c>
      <c r="D26" s="37">
        <v>161175.50368187</v>
      </c>
      <c r="E26" s="37">
        <v>128380.24417211099</v>
      </c>
      <c r="F26" s="37">
        <v>32286.301345474199</v>
      </c>
      <c r="G26" s="37">
        <v>128380.24417211099</v>
      </c>
      <c r="H26" s="37">
        <v>0.20095223458912501</v>
      </c>
    </row>
    <row r="27" spans="1:9">
      <c r="A27" s="37">
        <v>26</v>
      </c>
      <c r="B27" s="37">
        <v>42</v>
      </c>
      <c r="C27" s="37">
        <v>13221.630999999999</v>
      </c>
      <c r="D27" s="37">
        <v>287963.95032613998</v>
      </c>
      <c r="E27" s="37">
        <v>247113.96309999999</v>
      </c>
      <c r="F27" s="37">
        <v>39153.806799999998</v>
      </c>
      <c r="G27" s="37">
        <v>247113.96309999999</v>
      </c>
      <c r="H27" s="37">
        <v>0.13677336716486599</v>
      </c>
    </row>
    <row r="28" spans="1:9">
      <c r="A28" s="37">
        <v>27</v>
      </c>
      <c r="B28" s="37">
        <v>75</v>
      </c>
      <c r="C28" s="37">
        <v>82</v>
      </c>
      <c r="D28" s="37">
        <v>31709.4017094017</v>
      </c>
      <c r="E28" s="37">
        <v>28621.482905982899</v>
      </c>
      <c r="F28" s="37">
        <v>3087.9188034188001</v>
      </c>
      <c r="G28" s="37">
        <v>28621.482905982899</v>
      </c>
      <c r="H28" s="37">
        <v>9.7381805929919102E-2</v>
      </c>
    </row>
    <row r="29" spans="1:9">
      <c r="A29" s="37">
        <v>28</v>
      </c>
      <c r="B29" s="37">
        <v>76</v>
      </c>
      <c r="C29" s="37">
        <v>2989</v>
      </c>
      <c r="D29" s="37">
        <v>562093.72264460602</v>
      </c>
      <c r="E29" s="37">
        <v>558646.83050170902</v>
      </c>
      <c r="F29" s="37">
        <v>-19369.101729059799</v>
      </c>
      <c r="G29" s="37">
        <v>558646.83050170902</v>
      </c>
      <c r="H29" s="37">
        <v>-3.5916746966618202E-2</v>
      </c>
    </row>
    <row r="30" spans="1:9">
      <c r="A30" s="37">
        <v>29</v>
      </c>
      <c r="B30" s="37">
        <v>99</v>
      </c>
      <c r="C30" s="37">
        <v>8</v>
      </c>
      <c r="D30" s="37">
        <v>4088.2414340821401</v>
      </c>
      <c r="E30" s="37">
        <v>3902.4246426140198</v>
      </c>
      <c r="F30" s="37">
        <v>185.81679146811899</v>
      </c>
      <c r="G30" s="37">
        <v>3902.4246426140198</v>
      </c>
      <c r="H30" s="37">
        <v>4.5451521018067501E-2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367</v>
      </c>
      <c r="D34" s="34">
        <v>1669440.34</v>
      </c>
      <c r="E34" s="34">
        <v>1743428.01</v>
      </c>
      <c r="F34" s="30"/>
      <c r="G34" s="30"/>
      <c r="H34" s="30"/>
    </row>
    <row r="35" spans="1:8">
      <c r="A35" s="30"/>
      <c r="B35" s="33">
        <v>71</v>
      </c>
      <c r="C35" s="34">
        <v>171</v>
      </c>
      <c r="D35" s="34">
        <v>498750.78</v>
      </c>
      <c r="E35" s="34">
        <v>589966.16</v>
      </c>
      <c r="F35" s="30"/>
      <c r="G35" s="30"/>
      <c r="H35" s="30"/>
    </row>
    <row r="36" spans="1:8">
      <c r="A36" s="30"/>
      <c r="B36" s="33">
        <v>72</v>
      </c>
      <c r="C36" s="34">
        <v>67</v>
      </c>
      <c r="D36" s="34">
        <v>200261.12</v>
      </c>
      <c r="E36" s="34">
        <v>201731.82</v>
      </c>
      <c r="F36" s="30"/>
      <c r="G36" s="30"/>
      <c r="H36" s="30"/>
    </row>
    <row r="37" spans="1:8">
      <c r="A37" s="30"/>
      <c r="B37" s="33">
        <v>73</v>
      </c>
      <c r="C37" s="34">
        <v>134</v>
      </c>
      <c r="D37" s="34">
        <v>283559.28999999998</v>
      </c>
      <c r="E37" s="34">
        <v>338949.05</v>
      </c>
      <c r="F37" s="30"/>
      <c r="G37" s="30"/>
      <c r="H37" s="30"/>
    </row>
    <row r="38" spans="1:8">
      <c r="A38" s="30"/>
      <c r="B38" s="33">
        <v>77</v>
      </c>
      <c r="C38" s="34">
        <v>257</v>
      </c>
      <c r="D38" s="34">
        <v>392218.1</v>
      </c>
      <c r="E38" s="34">
        <v>482483.39</v>
      </c>
      <c r="F38" s="30"/>
      <c r="G38" s="30"/>
      <c r="H38" s="30"/>
    </row>
    <row r="39" spans="1:8">
      <c r="A39" s="30"/>
      <c r="B39" s="33">
        <v>78</v>
      </c>
      <c r="C39" s="34">
        <v>111</v>
      </c>
      <c r="D39" s="34">
        <v>132970.26</v>
      </c>
      <c r="E39" s="34">
        <v>116565.18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2016-11-07T00:56:02Z</dcterms:modified>
</cp:coreProperties>
</file>