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<sst xmlns="http://schemas.openxmlformats.org/spreadsheetml/2006/main" count="121" uniqueCount="80">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</sst>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18398405.876099996</v>
      </c>
      <c r="F3" s="25">
        <f>RA!I7</f>
        <v>1154176.5612999999</v>
      </c>
      <c r="G3" s="16">
        <f>SUM(G4:G42)</f>
        <v>17244229.314800002</v>
      </c>
      <c r="H3" s="27">
        <f>RA!J7</f>
        <v>6.27324219865866</v>
      </c>
      <c r="I3" s="20">
        <f>SUM(I4:I42)</f>
        <v>18398411.645523779</v>
      </c>
      <c r="J3" s="21">
        <f>SUM(J4:J42)</f>
        <v>17244229.131240565</v>
      </c>
      <c r="K3" s="22">
        <f>E3-I3</f>
        <v>-5.76942378282547</v>
      </c>
      <c r="L3" s="22">
        <f>G3-J3</f>
        <v>0.18355943635106087</v>
      </c>
    </row>
    <row r="4" spans="1:13">
      <c r="A4" s="69">
        <f>RA!A8</f>
        <v>42683</v>
      </c>
      <c r="B4" s="12">
        <v>12</v>
      </c>
      <c r="C4" s="67" t="s">
        <v>6</v>
      </c>
      <c r="D4" s="67"/>
      <c r="E4" s="15">
        <f>VLOOKUP(C4,RA!B8:D35,3,0)</f>
        <v>512273.5048</v>
      </c>
      <c r="F4" s="25">
        <f>VLOOKUP(C4,RA!B8:I38,8,0)</f>
        <v>141588.67439999999</v>
      </c>
      <c r="G4" s="16">
        <f t="shared" ref="G4:G42" si="0">E4-F4</f>
        <v>370684.83039999998</v>
      </c>
      <c r="H4" s="27">
        <f>RA!J8</f>
        <v>27.639273371219598</v>
      </c>
      <c r="I4" s="20">
        <f>VLOOKUP(B4,RMS!B:D,3,FALSE)</f>
        <v>512273.80258034199</v>
      </c>
      <c r="J4" s="21">
        <f>VLOOKUP(B4,RMS!B:E,4,FALSE)</f>
        <v>370684.84369572601</v>
      </c>
      <c r="K4" s="22">
        <f t="shared" ref="K4:K42" si="1">E4-I4</f>
        <v>-0.29778034199262038</v>
      </c>
      <c r="L4" s="22">
        <f t="shared" ref="L4:L42" si="2">G4-J4</f>
        <v>-1.32957260357216E-2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54747.889900000002</v>
      </c>
      <c r="F5" s="25">
        <f>VLOOKUP(C5,RA!B9:I39,8,0)</f>
        <v>13313.9702</v>
      </c>
      <c r="G5" s="16">
        <f t="shared" si="0"/>
        <v>41433.919699999999</v>
      </c>
      <c r="H5" s="27">
        <f>RA!J9</f>
        <v>24.318691047853498</v>
      </c>
      <c r="I5" s="20">
        <f>VLOOKUP(B5,RMS!B:D,3,FALSE)</f>
        <v>54747.911596581202</v>
      </c>
      <c r="J5" s="21">
        <f>VLOOKUP(B5,RMS!B:E,4,FALSE)</f>
        <v>41433.907368376102</v>
      </c>
      <c r="K5" s="22">
        <f t="shared" si="1"/>
        <v>-2.169658119964879E-2</v>
      </c>
      <c r="L5" s="22">
        <f t="shared" si="2"/>
        <v>1.2331623896898236E-2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93875.216799999995</v>
      </c>
      <c r="F6" s="25">
        <f>VLOOKUP(C6,RA!B10:I40,8,0)</f>
        <v>28721.647700000001</v>
      </c>
      <c r="G6" s="16">
        <f t="shared" si="0"/>
        <v>65153.569099999993</v>
      </c>
      <c r="H6" s="27">
        <f>RA!J10</f>
        <v>30.595559380907901</v>
      </c>
      <c r="I6" s="20">
        <f>VLOOKUP(B6,RMS!B:D,3,FALSE)</f>
        <v>93877.1574999773</v>
      </c>
      <c r="J6" s="21">
        <f>VLOOKUP(B6,RMS!B:E,4,FALSE)</f>
        <v>65153.567449957904</v>
      </c>
      <c r="K6" s="22">
        <f>E6-I6</f>
        <v>-1.9406999773054849</v>
      </c>
      <c r="L6" s="22">
        <f t="shared" si="2"/>
        <v>1.6500420897500589E-3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63816.167200000004</v>
      </c>
      <c r="F7" s="25">
        <f>VLOOKUP(C7,RA!B11:I41,8,0)</f>
        <v>14405.2917</v>
      </c>
      <c r="G7" s="16">
        <f t="shared" si="0"/>
        <v>49410.875500000002</v>
      </c>
      <c r="H7" s="27">
        <f>RA!J11</f>
        <v>22.573106991608899</v>
      </c>
      <c r="I7" s="20">
        <f>VLOOKUP(B7,RMS!B:D,3,FALSE)</f>
        <v>63816.189076159098</v>
      </c>
      <c r="J7" s="21">
        <f>VLOOKUP(B7,RMS!B:E,4,FALSE)</f>
        <v>49410.8753494743</v>
      </c>
      <c r="K7" s="22">
        <f t="shared" si="1"/>
        <v>-2.1876159094972536E-2</v>
      </c>
      <c r="L7" s="22">
        <f t="shared" si="2"/>
        <v>1.5052570233820006E-4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178036.4118</v>
      </c>
      <c r="F8" s="25">
        <f>VLOOKUP(C8,RA!B12:I42,8,0)</f>
        <v>34317.323400000001</v>
      </c>
      <c r="G8" s="16">
        <f t="shared" si="0"/>
        <v>143719.08840000001</v>
      </c>
      <c r="H8" s="27">
        <f>RA!J12</f>
        <v>19.275452169048901</v>
      </c>
      <c r="I8" s="20">
        <f>VLOOKUP(B8,RMS!B:D,3,FALSE)</f>
        <v>178036.416913675</v>
      </c>
      <c r="J8" s="21">
        <f>VLOOKUP(B8,RMS!B:E,4,FALSE)</f>
        <v>143719.08908205101</v>
      </c>
      <c r="K8" s="22">
        <f t="shared" si="1"/>
        <v>-5.113674997119233E-3</v>
      </c>
      <c r="L8" s="22">
        <f t="shared" si="2"/>
        <v>-6.8205100251361728E-4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300299.4252</v>
      </c>
      <c r="F9" s="25">
        <f>VLOOKUP(C9,RA!B13:I43,8,0)</f>
        <v>90473.644400000005</v>
      </c>
      <c r="G9" s="16">
        <f t="shared" si="0"/>
        <v>209825.78080000001</v>
      </c>
      <c r="H9" s="27">
        <f>RA!J13</f>
        <v>30.1278113801731</v>
      </c>
      <c r="I9" s="20">
        <f>VLOOKUP(B9,RMS!B:D,3,FALSE)</f>
        <v>300299.57401623903</v>
      </c>
      <c r="J9" s="21">
        <f>VLOOKUP(B9,RMS!B:E,4,FALSE)</f>
        <v>209825.781878632</v>
      </c>
      <c r="K9" s="22">
        <f t="shared" si="1"/>
        <v>-0.14881623903056607</v>
      </c>
      <c r="L9" s="22">
        <f t="shared" si="2"/>
        <v>-1.0786319908220321E-3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153266.16190000001</v>
      </c>
      <c r="F10" s="25">
        <f>VLOOKUP(C10,RA!B14:I43,8,0)</f>
        <v>31299.154200000001</v>
      </c>
      <c r="G10" s="16">
        <f t="shared" si="0"/>
        <v>121967.0077</v>
      </c>
      <c r="H10" s="27">
        <f>RA!J14</f>
        <v>20.421437982130399</v>
      </c>
      <c r="I10" s="20">
        <f>VLOOKUP(B10,RMS!B:D,3,FALSE)</f>
        <v>153266.15304188</v>
      </c>
      <c r="J10" s="21">
        <f>VLOOKUP(B10,RMS!B:E,4,FALSE)</f>
        <v>121967.009193162</v>
      </c>
      <c r="K10" s="22">
        <f t="shared" si="1"/>
        <v>8.8581200107000768E-3</v>
      </c>
      <c r="L10" s="22">
        <f t="shared" si="2"/>
        <v>-1.4931619953131303E-3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142506.7922</v>
      </c>
      <c r="F11" s="25">
        <f>VLOOKUP(C11,RA!B15:I44,8,0)</f>
        <v>13163.0746</v>
      </c>
      <c r="G11" s="16">
        <f t="shared" si="0"/>
        <v>129343.7176</v>
      </c>
      <c r="H11" s="27">
        <f>RA!J15</f>
        <v>9.23680506507114</v>
      </c>
      <c r="I11" s="20">
        <f>VLOOKUP(B11,RMS!B:D,3,FALSE)</f>
        <v>142507.005311966</v>
      </c>
      <c r="J11" s="21">
        <f>VLOOKUP(B11,RMS!B:E,4,FALSE)</f>
        <v>129343.716852137</v>
      </c>
      <c r="K11" s="22">
        <f t="shared" si="1"/>
        <v>-0.21311196600436233</v>
      </c>
      <c r="L11" s="22">
        <f t="shared" si="2"/>
        <v>7.4786299956031144E-4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498628.64730000001</v>
      </c>
      <c r="F12" s="25">
        <f>VLOOKUP(C12,RA!B16:I45,8,0)</f>
        <v>-28506.109799999998</v>
      </c>
      <c r="G12" s="16">
        <f t="shared" si="0"/>
        <v>527134.75710000005</v>
      </c>
      <c r="H12" s="27">
        <f>RA!J16</f>
        <v>-5.7169017372660704</v>
      </c>
      <c r="I12" s="20">
        <f>VLOOKUP(B12,RMS!B:D,3,FALSE)</f>
        <v>498628.265797436</v>
      </c>
      <c r="J12" s="21">
        <f>VLOOKUP(B12,RMS!B:E,4,FALSE)</f>
        <v>527134.7574</v>
      </c>
      <c r="K12" s="22">
        <f t="shared" si="1"/>
        <v>0.38150256400695071</v>
      </c>
      <c r="L12" s="22">
        <f t="shared" si="2"/>
        <v>-2.9999995604157448E-4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692962.304</v>
      </c>
      <c r="F13" s="25">
        <f>VLOOKUP(C13,RA!B17:I46,8,0)</f>
        <v>53109.624000000003</v>
      </c>
      <c r="G13" s="16">
        <f t="shared" si="0"/>
        <v>639852.68000000005</v>
      </c>
      <c r="H13" s="27">
        <f>RA!J17</f>
        <v>7.6641433009320004</v>
      </c>
      <c r="I13" s="20">
        <f>VLOOKUP(B13,RMS!B:D,3,FALSE)</f>
        <v>692962.30464102596</v>
      </c>
      <c r="J13" s="21">
        <f>VLOOKUP(B13,RMS!B:E,4,FALSE)</f>
        <v>639852.68324615399</v>
      </c>
      <c r="K13" s="22">
        <f t="shared" si="1"/>
        <v>-6.4102595206350088E-4</v>
      </c>
      <c r="L13" s="22">
        <f t="shared" si="2"/>
        <v>-3.2461539376527071E-3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1339694.1561</v>
      </c>
      <c r="F14" s="25">
        <f>VLOOKUP(C14,RA!B18:I47,8,0)</f>
        <v>175964.87239999999</v>
      </c>
      <c r="G14" s="16">
        <f t="shared" si="0"/>
        <v>1163729.2837</v>
      </c>
      <c r="H14" s="27">
        <f>RA!J18</f>
        <v>13.134704783086701</v>
      </c>
      <c r="I14" s="20">
        <f>VLOOKUP(B14,RMS!B:D,3,FALSE)</f>
        <v>1339694.5087059799</v>
      </c>
      <c r="J14" s="21">
        <f>VLOOKUP(B14,RMS!B:E,4,FALSE)</f>
        <v>1163729.2732256399</v>
      </c>
      <c r="K14" s="22">
        <f t="shared" si="1"/>
        <v>-0.35260597988963127</v>
      </c>
      <c r="L14" s="22">
        <f t="shared" si="2"/>
        <v>1.0474360082298517E-2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513856.79379999998</v>
      </c>
      <c r="F15" s="25">
        <f>VLOOKUP(C15,RA!B19:I48,8,0)</f>
        <v>40511.524700000002</v>
      </c>
      <c r="G15" s="16">
        <f t="shared" si="0"/>
        <v>473345.26909999998</v>
      </c>
      <c r="H15" s="27">
        <f>RA!J19</f>
        <v>7.8838161115697201</v>
      </c>
      <c r="I15" s="20">
        <f>VLOOKUP(B15,RMS!B:D,3,FALSE)</f>
        <v>513856.83070683799</v>
      </c>
      <c r="J15" s="21">
        <f>VLOOKUP(B15,RMS!B:E,4,FALSE)</f>
        <v>473345.268126496</v>
      </c>
      <c r="K15" s="22">
        <f t="shared" si="1"/>
        <v>-3.6906838009599596E-2</v>
      </c>
      <c r="L15" s="22">
        <f t="shared" si="2"/>
        <v>9.7350397845730186E-4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1382198.3537000001</v>
      </c>
      <c r="F16" s="25">
        <f>VLOOKUP(C16,RA!B20:I49,8,0)</f>
        <v>83987.671799999996</v>
      </c>
      <c r="G16" s="16">
        <f t="shared" si="0"/>
        <v>1298210.6819000002</v>
      </c>
      <c r="H16" s="27">
        <f>RA!J20</f>
        <v>6.07638343477793</v>
      </c>
      <c r="I16" s="20">
        <f>VLOOKUP(B16,RMS!B:D,3,FALSE)</f>
        <v>1382198.4634</v>
      </c>
      <c r="J16" s="21">
        <f>VLOOKUP(B16,RMS!B:E,4,FALSE)</f>
        <v>1298210.6819</v>
      </c>
      <c r="K16" s="22">
        <f t="shared" si="1"/>
        <v>-0.10969999991357327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325188.15220000001</v>
      </c>
      <c r="F17" s="25">
        <f>VLOOKUP(C17,RA!B21:I50,8,0)</f>
        <v>41238.4136</v>
      </c>
      <c r="G17" s="16">
        <f t="shared" si="0"/>
        <v>283949.73860000004</v>
      </c>
      <c r="H17" s="27">
        <f>RA!J21</f>
        <v>12.6814010046212</v>
      </c>
      <c r="I17" s="20">
        <f>VLOOKUP(B17,RMS!B:D,3,FALSE)</f>
        <v>325187.86192970298</v>
      </c>
      <c r="J17" s="21">
        <f>VLOOKUP(B17,RMS!B:E,4,FALSE)</f>
        <v>283949.73859727703</v>
      </c>
      <c r="K17" s="22">
        <f t="shared" si="1"/>
        <v>0.29027029703138396</v>
      </c>
      <c r="L17" s="22">
        <f t="shared" si="2"/>
        <v>2.7230125851929188E-6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954583.73620000004</v>
      </c>
      <c r="F18" s="25">
        <f>VLOOKUP(C18,RA!B22:I51,8,0)</f>
        <v>46622.612000000001</v>
      </c>
      <c r="G18" s="16">
        <f t="shared" si="0"/>
        <v>907961.12420000008</v>
      </c>
      <c r="H18" s="27">
        <f>RA!J22</f>
        <v>4.8840777641566504</v>
      </c>
      <c r="I18" s="20">
        <f>VLOOKUP(B18,RMS!B:D,3,FALSE)</f>
        <v>954585.01170934096</v>
      </c>
      <c r="J18" s="21">
        <f>VLOOKUP(B18,RMS!B:E,4,FALSE)</f>
        <v>907961.12712035398</v>
      </c>
      <c r="K18" s="22">
        <f t="shared" si="1"/>
        <v>-1.2755093409214169</v>
      </c>
      <c r="L18" s="22">
        <f t="shared" si="2"/>
        <v>-2.9203539015725255E-3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2062405.4966</v>
      </c>
      <c r="F19" s="25">
        <f>VLOOKUP(C19,RA!B23:I52,8,0)</f>
        <v>127182.71400000001</v>
      </c>
      <c r="G19" s="16">
        <f t="shared" si="0"/>
        <v>1935222.7826</v>
      </c>
      <c r="H19" s="27">
        <f>RA!J23</f>
        <v>6.1667171761163599</v>
      </c>
      <c r="I19" s="20">
        <f>VLOOKUP(B19,RMS!B:D,3,FALSE)</f>
        <v>2062407.26442308</v>
      </c>
      <c r="J19" s="21">
        <f>VLOOKUP(B19,RMS!B:E,4,FALSE)</f>
        <v>1935222.80232137</v>
      </c>
      <c r="K19" s="22">
        <f t="shared" si="1"/>
        <v>-1.7678230800665915</v>
      </c>
      <c r="L19" s="22">
        <f t="shared" si="2"/>
        <v>-1.972136995755136E-2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294016.37050000002</v>
      </c>
      <c r="F20" s="25">
        <f>VLOOKUP(C20,RA!B24:I53,8,0)</f>
        <v>37288.280200000001</v>
      </c>
      <c r="G20" s="16">
        <f t="shared" si="0"/>
        <v>256728.09030000001</v>
      </c>
      <c r="H20" s="27">
        <f>RA!J24</f>
        <v>12.682382323333901</v>
      </c>
      <c r="I20" s="20">
        <f>VLOOKUP(B20,RMS!B:D,3,FALSE)</f>
        <v>294016.46346678003</v>
      </c>
      <c r="J20" s="21">
        <f>VLOOKUP(B20,RMS!B:E,4,FALSE)</f>
        <v>256728.08402954499</v>
      </c>
      <c r="K20" s="22">
        <f t="shared" si="1"/>
        <v>-9.2966780008282512E-2</v>
      </c>
      <c r="L20" s="22">
        <f t="shared" si="2"/>
        <v>6.2704550218768418E-3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379432.01030000002</v>
      </c>
      <c r="F21" s="25">
        <f>VLOOKUP(C21,RA!B25:I54,8,0)</f>
        <v>24003.137599999998</v>
      </c>
      <c r="G21" s="16">
        <f t="shared" si="0"/>
        <v>355428.87270000001</v>
      </c>
      <c r="H21" s="27">
        <f>RA!J25</f>
        <v>6.3260707975117301</v>
      </c>
      <c r="I21" s="20">
        <f>VLOOKUP(B21,RMS!B:D,3,FALSE)</f>
        <v>379432.13548683102</v>
      </c>
      <c r="J21" s="21">
        <f>VLOOKUP(B21,RMS!B:E,4,FALSE)</f>
        <v>355428.86133295001</v>
      </c>
      <c r="K21" s="22">
        <f t="shared" si="1"/>
        <v>-0.12518683099187911</v>
      </c>
      <c r="L21" s="22">
        <f t="shared" si="2"/>
        <v>1.1367049999535084E-2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665882.75390000001</v>
      </c>
      <c r="F22" s="25">
        <f>VLOOKUP(C22,RA!B26:I55,8,0)</f>
        <v>137237.88449999999</v>
      </c>
      <c r="G22" s="16">
        <f t="shared" si="0"/>
        <v>528644.86939999997</v>
      </c>
      <c r="H22" s="27">
        <f>RA!J26</f>
        <v>20.609917240867599</v>
      </c>
      <c r="I22" s="20">
        <f>VLOOKUP(B22,RMS!B:D,3,FALSE)</f>
        <v>665882.68341344094</v>
      </c>
      <c r="J22" s="21">
        <f>VLOOKUP(B22,RMS!B:E,4,FALSE)</f>
        <v>528644.88236554805</v>
      </c>
      <c r="K22" s="22">
        <f t="shared" si="1"/>
        <v>7.0486559066921473E-2</v>
      </c>
      <c r="L22" s="22">
        <f t="shared" si="2"/>
        <v>-1.2965548085048795E-2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234198.3302</v>
      </c>
      <c r="F23" s="25">
        <f>VLOOKUP(C23,RA!B27:I56,8,0)</f>
        <v>55749.972399999999</v>
      </c>
      <c r="G23" s="16">
        <f t="shared" si="0"/>
        <v>178448.3578</v>
      </c>
      <c r="H23" s="27">
        <f>RA!J27</f>
        <v>23.804598586331</v>
      </c>
      <c r="I23" s="20">
        <f>VLOOKUP(B23,RMS!B:D,3,FALSE)</f>
        <v>234198.14336981301</v>
      </c>
      <c r="J23" s="21">
        <f>VLOOKUP(B23,RMS!B:E,4,FALSE)</f>
        <v>178448.36001993599</v>
      </c>
      <c r="K23" s="22">
        <f t="shared" si="1"/>
        <v>0.18683018698357046</v>
      </c>
      <c r="L23" s="22">
        <f t="shared" si="2"/>
        <v>-2.2199359955266118E-3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2112081.1995000001</v>
      </c>
      <c r="F24" s="25">
        <f>VLOOKUP(C24,RA!B28:I57,8,0)</f>
        <v>-87311.777600000001</v>
      </c>
      <c r="G24" s="16">
        <f t="shared" si="0"/>
        <v>2199392.9771000003</v>
      </c>
      <c r="H24" s="27">
        <f>RA!J28</f>
        <v>-4.1339214430141</v>
      </c>
      <c r="I24" s="20">
        <f>VLOOKUP(B24,RMS!B:D,3,FALSE)</f>
        <v>2112081.2129557501</v>
      </c>
      <c r="J24" s="21">
        <f>VLOOKUP(B24,RMS!B:E,4,FALSE)</f>
        <v>2199392.98402566</v>
      </c>
      <c r="K24" s="22">
        <f t="shared" si="1"/>
        <v>-1.3455749955028296E-2</v>
      </c>
      <c r="L24" s="22">
        <f t="shared" si="2"/>
        <v>-6.9256597198545933E-3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961221.86089999997</v>
      </c>
      <c r="F25" s="25">
        <f>VLOOKUP(C25,RA!B29:I58,8,0)</f>
        <v>102586.1955</v>
      </c>
      <c r="G25" s="16">
        <f t="shared" si="0"/>
        <v>858635.66539999994</v>
      </c>
      <c r="H25" s="27">
        <f>RA!J29</f>
        <v>10.6724784020151</v>
      </c>
      <c r="I25" s="20">
        <f>VLOOKUP(B25,RMS!B:D,3,FALSE)</f>
        <v>961222.09195398202</v>
      </c>
      <c r="J25" s="21">
        <f>VLOOKUP(B25,RMS!B:E,4,FALSE)</f>
        <v>858635.64317515201</v>
      </c>
      <c r="K25" s="22">
        <f t="shared" si="1"/>
        <v>-0.23105398204643279</v>
      </c>
      <c r="L25" s="22">
        <f t="shared" si="2"/>
        <v>2.2224847925826907E-2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894802.0662</v>
      </c>
      <c r="F26" s="25">
        <f>VLOOKUP(C26,RA!B30:I59,8,0)</f>
        <v>90805.600099999996</v>
      </c>
      <c r="G26" s="16">
        <f t="shared" si="0"/>
        <v>803996.46609999996</v>
      </c>
      <c r="H26" s="27">
        <f>RA!J30</f>
        <v>10.1481214147871</v>
      </c>
      <c r="I26" s="20">
        <f>VLOOKUP(B26,RMS!B:D,3,FALSE)</f>
        <v>894802.05947964604</v>
      </c>
      <c r="J26" s="21">
        <f>VLOOKUP(B26,RMS!B:E,4,FALSE)</f>
        <v>803996.44990857597</v>
      </c>
      <c r="K26" s="22">
        <f t="shared" si="1"/>
        <v>6.7203539656475186E-3</v>
      </c>
      <c r="L26" s="22">
        <f t="shared" si="2"/>
        <v>1.6191423987038434E-2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1474008.4317000001</v>
      </c>
      <c r="F27" s="25">
        <f>VLOOKUP(C27,RA!B31:I60,8,0)</f>
        <v>-57854.244599999998</v>
      </c>
      <c r="G27" s="16">
        <f t="shared" si="0"/>
        <v>1531862.6763000002</v>
      </c>
      <c r="H27" s="27">
        <f>RA!J31</f>
        <v>-3.9249602211078001</v>
      </c>
      <c r="I27" s="20">
        <f>VLOOKUP(B27,RMS!B:D,3,FALSE)</f>
        <v>1474008.5880230099</v>
      </c>
      <c r="J27" s="21">
        <f>VLOOKUP(B27,RMS!B:E,4,FALSE)</f>
        <v>1531862.5276371699</v>
      </c>
      <c r="K27" s="22">
        <f t="shared" si="1"/>
        <v>-0.15632300986908376</v>
      </c>
      <c r="L27" s="22">
        <f t="shared" si="2"/>
        <v>0.1486628302372992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121790.0851</v>
      </c>
      <c r="F28" s="25">
        <f>VLOOKUP(C28,RA!B32:I61,8,0)</f>
        <v>26724.5429</v>
      </c>
      <c r="G28" s="16">
        <f t="shared" si="0"/>
        <v>95065.542199999996</v>
      </c>
      <c r="H28" s="27">
        <f>RA!J32</f>
        <v>21.943118668532701</v>
      </c>
      <c r="I28" s="20">
        <f>VLOOKUP(B28,RMS!B:D,3,FALSE)</f>
        <v>121789.994647992</v>
      </c>
      <c r="J28" s="21">
        <f>VLOOKUP(B28,RMS!B:E,4,FALSE)</f>
        <v>95065.567243708399</v>
      </c>
      <c r="K28" s="22">
        <f t="shared" si="1"/>
        <v>9.045200799300801E-2</v>
      </c>
      <c r="L28" s="22">
        <f t="shared" si="2"/>
        <v>-2.5043708403245546E-2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324367.08319999999</v>
      </c>
      <c r="F30" s="25">
        <f>VLOOKUP(C30,RA!B34:I64,8,0)</f>
        <v>17416.667799999999</v>
      </c>
      <c r="G30" s="16">
        <f t="shared" si="0"/>
        <v>306950.4154</v>
      </c>
      <c r="H30" s="27">
        <f>RA!J34</f>
        <v>0</v>
      </c>
      <c r="I30" s="20">
        <f>VLOOKUP(B30,RMS!B:D,3,FALSE)</f>
        <v>324367.08279999997</v>
      </c>
      <c r="J30" s="21">
        <f>VLOOKUP(B30,RMS!B:E,4,FALSE)</f>
        <v>306950.37329999998</v>
      </c>
      <c r="K30" s="22">
        <f t="shared" si="1"/>
        <v>4.0000001899898052E-4</v>
      </c>
      <c r="L30" s="22">
        <f t="shared" si="2"/>
        <v>4.2100000020582229E-2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5.3694313332222903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337747.08</v>
      </c>
      <c r="F32" s="25">
        <f>VLOOKUP(C32,RA!B34:I65,8,0)</f>
        <v>-10022.19</v>
      </c>
      <c r="G32" s="16">
        <f t="shared" si="0"/>
        <v>347769.27</v>
      </c>
      <c r="H32" s="27">
        <f>RA!J34</f>
        <v>0</v>
      </c>
      <c r="I32" s="20">
        <f>VLOOKUP(B32,RMS!B:D,3,FALSE)</f>
        <v>337747.08</v>
      </c>
      <c r="J32" s="21">
        <f>VLOOKUP(B32,RMS!B:E,4,FALSE)</f>
        <v>347769.27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395982.24</v>
      </c>
      <c r="F33" s="25">
        <f>VLOOKUP(C33,RA!B34:I65,8,0)</f>
        <v>-47469.22</v>
      </c>
      <c r="G33" s="16">
        <f t="shared" si="0"/>
        <v>443451.45999999996</v>
      </c>
      <c r="H33" s="27">
        <f>RA!J34</f>
        <v>0</v>
      </c>
      <c r="I33" s="20">
        <f>VLOOKUP(B33,RMS!B:D,3,FALSE)</f>
        <v>395982.24</v>
      </c>
      <c r="J33" s="21">
        <f>VLOOKUP(B33,RMS!B:E,4,FALSE)</f>
        <v>443451.46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100209.56</v>
      </c>
      <c r="F34" s="25">
        <f>VLOOKUP(C34,RA!B34:I66,8,0)</f>
        <v>-1089.3900000000001</v>
      </c>
      <c r="G34" s="16">
        <f t="shared" si="0"/>
        <v>101298.95</v>
      </c>
      <c r="H34" s="27">
        <f>RA!J35</f>
        <v>5.3694313332222903</v>
      </c>
      <c r="I34" s="20">
        <f>VLOOKUP(B34,RMS!B:D,3,FALSE)</f>
        <v>100209.56</v>
      </c>
      <c r="J34" s="21">
        <f>VLOOKUP(B34,RMS!B:E,4,FALSE)</f>
        <v>101298.95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161464.85999999999</v>
      </c>
      <c r="F35" s="25">
        <f>VLOOKUP(C35,RA!B34:I67,8,0)</f>
        <v>-28071.11</v>
      </c>
      <c r="G35" s="16">
        <f t="shared" si="0"/>
        <v>189535.96999999997</v>
      </c>
      <c r="H35" s="27">
        <f>RA!J34</f>
        <v>0</v>
      </c>
      <c r="I35" s="20">
        <f>VLOOKUP(B35,RMS!B:D,3,FALSE)</f>
        <v>161464.85999999999</v>
      </c>
      <c r="J35" s="21">
        <f>VLOOKUP(B35,RMS!B:E,4,FALSE)</f>
        <v>189535.97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5.3694313332222903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7308.5466999999999</v>
      </c>
      <c r="F37" s="25">
        <f>VLOOKUP(C37,RA!B8:I68,8,0)</f>
        <v>704.93100000000004</v>
      </c>
      <c r="G37" s="16">
        <f t="shared" si="0"/>
        <v>6603.6157000000003</v>
      </c>
      <c r="H37" s="27">
        <f>RA!J35</f>
        <v>5.3694313332222903</v>
      </c>
      <c r="I37" s="20">
        <f>VLOOKUP(B37,RMS!B:D,3,FALSE)</f>
        <v>7308.5470085470097</v>
      </c>
      <c r="J37" s="21">
        <f>VLOOKUP(B37,RMS!B:E,4,FALSE)</f>
        <v>6603.6153846153802</v>
      </c>
      <c r="K37" s="22">
        <f t="shared" si="1"/>
        <v>-3.0854700980853522E-4</v>
      </c>
      <c r="L37" s="22">
        <f t="shared" si="2"/>
        <v>3.1538462008029455E-4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374596.63809999998</v>
      </c>
      <c r="F38" s="25">
        <f>VLOOKUP(C38,RA!B8:I69,8,0)</f>
        <v>14412.018099999999</v>
      </c>
      <c r="G38" s="16">
        <f t="shared" si="0"/>
        <v>360184.62</v>
      </c>
      <c r="H38" s="27">
        <f>RA!J36</f>
        <v>0</v>
      </c>
      <c r="I38" s="20">
        <f>VLOOKUP(B38,RMS!B:D,3,FALSE)</f>
        <v>374596.63145128201</v>
      </c>
      <c r="J38" s="21">
        <f>VLOOKUP(B38,RMS!B:E,4,FALSE)</f>
        <v>360184.61979230802</v>
      </c>
      <c r="K38" s="22">
        <f t="shared" si="1"/>
        <v>6.648717971984297E-3</v>
      </c>
      <c r="L38" s="22">
        <f t="shared" si="2"/>
        <v>2.0769197726622224E-4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196331.35</v>
      </c>
      <c r="F39" s="25">
        <f>VLOOKUP(C39,RA!B9:I70,8,0)</f>
        <v>-40725.74</v>
      </c>
      <c r="G39" s="16">
        <f t="shared" si="0"/>
        <v>237057.09</v>
      </c>
      <c r="H39" s="27">
        <f>RA!J37</f>
        <v>-2.9673654025373102</v>
      </c>
      <c r="I39" s="20">
        <f>VLOOKUP(B39,RMS!B:D,3,FALSE)</f>
        <v>196331.35</v>
      </c>
      <c r="J39" s="21">
        <f>VLOOKUP(B39,RMS!B:E,4,FALSE)</f>
        <v>237057.09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86594.94</v>
      </c>
      <c r="F40" s="25">
        <f>VLOOKUP(C40,RA!B10:I71,8,0)</f>
        <v>11893.15</v>
      </c>
      <c r="G40" s="16">
        <f t="shared" si="0"/>
        <v>74701.790000000008</v>
      </c>
      <c r="H40" s="27">
        <f>RA!J38</f>
        <v>-11.9877143985043</v>
      </c>
      <c r="I40" s="20">
        <f>VLOOKUP(B40,RMS!B:D,3,FALSE)</f>
        <v>86594.94</v>
      </c>
      <c r="J40" s="21">
        <f>VLOOKUP(B40,RMS!B:E,4,FALSE)</f>
        <v>74701.789999999994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-1.08711184841047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8031.2601000000004</v>
      </c>
      <c r="F42" s="25">
        <f>VLOOKUP(C42,RA!B8:I72,8,0)</f>
        <v>503.75009999999997</v>
      </c>
      <c r="G42" s="16">
        <f t="shared" si="0"/>
        <v>7527.51</v>
      </c>
      <c r="H42" s="27">
        <f>RA!J39</f>
        <v>-1.08711184841047</v>
      </c>
      <c r="I42" s="20">
        <f>VLOOKUP(B42,RMS!B:D,3,FALSE)</f>
        <v>8031.2601164813595</v>
      </c>
      <c r="J42" s="21">
        <f>VLOOKUP(B42,RMS!B:E,4,FALSE)</f>
        <v>7527.5102185916303</v>
      </c>
      <c r="K42" s="22">
        <f t="shared" si="1"/>
        <v>-1.6481359125464223E-5</v>
      </c>
      <c r="L42" s="22">
        <f t="shared" si="2"/>
        <v>-2.1859163007320603E-4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18398405.8761</v>
      </c>
      <c r="E7" s="65"/>
      <c r="F7" s="65"/>
      <c r="G7" s="53">
        <v>22879921.478</v>
      </c>
      <c r="H7" s="54">
        <v>-19.5871109357135</v>
      </c>
      <c r="I7" s="53">
        <v>1154176.5612999999</v>
      </c>
      <c r="J7" s="54">
        <v>6.27324219865866</v>
      </c>
      <c r="K7" s="53">
        <v>1569874.7984</v>
      </c>
      <c r="L7" s="54">
        <v>6.8613644496529398</v>
      </c>
      <c r="M7" s="54">
        <v>-0.26479706376819101</v>
      </c>
      <c r="N7" s="53">
        <v>197252448.29929999</v>
      </c>
      <c r="O7" s="53">
        <v>6879411226.7289</v>
      </c>
      <c r="P7" s="53">
        <v>906957</v>
      </c>
      <c r="Q7" s="53">
        <v>824000</v>
      </c>
      <c r="R7" s="54">
        <v>10.0675970873786</v>
      </c>
      <c r="S7" s="53">
        <v>20.285863471035601</v>
      </c>
      <c r="T7" s="53">
        <v>20.884373080825199</v>
      </c>
      <c r="U7" s="55">
        <v>-2.9503777871927301</v>
      </c>
    </row>
    <row r="8" spans="1:23" ht="12" thickBot="1">
      <c r="A8" s="74">
        <v>42683</v>
      </c>
      <c r="B8" s="70" t="s">
        <v>6</v>
      </c>
      <c r="C8" s="71"/>
      <c r="D8" s="56">
        <v>512273.5048</v>
      </c>
      <c r="E8" s="59"/>
      <c r="F8" s="59"/>
      <c r="G8" s="56">
        <v>910758.24670000002</v>
      </c>
      <c r="H8" s="57">
        <v>-43.753075346158198</v>
      </c>
      <c r="I8" s="56">
        <v>141588.67439999999</v>
      </c>
      <c r="J8" s="57">
        <v>27.639273371219598</v>
      </c>
      <c r="K8" s="56">
        <v>238839.65539999999</v>
      </c>
      <c r="L8" s="57">
        <v>26.224264920509999</v>
      </c>
      <c r="M8" s="57">
        <v>-0.40718104720561399</v>
      </c>
      <c r="N8" s="56">
        <v>10265787.7192</v>
      </c>
      <c r="O8" s="56">
        <v>257017402.5839</v>
      </c>
      <c r="P8" s="56">
        <v>19305</v>
      </c>
      <c r="Q8" s="56">
        <v>18527</v>
      </c>
      <c r="R8" s="57">
        <v>4.19927673125708</v>
      </c>
      <c r="S8" s="56">
        <v>26.535794084434102</v>
      </c>
      <c r="T8" s="56">
        <v>25.925298807146302</v>
      </c>
      <c r="U8" s="58">
        <v>2.3006482313859902</v>
      </c>
    </row>
    <row r="9" spans="1:23" ht="12" thickBot="1">
      <c r="A9" s="75"/>
      <c r="B9" s="70" t="s">
        <v>7</v>
      </c>
      <c r="C9" s="71"/>
      <c r="D9" s="56">
        <v>54747.889900000002</v>
      </c>
      <c r="E9" s="59"/>
      <c r="F9" s="59"/>
      <c r="G9" s="56">
        <v>77212.625700000004</v>
      </c>
      <c r="H9" s="57">
        <v>-29.0946404118983</v>
      </c>
      <c r="I9" s="56">
        <v>13313.9702</v>
      </c>
      <c r="J9" s="57">
        <v>24.318691047853498</v>
      </c>
      <c r="K9" s="56">
        <v>18614.231899999999</v>
      </c>
      <c r="L9" s="57">
        <v>24.107756641152498</v>
      </c>
      <c r="M9" s="57">
        <v>-0.28474243409420502</v>
      </c>
      <c r="N9" s="56">
        <v>683514.10439999995</v>
      </c>
      <c r="O9" s="56">
        <v>35909761.2095</v>
      </c>
      <c r="P9" s="56">
        <v>3333</v>
      </c>
      <c r="Q9" s="56">
        <v>2984</v>
      </c>
      <c r="R9" s="57">
        <v>11.6957104557641</v>
      </c>
      <c r="S9" s="56">
        <v>16.426009570957099</v>
      </c>
      <c r="T9" s="56">
        <v>17.176292359249299</v>
      </c>
      <c r="U9" s="58">
        <v>-4.5676509869981698</v>
      </c>
    </row>
    <row r="10" spans="1:23" ht="12" thickBot="1">
      <c r="A10" s="75"/>
      <c r="B10" s="70" t="s">
        <v>8</v>
      </c>
      <c r="C10" s="71"/>
      <c r="D10" s="56">
        <v>93875.216799999995</v>
      </c>
      <c r="E10" s="59"/>
      <c r="F10" s="59"/>
      <c r="G10" s="56">
        <v>118706.6887</v>
      </c>
      <c r="H10" s="57">
        <v>-20.918342657805098</v>
      </c>
      <c r="I10" s="56">
        <v>28721.647700000001</v>
      </c>
      <c r="J10" s="57">
        <v>30.595559380907901</v>
      </c>
      <c r="K10" s="56">
        <v>34760.664599999996</v>
      </c>
      <c r="L10" s="57">
        <v>29.282818837486499</v>
      </c>
      <c r="M10" s="57">
        <v>-0.173731341718938</v>
      </c>
      <c r="N10" s="56">
        <v>1300693.2078</v>
      </c>
      <c r="O10" s="56">
        <v>57421539.327399999</v>
      </c>
      <c r="P10" s="56">
        <v>91247</v>
      </c>
      <c r="Q10" s="56">
        <v>82253</v>
      </c>
      <c r="R10" s="57">
        <v>10.9345555785199</v>
      </c>
      <c r="S10" s="56">
        <v>1.0288033228489699</v>
      </c>
      <c r="T10" s="56">
        <v>0.87089894715086402</v>
      </c>
      <c r="U10" s="58">
        <v>15.348353975066599</v>
      </c>
    </row>
    <row r="11" spans="1:23" ht="12" thickBot="1">
      <c r="A11" s="75"/>
      <c r="B11" s="70" t="s">
        <v>9</v>
      </c>
      <c r="C11" s="71"/>
      <c r="D11" s="56">
        <v>63816.167200000004</v>
      </c>
      <c r="E11" s="59"/>
      <c r="F11" s="59"/>
      <c r="G11" s="56">
        <v>74090.616899999994</v>
      </c>
      <c r="H11" s="57">
        <v>-13.867410111954401</v>
      </c>
      <c r="I11" s="56">
        <v>14405.2917</v>
      </c>
      <c r="J11" s="57">
        <v>22.573106991608899</v>
      </c>
      <c r="K11" s="56">
        <v>18236.580099999999</v>
      </c>
      <c r="L11" s="57">
        <v>24.613886161339298</v>
      </c>
      <c r="M11" s="57">
        <v>-0.210088096506647</v>
      </c>
      <c r="N11" s="56">
        <v>753571.71810000006</v>
      </c>
      <c r="O11" s="56">
        <v>20711166.995999999</v>
      </c>
      <c r="P11" s="56">
        <v>2738</v>
      </c>
      <c r="Q11" s="56">
        <v>2178</v>
      </c>
      <c r="R11" s="57">
        <v>25.711662075298499</v>
      </c>
      <c r="S11" s="56">
        <v>23.3075848064281</v>
      </c>
      <c r="T11" s="56">
        <v>22.194871258034901</v>
      </c>
      <c r="U11" s="58">
        <v>4.77404054360139</v>
      </c>
    </row>
    <row r="12" spans="1:23" ht="12" thickBot="1">
      <c r="A12" s="75"/>
      <c r="B12" s="70" t="s">
        <v>10</v>
      </c>
      <c r="C12" s="71"/>
      <c r="D12" s="56">
        <v>178036.4118</v>
      </c>
      <c r="E12" s="59"/>
      <c r="F12" s="59"/>
      <c r="G12" s="56">
        <v>510798.90210000001</v>
      </c>
      <c r="H12" s="57">
        <v>-65.145498342291802</v>
      </c>
      <c r="I12" s="56">
        <v>34317.323400000001</v>
      </c>
      <c r="J12" s="57">
        <v>19.275452169048901</v>
      </c>
      <c r="K12" s="56">
        <v>142450.75440000001</v>
      </c>
      <c r="L12" s="57">
        <v>27.8878348826428</v>
      </c>
      <c r="M12" s="57">
        <v>-0.759093424639666</v>
      </c>
      <c r="N12" s="56">
        <v>5696137.6814999999</v>
      </c>
      <c r="O12" s="56">
        <v>77904563.351500005</v>
      </c>
      <c r="P12" s="56">
        <v>1543</v>
      </c>
      <c r="Q12" s="56">
        <v>1194</v>
      </c>
      <c r="R12" s="57">
        <v>29.229480737018399</v>
      </c>
      <c r="S12" s="56">
        <v>115.383286973428</v>
      </c>
      <c r="T12" s="56">
        <v>112.742802931323</v>
      </c>
      <c r="U12" s="58">
        <v>2.2884458497990101</v>
      </c>
    </row>
    <row r="13" spans="1:23" ht="12" thickBot="1">
      <c r="A13" s="75"/>
      <c r="B13" s="70" t="s">
        <v>11</v>
      </c>
      <c r="C13" s="71"/>
      <c r="D13" s="56">
        <v>300299.4252</v>
      </c>
      <c r="E13" s="59"/>
      <c r="F13" s="59"/>
      <c r="G13" s="56">
        <v>772269.88130000001</v>
      </c>
      <c r="H13" s="57">
        <v>-61.114704526027701</v>
      </c>
      <c r="I13" s="56">
        <v>90473.644400000005</v>
      </c>
      <c r="J13" s="57">
        <v>30.1278113801731</v>
      </c>
      <c r="K13" s="56">
        <v>163263.84880000001</v>
      </c>
      <c r="L13" s="57">
        <v>21.140776398682</v>
      </c>
      <c r="M13" s="57">
        <v>-0.44584398159796401</v>
      </c>
      <c r="N13" s="56">
        <v>4977216.9835999999</v>
      </c>
      <c r="O13" s="56">
        <v>108808073.1485</v>
      </c>
      <c r="P13" s="56">
        <v>8779</v>
      </c>
      <c r="Q13" s="56">
        <v>7942</v>
      </c>
      <c r="R13" s="57">
        <v>10.5389070763032</v>
      </c>
      <c r="S13" s="56">
        <v>34.2065639822303</v>
      </c>
      <c r="T13" s="56">
        <v>32.151428116343503</v>
      </c>
      <c r="U13" s="58">
        <v>6.0080160841481502</v>
      </c>
    </row>
    <row r="14" spans="1:23" ht="12" thickBot="1">
      <c r="A14" s="75"/>
      <c r="B14" s="70" t="s">
        <v>12</v>
      </c>
      <c r="C14" s="71"/>
      <c r="D14" s="56">
        <v>153266.16190000001</v>
      </c>
      <c r="E14" s="59"/>
      <c r="F14" s="59"/>
      <c r="G14" s="56">
        <v>237341.17319999999</v>
      </c>
      <c r="H14" s="57">
        <v>-35.423694155734502</v>
      </c>
      <c r="I14" s="56">
        <v>31299.154200000001</v>
      </c>
      <c r="J14" s="57">
        <v>20.421437982130399</v>
      </c>
      <c r="K14" s="56">
        <v>50444.112300000001</v>
      </c>
      <c r="L14" s="57">
        <v>21.2538396182496</v>
      </c>
      <c r="M14" s="57">
        <v>-0.37952810005143101</v>
      </c>
      <c r="N14" s="56">
        <v>1422917.7013999999</v>
      </c>
      <c r="O14" s="56">
        <v>44680599.0361</v>
      </c>
      <c r="P14" s="56">
        <v>2904</v>
      </c>
      <c r="Q14" s="56">
        <v>2828</v>
      </c>
      <c r="R14" s="57">
        <v>2.6874115983026798</v>
      </c>
      <c r="S14" s="56">
        <v>52.777603960055103</v>
      </c>
      <c r="T14" s="56">
        <v>52.224369695898197</v>
      </c>
      <c r="U14" s="58">
        <v>1.0482367948640801</v>
      </c>
    </row>
    <row r="15" spans="1:23" ht="12" thickBot="1">
      <c r="A15" s="75"/>
      <c r="B15" s="70" t="s">
        <v>13</v>
      </c>
      <c r="C15" s="71"/>
      <c r="D15" s="56">
        <v>142506.7922</v>
      </c>
      <c r="E15" s="59"/>
      <c r="F15" s="59"/>
      <c r="G15" s="56">
        <v>225188.32440000001</v>
      </c>
      <c r="H15" s="57">
        <v>-36.716615934818002</v>
      </c>
      <c r="I15" s="56">
        <v>13163.0746</v>
      </c>
      <c r="J15" s="57">
        <v>9.23680506507114</v>
      </c>
      <c r="K15" s="56">
        <v>26422.904699999999</v>
      </c>
      <c r="L15" s="57">
        <v>11.7336921309762</v>
      </c>
      <c r="M15" s="57">
        <v>-0.50183090203553604</v>
      </c>
      <c r="N15" s="56">
        <v>1610888.0704000001</v>
      </c>
      <c r="O15" s="56">
        <v>40145599.106200002</v>
      </c>
      <c r="P15" s="56">
        <v>5460</v>
      </c>
      <c r="Q15" s="56">
        <v>4408</v>
      </c>
      <c r="R15" s="57">
        <v>23.865698729582601</v>
      </c>
      <c r="S15" s="56">
        <v>26.100145091575101</v>
      </c>
      <c r="T15" s="56">
        <v>27.018784165154301</v>
      </c>
      <c r="U15" s="58">
        <v>-3.5196703710114399</v>
      </c>
    </row>
    <row r="16" spans="1:23" ht="12" thickBot="1">
      <c r="A16" s="75"/>
      <c r="B16" s="70" t="s">
        <v>14</v>
      </c>
      <c r="C16" s="71"/>
      <c r="D16" s="56">
        <v>498628.64730000001</v>
      </c>
      <c r="E16" s="59"/>
      <c r="F16" s="59"/>
      <c r="G16" s="56">
        <v>632961.18409999995</v>
      </c>
      <c r="H16" s="57">
        <v>-21.222871192489599</v>
      </c>
      <c r="I16" s="56">
        <v>-28506.109799999998</v>
      </c>
      <c r="J16" s="57">
        <v>-5.7169017372660704</v>
      </c>
      <c r="K16" s="56">
        <v>-3610.5425</v>
      </c>
      <c r="L16" s="57">
        <v>-0.57042083949172795</v>
      </c>
      <c r="M16" s="57">
        <v>6.8952428340062504</v>
      </c>
      <c r="N16" s="56">
        <v>7435074.7039999999</v>
      </c>
      <c r="O16" s="56">
        <v>356637430.59689999</v>
      </c>
      <c r="P16" s="56">
        <v>25830</v>
      </c>
      <c r="Q16" s="56">
        <v>25041</v>
      </c>
      <c r="R16" s="57">
        <v>3.1508326344794599</v>
      </c>
      <c r="S16" s="56">
        <v>19.304244959349599</v>
      </c>
      <c r="T16" s="56">
        <v>19.505909568307999</v>
      </c>
      <c r="U16" s="58">
        <v>-1.0446645770556799</v>
      </c>
    </row>
    <row r="17" spans="1:21" ht="12" thickBot="1">
      <c r="A17" s="75"/>
      <c r="B17" s="70" t="s">
        <v>15</v>
      </c>
      <c r="C17" s="71"/>
      <c r="D17" s="56">
        <v>692962.304</v>
      </c>
      <c r="E17" s="59"/>
      <c r="F17" s="59"/>
      <c r="G17" s="56">
        <v>407520.45620000002</v>
      </c>
      <c r="H17" s="57">
        <v>70.043563079423095</v>
      </c>
      <c r="I17" s="56">
        <v>53109.624000000003</v>
      </c>
      <c r="J17" s="57">
        <v>7.6641433009320004</v>
      </c>
      <c r="K17" s="56">
        <v>42704.924500000001</v>
      </c>
      <c r="L17" s="57">
        <v>10.479210024991101</v>
      </c>
      <c r="M17" s="57">
        <v>0.24364167884197999</v>
      </c>
      <c r="N17" s="56">
        <v>4847318.6414999999</v>
      </c>
      <c r="O17" s="56">
        <v>356545339.8484</v>
      </c>
      <c r="P17" s="56">
        <v>9154</v>
      </c>
      <c r="Q17" s="56">
        <v>8844</v>
      </c>
      <c r="R17" s="57">
        <v>3.5052012663952898</v>
      </c>
      <c r="S17" s="56">
        <v>75.700492025344104</v>
      </c>
      <c r="T17" s="56">
        <v>52.898391949344202</v>
      </c>
      <c r="U17" s="58">
        <v>30.1214687856532</v>
      </c>
    </row>
    <row r="18" spans="1:21" ht="12" thickBot="1">
      <c r="A18" s="75"/>
      <c r="B18" s="70" t="s">
        <v>16</v>
      </c>
      <c r="C18" s="71"/>
      <c r="D18" s="56">
        <v>1339694.1561</v>
      </c>
      <c r="E18" s="59"/>
      <c r="F18" s="59"/>
      <c r="G18" s="56">
        <v>1696355.7079</v>
      </c>
      <c r="H18" s="57">
        <v>-21.0251629501414</v>
      </c>
      <c r="I18" s="56">
        <v>175964.87239999999</v>
      </c>
      <c r="J18" s="57">
        <v>13.134704783086701</v>
      </c>
      <c r="K18" s="56">
        <v>228436.2801</v>
      </c>
      <c r="L18" s="57">
        <v>13.4662959564532</v>
      </c>
      <c r="M18" s="57">
        <v>-0.22969822340404999</v>
      </c>
      <c r="N18" s="56">
        <v>13949318.867699999</v>
      </c>
      <c r="O18" s="56">
        <v>672514467.40310001</v>
      </c>
      <c r="P18" s="56">
        <v>59772</v>
      </c>
      <c r="Q18" s="56">
        <v>53873</v>
      </c>
      <c r="R18" s="57">
        <v>10.9498264436731</v>
      </c>
      <c r="S18" s="56">
        <v>22.413406881148401</v>
      </c>
      <c r="T18" s="56">
        <v>22.016425868245701</v>
      </c>
      <c r="U18" s="58">
        <v>1.7711765775178701</v>
      </c>
    </row>
    <row r="19" spans="1:21" ht="12" thickBot="1">
      <c r="A19" s="75"/>
      <c r="B19" s="70" t="s">
        <v>17</v>
      </c>
      <c r="C19" s="71"/>
      <c r="D19" s="56">
        <v>513856.79379999998</v>
      </c>
      <c r="E19" s="59"/>
      <c r="F19" s="59"/>
      <c r="G19" s="56">
        <v>563707.18770000001</v>
      </c>
      <c r="H19" s="57">
        <v>-8.8433135123566995</v>
      </c>
      <c r="I19" s="56">
        <v>40511.524700000002</v>
      </c>
      <c r="J19" s="57">
        <v>7.8838161115697201</v>
      </c>
      <c r="K19" s="56">
        <v>40638.267099999997</v>
      </c>
      <c r="L19" s="57">
        <v>7.2091092657181699</v>
      </c>
      <c r="M19" s="57">
        <v>-3.1187944035139998E-3</v>
      </c>
      <c r="N19" s="56">
        <v>5959841.9390000002</v>
      </c>
      <c r="O19" s="56">
        <v>204430612.96529999</v>
      </c>
      <c r="P19" s="56">
        <v>11973</v>
      </c>
      <c r="Q19" s="56">
        <v>11011</v>
      </c>
      <c r="R19" s="57">
        <v>8.7367178276269293</v>
      </c>
      <c r="S19" s="56">
        <v>42.917964904368198</v>
      </c>
      <c r="T19" s="56">
        <v>40.848722005267497</v>
      </c>
      <c r="U19" s="58">
        <v>4.8213910042367703</v>
      </c>
    </row>
    <row r="20" spans="1:21" ht="12" thickBot="1">
      <c r="A20" s="75"/>
      <c r="B20" s="70" t="s">
        <v>18</v>
      </c>
      <c r="C20" s="71"/>
      <c r="D20" s="56">
        <v>1382198.3537000001</v>
      </c>
      <c r="E20" s="59"/>
      <c r="F20" s="59"/>
      <c r="G20" s="56">
        <v>1471736.5453999999</v>
      </c>
      <c r="H20" s="57">
        <v>-6.0838464587875496</v>
      </c>
      <c r="I20" s="56">
        <v>83987.671799999996</v>
      </c>
      <c r="J20" s="57">
        <v>6.07638343477793</v>
      </c>
      <c r="K20" s="56">
        <v>47292.168100000003</v>
      </c>
      <c r="L20" s="57">
        <v>3.21335827718721</v>
      </c>
      <c r="M20" s="57">
        <v>0.77593193914068004</v>
      </c>
      <c r="N20" s="56">
        <v>12910813.081900001</v>
      </c>
      <c r="O20" s="56">
        <v>403699145.1925</v>
      </c>
      <c r="P20" s="56">
        <v>41543</v>
      </c>
      <c r="Q20" s="56">
        <v>39440</v>
      </c>
      <c r="R20" s="57">
        <v>5.33215010141988</v>
      </c>
      <c r="S20" s="56">
        <v>33.271510331463801</v>
      </c>
      <c r="T20" s="56">
        <v>26.348752193204898</v>
      </c>
      <c r="U20" s="58">
        <v>20.806864699833898</v>
      </c>
    </row>
    <row r="21" spans="1:21" ht="12" thickBot="1">
      <c r="A21" s="75"/>
      <c r="B21" s="70" t="s">
        <v>19</v>
      </c>
      <c r="C21" s="71"/>
      <c r="D21" s="56">
        <v>325188.15220000001</v>
      </c>
      <c r="E21" s="59"/>
      <c r="F21" s="59"/>
      <c r="G21" s="56">
        <v>468348.45130000002</v>
      </c>
      <c r="H21" s="57">
        <v>-30.567048679808501</v>
      </c>
      <c r="I21" s="56">
        <v>41238.4136</v>
      </c>
      <c r="J21" s="57">
        <v>12.6814010046212</v>
      </c>
      <c r="K21" s="56">
        <v>41374.410600000003</v>
      </c>
      <c r="L21" s="57">
        <v>8.8341085542519906</v>
      </c>
      <c r="M21" s="57">
        <v>-3.286983380012E-3</v>
      </c>
      <c r="N21" s="56">
        <v>3415774.8594999998</v>
      </c>
      <c r="O21" s="56">
        <v>128247654.311</v>
      </c>
      <c r="P21" s="56">
        <v>28409</v>
      </c>
      <c r="Q21" s="56">
        <v>27649</v>
      </c>
      <c r="R21" s="57">
        <v>2.7487431733516501</v>
      </c>
      <c r="S21" s="56">
        <v>11.4466595867507</v>
      </c>
      <c r="T21" s="56">
        <v>11.2496703533582</v>
      </c>
      <c r="U21" s="58">
        <v>1.72093204921131</v>
      </c>
    </row>
    <row r="22" spans="1:21" ht="12" thickBot="1">
      <c r="A22" s="75"/>
      <c r="B22" s="70" t="s">
        <v>20</v>
      </c>
      <c r="C22" s="71"/>
      <c r="D22" s="56">
        <v>954583.73620000004</v>
      </c>
      <c r="E22" s="59"/>
      <c r="F22" s="59"/>
      <c r="G22" s="56">
        <v>1031319.1015</v>
      </c>
      <c r="H22" s="57">
        <v>-7.4405065501446099</v>
      </c>
      <c r="I22" s="56">
        <v>46622.612000000001</v>
      </c>
      <c r="J22" s="57">
        <v>4.8840777641566504</v>
      </c>
      <c r="K22" s="56">
        <v>90667.921499999997</v>
      </c>
      <c r="L22" s="57">
        <v>8.7914517793889608</v>
      </c>
      <c r="M22" s="57">
        <v>-0.48578713144979302</v>
      </c>
      <c r="N22" s="56">
        <v>10010245.046700001</v>
      </c>
      <c r="O22" s="56">
        <v>454069958.9709</v>
      </c>
      <c r="P22" s="56">
        <v>56052</v>
      </c>
      <c r="Q22" s="56">
        <v>52230</v>
      </c>
      <c r="R22" s="57">
        <v>7.3176335439402598</v>
      </c>
      <c r="S22" s="56">
        <v>17.0303242738885</v>
      </c>
      <c r="T22" s="56">
        <v>17.216081397664201</v>
      </c>
      <c r="U22" s="58">
        <v>-1.0907433163821401</v>
      </c>
    </row>
    <row r="23" spans="1:21" ht="12" thickBot="1">
      <c r="A23" s="75"/>
      <c r="B23" s="70" t="s">
        <v>21</v>
      </c>
      <c r="C23" s="71"/>
      <c r="D23" s="56">
        <v>2062405.4966</v>
      </c>
      <c r="E23" s="59"/>
      <c r="F23" s="59"/>
      <c r="G23" s="56">
        <v>3511660.8587000002</v>
      </c>
      <c r="H23" s="57">
        <v>-41.269798548727401</v>
      </c>
      <c r="I23" s="56">
        <v>127182.71400000001</v>
      </c>
      <c r="J23" s="57">
        <v>6.1667171761163599</v>
      </c>
      <c r="K23" s="56">
        <v>297380.6814</v>
      </c>
      <c r="L23" s="57">
        <v>8.4683770263079694</v>
      </c>
      <c r="M23" s="57">
        <v>-0.57232355040262495</v>
      </c>
      <c r="N23" s="56">
        <v>26815479.4164</v>
      </c>
      <c r="O23" s="56">
        <v>1005314552.6384</v>
      </c>
      <c r="P23" s="56">
        <v>64716</v>
      </c>
      <c r="Q23" s="56">
        <v>62065</v>
      </c>
      <c r="R23" s="57">
        <v>4.2713284459840599</v>
      </c>
      <c r="S23" s="56">
        <v>31.868556409543199</v>
      </c>
      <c r="T23" s="56">
        <v>31.473462308869699</v>
      </c>
      <c r="U23" s="58">
        <v>1.2397615241686499</v>
      </c>
    </row>
    <row r="24" spans="1:21" ht="12" thickBot="1">
      <c r="A24" s="75"/>
      <c r="B24" s="70" t="s">
        <v>22</v>
      </c>
      <c r="C24" s="71"/>
      <c r="D24" s="56">
        <v>294016.37050000002</v>
      </c>
      <c r="E24" s="59"/>
      <c r="F24" s="59"/>
      <c r="G24" s="56">
        <v>298371.587</v>
      </c>
      <c r="H24" s="57">
        <v>-1.4596619416043699</v>
      </c>
      <c r="I24" s="56">
        <v>37288.280200000001</v>
      </c>
      <c r="J24" s="57">
        <v>12.682382323333901</v>
      </c>
      <c r="K24" s="56">
        <v>28715.202000000001</v>
      </c>
      <c r="L24" s="57">
        <v>9.6239733443519899</v>
      </c>
      <c r="M24" s="57">
        <v>0.298555385401781</v>
      </c>
      <c r="N24" s="56">
        <v>2730450.5257000001</v>
      </c>
      <c r="O24" s="56">
        <v>98332248.293699995</v>
      </c>
      <c r="P24" s="56">
        <v>26391</v>
      </c>
      <c r="Q24" s="56">
        <v>27196</v>
      </c>
      <c r="R24" s="57">
        <v>-2.9599941167818802</v>
      </c>
      <c r="S24" s="56">
        <v>11.140781724830401</v>
      </c>
      <c r="T24" s="56">
        <v>9.7678284232975408</v>
      </c>
      <c r="U24" s="58">
        <v>12.323671134072001</v>
      </c>
    </row>
    <row r="25" spans="1:21" ht="12" thickBot="1">
      <c r="A25" s="75"/>
      <c r="B25" s="70" t="s">
        <v>23</v>
      </c>
      <c r="C25" s="71"/>
      <c r="D25" s="56">
        <v>379432.01030000002</v>
      </c>
      <c r="E25" s="59"/>
      <c r="F25" s="59"/>
      <c r="G25" s="56">
        <v>401638.75569999998</v>
      </c>
      <c r="H25" s="57">
        <v>-5.5290345079614696</v>
      </c>
      <c r="I25" s="56">
        <v>24003.137599999998</v>
      </c>
      <c r="J25" s="57">
        <v>6.3260707975117301</v>
      </c>
      <c r="K25" s="56">
        <v>17960.256799999999</v>
      </c>
      <c r="L25" s="57">
        <v>4.4717439602405404</v>
      </c>
      <c r="M25" s="57">
        <v>0.33645848538201301</v>
      </c>
      <c r="N25" s="56">
        <v>3521653.0055999998</v>
      </c>
      <c r="O25" s="56">
        <v>115364017.8564</v>
      </c>
      <c r="P25" s="56">
        <v>22791</v>
      </c>
      <c r="Q25" s="56">
        <v>20293</v>
      </c>
      <c r="R25" s="57">
        <v>12.3096634307397</v>
      </c>
      <c r="S25" s="56">
        <v>16.648326545566199</v>
      </c>
      <c r="T25" s="56">
        <v>16.831488710392701</v>
      </c>
      <c r="U25" s="58">
        <v>-1.1001836390294299</v>
      </c>
    </row>
    <row r="26" spans="1:21" ht="12" thickBot="1">
      <c r="A26" s="75"/>
      <c r="B26" s="70" t="s">
        <v>24</v>
      </c>
      <c r="C26" s="71"/>
      <c r="D26" s="56">
        <v>665882.75390000001</v>
      </c>
      <c r="E26" s="59"/>
      <c r="F26" s="59"/>
      <c r="G26" s="56">
        <v>588740.36369999999</v>
      </c>
      <c r="H26" s="57">
        <v>13.102955896414301</v>
      </c>
      <c r="I26" s="56">
        <v>137237.88449999999</v>
      </c>
      <c r="J26" s="57">
        <v>20.609917240867599</v>
      </c>
      <c r="K26" s="56">
        <v>112975.07180000001</v>
      </c>
      <c r="L26" s="57">
        <v>19.1892859341249</v>
      </c>
      <c r="M26" s="57">
        <v>0.21476253401239201</v>
      </c>
      <c r="N26" s="56">
        <v>6029089.9418000001</v>
      </c>
      <c r="O26" s="56">
        <v>218432614.97690001</v>
      </c>
      <c r="P26" s="56">
        <v>49408</v>
      </c>
      <c r="Q26" s="56">
        <v>41895</v>
      </c>
      <c r="R26" s="57">
        <v>17.9329275569877</v>
      </c>
      <c r="S26" s="56">
        <v>13.4772254270563</v>
      </c>
      <c r="T26" s="56">
        <v>13.157082912042</v>
      </c>
      <c r="U26" s="58">
        <v>2.3754334061344</v>
      </c>
    </row>
    <row r="27" spans="1:21" ht="12" thickBot="1">
      <c r="A27" s="75"/>
      <c r="B27" s="70" t="s">
        <v>25</v>
      </c>
      <c r="C27" s="71"/>
      <c r="D27" s="56">
        <v>234198.3302</v>
      </c>
      <c r="E27" s="59"/>
      <c r="F27" s="59"/>
      <c r="G27" s="56">
        <v>290310.11940000003</v>
      </c>
      <c r="H27" s="57">
        <v>-19.328223665082501</v>
      </c>
      <c r="I27" s="56">
        <v>55749.972399999999</v>
      </c>
      <c r="J27" s="57">
        <v>23.804598586331</v>
      </c>
      <c r="K27" s="56">
        <v>54362.349600000001</v>
      </c>
      <c r="L27" s="57">
        <v>18.725613048678301</v>
      </c>
      <c r="M27" s="57">
        <v>2.5525438289739001E-2</v>
      </c>
      <c r="N27" s="56">
        <v>2170935.9816999999</v>
      </c>
      <c r="O27" s="56">
        <v>79958596.715100005</v>
      </c>
      <c r="P27" s="56">
        <v>29773</v>
      </c>
      <c r="Q27" s="56">
        <v>27011</v>
      </c>
      <c r="R27" s="57">
        <v>10.2254636999741</v>
      </c>
      <c r="S27" s="56">
        <v>7.86613140093373</v>
      </c>
      <c r="T27" s="56">
        <v>7.7932704305653298</v>
      </c>
      <c r="U27" s="58">
        <v>0.92626180081047904</v>
      </c>
    </row>
    <row r="28" spans="1:21" ht="12" thickBot="1">
      <c r="A28" s="75"/>
      <c r="B28" s="70" t="s">
        <v>26</v>
      </c>
      <c r="C28" s="71"/>
      <c r="D28" s="56">
        <v>2112081.1995000001</v>
      </c>
      <c r="E28" s="59"/>
      <c r="F28" s="59"/>
      <c r="G28" s="56">
        <v>1241207.1573999999</v>
      </c>
      <c r="H28" s="57">
        <v>70.163472463714299</v>
      </c>
      <c r="I28" s="56">
        <v>-87311.777600000001</v>
      </c>
      <c r="J28" s="57">
        <v>-4.1339214430141</v>
      </c>
      <c r="K28" s="56">
        <v>34640.504099999998</v>
      </c>
      <c r="L28" s="57">
        <v>2.79087208718347</v>
      </c>
      <c r="M28" s="57">
        <v>-3.5205111723532898</v>
      </c>
      <c r="N28" s="56">
        <v>11794647.452400001</v>
      </c>
      <c r="O28" s="56">
        <v>338786022.0564</v>
      </c>
      <c r="P28" s="56">
        <v>63530</v>
      </c>
      <c r="Q28" s="56">
        <v>47566</v>
      </c>
      <c r="R28" s="57">
        <v>33.561787831644502</v>
      </c>
      <c r="S28" s="56">
        <v>33.245414756807797</v>
      </c>
      <c r="T28" s="56">
        <v>24.104138355127599</v>
      </c>
      <c r="U28" s="58">
        <v>27.4963524099464</v>
      </c>
    </row>
    <row r="29" spans="1:21" ht="12" thickBot="1">
      <c r="A29" s="75"/>
      <c r="B29" s="70" t="s">
        <v>27</v>
      </c>
      <c r="C29" s="71"/>
      <c r="D29" s="56">
        <v>961221.86089999997</v>
      </c>
      <c r="E29" s="59"/>
      <c r="F29" s="59"/>
      <c r="G29" s="56">
        <v>921672.54539999994</v>
      </c>
      <c r="H29" s="57">
        <v>4.2910376030389097</v>
      </c>
      <c r="I29" s="56">
        <v>102586.1955</v>
      </c>
      <c r="J29" s="57">
        <v>10.6724784020151</v>
      </c>
      <c r="K29" s="56">
        <v>85461.011899999998</v>
      </c>
      <c r="L29" s="57">
        <v>9.2723833780803808</v>
      </c>
      <c r="M29" s="57">
        <v>0.200385921243696</v>
      </c>
      <c r="N29" s="56">
        <v>7745625.6519999998</v>
      </c>
      <c r="O29" s="56">
        <v>240264238.32949999</v>
      </c>
      <c r="P29" s="56">
        <v>125463</v>
      </c>
      <c r="Q29" s="56">
        <v>116611</v>
      </c>
      <c r="R29" s="57">
        <v>7.5910505869943599</v>
      </c>
      <c r="S29" s="56">
        <v>7.6613970724436697</v>
      </c>
      <c r="T29" s="56">
        <v>7.1514435190505203</v>
      </c>
      <c r="U29" s="58">
        <v>6.6561431103386903</v>
      </c>
    </row>
    <row r="30" spans="1:21" ht="12" thickBot="1">
      <c r="A30" s="75"/>
      <c r="B30" s="70" t="s">
        <v>28</v>
      </c>
      <c r="C30" s="71"/>
      <c r="D30" s="56">
        <v>894802.0662</v>
      </c>
      <c r="E30" s="59"/>
      <c r="F30" s="59"/>
      <c r="G30" s="56">
        <v>1035872.7189</v>
      </c>
      <c r="H30" s="57">
        <v>-13.6185315170578</v>
      </c>
      <c r="I30" s="56">
        <v>90805.600099999996</v>
      </c>
      <c r="J30" s="57">
        <v>10.1481214147871</v>
      </c>
      <c r="K30" s="56">
        <v>93598.760999999999</v>
      </c>
      <c r="L30" s="57">
        <v>9.0357395548936896</v>
      </c>
      <c r="M30" s="57">
        <v>-2.9841857628862999E-2</v>
      </c>
      <c r="N30" s="56">
        <v>8675220.5348000005</v>
      </c>
      <c r="O30" s="56">
        <v>384618072.81879997</v>
      </c>
      <c r="P30" s="56">
        <v>74992</v>
      </c>
      <c r="Q30" s="56">
        <v>68033</v>
      </c>
      <c r="R30" s="57">
        <v>10.228859524054499</v>
      </c>
      <c r="S30" s="56">
        <v>11.931966959142301</v>
      </c>
      <c r="T30" s="56">
        <v>11.7428236341187</v>
      </c>
      <c r="U30" s="58">
        <v>1.5851814346388999</v>
      </c>
    </row>
    <row r="31" spans="1:21" ht="12" thickBot="1">
      <c r="A31" s="75"/>
      <c r="B31" s="70" t="s">
        <v>29</v>
      </c>
      <c r="C31" s="71"/>
      <c r="D31" s="56">
        <v>1474008.4317000001</v>
      </c>
      <c r="E31" s="59"/>
      <c r="F31" s="59"/>
      <c r="G31" s="56">
        <v>2971306.7140000002</v>
      </c>
      <c r="H31" s="57">
        <v>-50.391912596741797</v>
      </c>
      <c r="I31" s="56">
        <v>-57854.244599999998</v>
      </c>
      <c r="J31" s="57">
        <v>-3.9249602211078001</v>
      </c>
      <c r="K31" s="56">
        <v>-246892.75399999999</v>
      </c>
      <c r="L31" s="57">
        <v>-8.3092315188030792</v>
      </c>
      <c r="M31" s="57">
        <v>-0.76567054454745198</v>
      </c>
      <c r="N31" s="56">
        <v>20552198.8079</v>
      </c>
      <c r="O31" s="56">
        <v>408920514.38129997</v>
      </c>
      <c r="P31" s="56">
        <v>37148</v>
      </c>
      <c r="Q31" s="56">
        <v>36712</v>
      </c>
      <c r="R31" s="57">
        <v>1.18762257572456</v>
      </c>
      <c r="S31" s="56">
        <v>39.6793483283084</v>
      </c>
      <c r="T31" s="56">
        <v>41.152230161799999</v>
      </c>
      <c r="U31" s="58">
        <v>-3.7119607441757698</v>
      </c>
    </row>
    <row r="32" spans="1:21" ht="12" thickBot="1">
      <c r="A32" s="75"/>
      <c r="B32" s="70" t="s">
        <v>30</v>
      </c>
      <c r="C32" s="71"/>
      <c r="D32" s="56">
        <v>121790.0851</v>
      </c>
      <c r="E32" s="59"/>
      <c r="F32" s="59"/>
      <c r="G32" s="56">
        <v>114245.9305</v>
      </c>
      <c r="H32" s="57">
        <v>6.6034339840227396</v>
      </c>
      <c r="I32" s="56">
        <v>26724.5429</v>
      </c>
      <c r="J32" s="57">
        <v>21.943118668532701</v>
      </c>
      <c r="K32" s="56">
        <v>25017.540099999998</v>
      </c>
      <c r="L32" s="57">
        <v>21.897970448934299</v>
      </c>
      <c r="M32" s="57">
        <v>6.8232239987496002E-2</v>
      </c>
      <c r="N32" s="56">
        <v>1180961.3674999999</v>
      </c>
      <c r="O32" s="56">
        <v>39561855.040700004</v>
      </c>
      <c r="P32" s="56">
        <v>22574</v>
      </c>
      <c r="Q32" s="56">
        <v>21588</v>
      </c>
      <c r="R32" s="57">
        <v>4.5673522327218903</v>
      </c>
      <c r="S32" s="56">
        <v>5.3951486267387301</v>
      </c>
      <c r="T32" s="56">
        <v>5.3040696405410399</v>
      </c>
      <c r="U32" s="58">
        <v>1.6881645437216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324367.08319999999</v>
      </c>
      <c r="E35" s="59"/>
      <c r="F35" s="59"/>
      <c r="G35" s="56">
        <v>313951.4007</v>
      </c>
      <c r="H35" s="57">
        <v>3.3176098201112398</v>
      </c>
      <c r="I35" s="56">
        <v>17416.667799999999</v>
      </c>
      <c r="J35" s="57">
        <v>5.3694313332222903</v>
      </c>
      <c r="K35" s="56">
        <v>-18068.6587</v>
      </c>
      <c r="L35" s="57">
        <v>-5.7552406709169999</v>
      </c>
      <c r="M35" s="57">
        <v>-1.9639159214402599</v>
      </c>
      <c r="N35" s="56">
        <v>2296571.7464000001</v>
      </c>
      <c r="O35" s="56">
        <v>66365938.526299998</v>
      </c>
      <c r="P35" s="56">
        <v>19597</v>
      </c>
      <c r="Q35" s="56">
        <v>12675</v>
      </c>
      <c r="R35" s="57">
        <v>54.611439842209101</v>
      </c>
      <c r="S35" s="56">
        <v>16.5518744297597</v>
      </c>
      <c r="T35" s="56">
        <v>16.747925530572001</v>
      </c>
      <c r="U35" s="58">
        <v>-1.1844646456466601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337747.08</v>
      </c>
      <c r="E37" s="59"/>
      <c r="F37" s="59"/>
      <c r="G37" s="56">
        <v>186945.39</v>
      </c>
      <c r="H37" s="57">
        <v>80.666172083729904</v>
      </c>
      <c r="I37" s="56">
        <v>-10022.19</v>
      </c>
      <c r="J37" s="57">
        <v>-2.9673654025373102</v>
      </c>
      <c r="K37" s="56">
        <v>3304.91</v>
      </c>
      <c r="L37" s="57">
        <v>1.7678478190877001</v>
      </c>
      <c r="M37" s="57">
        <v>-4.0325152576015704</v>
      </c>
      <c r="N37" s="56">
        <v>7411158.7000000002</v>
      </c>
      <c r="O37" s="56">
        <v>72026273.319999993</v>
      </c>
      <c r="P37" s="56">
        <v>60</v>
      </c>
      <c r="Q37" s="56">
        <v>60</v>
      </c>
      <c r="R37" s="57">
        <v>0</v>
      </c>
      <c r="S37" s="56">
        <v>5629.1180000000004</v>
      </c>
      <c r="T37" s="56">
        <v>35550.858166666701</v>
      </c>
      <c r="U37" s="58">
        <v>-531.55290343294803</v>
      </c>
    </row>
    <row r="38" spans="1:21" ht="12" thickBot="1">
      <c r="A38" s="75"/>
      <c r="B38" s="70" t="s">
        <v>35</v>
      </c>
      <c r="C38" s="71"/>
      <c r="D38" s="56">
        <v>395982.24</v>
      </c>
      <c r="E38" s="59"/>
      <c r="F38" s="59"/>
      <c r="G38" s="56">
        <v>428180.43</v>
      </c>
      <c r="H38" s="57">
        <v>-7.5197715131445904</v>
      </c>
      <c r="I38" s="56">
        <v>-47469.22</v>
      </c>
      <c r="J38" s="57">
        <v>-11.9877143985043</v>
      </c>
      <c r="K38" s="56">
        <v>-64258.22</v>
      </c>
      <c r="L38" s="57">
        <v>-15.0072762550124</v>
      </c>
      <c r="M38" s="57">
        <v>-0.26127396619451998</v>
      </c>
      <c r="N38" s="56">
        <v>2760889.41</v>
      </c>
      <c r="O38" s="56">
        <v>126444761.39</v>
      </c>
      <c r="P38" s="56">
        <v>166</v>
      </c>
      <c r="Q38" s="56">
        <v>107</v>
      </c>
      <c r="R38" s="57">
        <v>55.140186915887803</v>
      </c>
      <c r="S38" s="56">
        <v>2385.43518072289</v>
      </c>
      <c r="T38" s="56">
        <v>2336.8099065420602</v>
      </c>
      <c r="U38" s="58">
        <v>2.0384236207206299</v>
      </c>
    </row>
    <row r="39" spans="1:21" ht="12" thickBot="1">
      <c r="A39" s="75"/>
      <c r="B39" s="70" t="s">
        <v>36</v>
      </c>
      <c r="C39" s="71"/>
      <c r="D39" s="56">
        <v>100209.56</v>
      </c>
      <c r="E39" s="59"/>
      <c r="F39" s="59"/>
      <c r="G39" s="56">
        <v>197991.42</v>
      </c>
      <c r="H39" s="57">
        <v>-49.386917877552499</v>
      </c>
      <c r="I39" s="56">
        <v>-1089.3900000000001</v>
      </c>
      <c r="J39" s="57">
        <v>-1.08711184841047</v>
      </c>
      <c r="K39" s="56">
        <v>-16511.13</v>
      </c>
      <c r="L39" s="57">
        <v>-8.3393159158109</v>
      </c>
      <c r="M39" s="57">
        <v>-0.93402086955889796</v>
      </c>
      <c r="N39" s="56">
        <v>900680.38</v>
      </c>
      <c r="O39" s="56">
        <v>109062439.23999999</v>
      </c>
      <c r="P39" s="56">
        <v>50</v>
      </c>
      <c r="Q39" s="56">
        <v>33</v>
      </c>
      <c r="R39" s="57">
        <v>51.515151515151501</v>
      </c>
      <c r="S39" s="56">
        <v>2004.1912</v>
      </c>
      <c r="T39" s="56">
        <v>2522.1190909090901</v>
      </c>
      <c r="U39" s="58">
        <v>-25.842239548257201</v>
      </c>
    </row>
    <row r="40" spans="1:21" ht="12" thickBot="1">
      <c r="A40" s="75"/>
      <c r="B40" s="70" t="s">
        <v>37</v>
      </c>
      <c r="C40" s="71"/>
      <c r="D40" s="56">
        <v>161464.85999999999</v>
      </c>
      <c r="E40" s="59"/>
      <c r="F40" s="59"/>
      <c r="G40" s="56">
        <v>198681.25</v>
      </c>
      <c r="H40" s="57">
        <v>-18.731707194312499</v>
      </c>
      <c r="I40" s="56">
        <v>-28071.11</v>
      </c>
      <c r="J40" s="57">
        <v>-17.3852750375531</v>
      </c>
      <c r="K40" s="56">
        <v>-40219.730000000003</v>
      </c>
      <c r="L40" s="57">
        <v>-20.243344553147299</v>
      </c>
      <c r="M40" s="57">
        <v>-0.30205622961665801</v>
      </c>
      <c r="N40" s="56">
        <v>1463766.35</v>
      </c>
      <c r="O40" s="56">
        <v>91538665.680000007</v>
      </c>
      <c r="P40" s="56">
        <v>81</v>
      </c>
      <c r="Q40" s="56">
        <v>58</v>
      </c>
      <c r="R40" s="57">
        <v>39.655172413793103</v>
      </c>
      <c r="S40" s="56">
        <v>1993.39333333333</v>
      </c>
      <c r="T40" s="56">
        <v>2216.6846551724102</v>
      </c>
      <c r="U40" s="58">
        <v>-11.201568606918901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5.12</v>
      </c>
      <c r="O41" s="56">
        <v>1378.02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7308.5466999999999</v>
      </c>
      <c r="E42" s="59"/>
      <c r="F42" s="59"/>
      <c r="G42" s="56">
        <v>96850.426999999996</v>
      </c>
      <c r="H42" s="57">
        <v>-92.4537795791029</v>
      </c>
      <c r="I42" s="56">
        <v>704.93100000000004</v>
      </c>
      <c r="J42" s="57">
        <v>9.6452965129168593</v>
      </c>
      <c r="K42" s="56">
        <v>5379.4606999999996</v>
      </c>
      <c r="L42" s="57">
        <v>5.5544006016617802</v>
      </c>
      <c r="M42" s="57">
        <v>-0.86895879730100101</v>
      </c>
      <c r="N42" s="56">
        <v>145570.08360000001</v>
      </c>
      <c r="O42" s="56">
        <v>20649530.149300002</v>
      </c>
      <c r="P42" s="56">
        <v>43</v>
      </c>
      <c r="Q42" s="56">
        <v>46</v>
      </c>
      <c r="R42" s="57">
        <v>-6.5217391304347796</v>
      </c>
      <c r="S42" s="56">
        <v>169.96620232558101</v>
      </c>
      <c r="T42" s="56">
        <v>483.946489130435</v>
      </c>
      <c r="U42" s="58">
        <v>-184.73101270063299</v>
      </c>
    </row>
    <row r="43" spans="1:21" ht="12" thickBot="1">
      <c r="A43" s="75"/>
      <c r="B43" s="70" t="s">
        <v>33</v>
      </c>
      <c r="C43" s="71"/>
      <c r="D43" s="56">
        <v>374596.63809999998</v>
      </c>
      <c r="E43" s="59"/>
      <c r="F43" s="59"/>
      <c r="G43" s="56">
        <v>480656.61729999998</v>
      </c>
      <c r="H43" s="57">
        <v>-22.065644242197799</v>
      </c>
      <c r="I43" s="56">
        <v>14412.018099999999</v>
      </c>
      <c r="J43" s="57">
        <v>3.84734315104896</v>
      </c>
      <c r="K43" s="56">
        <v>35144.444799999997</v>
      </c>
      <c r="L43" s="57">
        <v>7.3117571952753799</v>
      </c>
      <c r="M43" s="57">
        <v>-0.589920450244245</v>
      </c>
      <c r="N43" s="56">
        <v>3161333.4295000001</v>
      </c>
      <c r="O43" s="56">
        <v>144345891.7832</v>
      </c>
      <c r="P43" s="56">
        <v>1916</v>
      </c>
      <c r="Q43" s="56">
        <v>1462</v>
      </c>
      <c r="R43" s="57">
        <v>31.053351573187399</v>
      </c>
      <c r="S43" s="56">
        <v>195.509727609603</v>
      </c>
      <c r="T43" s="56">
        <v>187.82756812585501</v>
      </c>
      <c r="U43" s="58">
        <v>3.92929782966511</v>
      </c>
    </row>
    <row r="44" spans="1:21" ht="12" thickBot="1">
      <c r="A44" s="75"/>
      <c r="B44" s="70" t="s">
        <v>38</v>
      </c>
      <c r="C44" s="71"/>
      <c r="D44" s="56">
        <v>196331.35</v>
      </c>
      <c r="E44" s="59"/>
      <c r="F44" s="59"/>
      <c r="G44" s="56">
        <v>263501.76</v>
      </c>
      <c r="H44" s="57">
        <v>-25.491446432843599</v>
      </c>
      <c r="I44" s="56">
        <v>-40725.74</v>
      </c>
      <c r="J44" s="57">
        <v>-20.7433708371078</v>
      </c>
      <c r="K44" s="56">
        <v>-37473.58</v>
      </c>
      <c r="L44" s="57">
        <v>-14.221377496681599</v>
      </c>
      <c r="M44" s="57">
        <v>8.6785409880775002E-2</v>
      </c>
      <c r="N44" s="56">
        <v>1934303.92</v>
      </c>
      <c r="O44" s="56">
        <v>64485737.490000002</v>
      </c>
      <c r="P44" s="56">
        <v>134</v>
      </c>
      <c r="Q44" s="56">
        <v>124</v>
      </c>
      <c r="R44" s="57">
        <v>8.0645161290322491</v>
      </c>
      <c r="S44" s="56">
        <v>1465.1593283582099</v>
      </c>
      <c r="T44" s="56">
        <v>1312.00733870968</v>
      </c>
      <c r="U44" s="58">
        <v>10.4529239028322</v>
      </c>
    </row>
    <row r="45" spans="1:21" ht="12" thickBot="1">
      <c r="A45" s="75"/>
      <c r="B45" s="70" t="s">
        <v>39</v>
      </c>
      <c r="C45" s="71"/>
      <c r="D45" s="56">
        <v>86594.94</v>
      </c>
      <c r="E45" s="59"/>
      <c r="F45" s="59"/>
      <c r="G45" s="56">
        <v>107290.15</v>
      </c>
      <c r="H45" s="57">
        <v>-19.289012085452399</v>
      </c>
      <c r="I45" s="56">
        <v>11893.15</v>
      </c>
      <c r="J45" s="57">
        <v>13.734232046352799</v>
      </c>
      <c r="K45" s="56">
        <v>14406.49</v>
      </c>
      <c r="L45" s="57">
        <v>13.4275979668217</v>
      </c>
      <c r="M45" s="57">
        <v>-0.17445887235544499</v>
      </c>
      <c r="N45" s="56">
        <v>658396.38</v>
      </c>
      <c r="O45" s="56">
        <v>28237667.670000002</v>
      </c>
      <c r="P45" s="56">
        <v>70</v>
      </c>
      <c r="Q45" s="56">
        <v>56</v>
      </c>
      <c r="R45" s="57">
        <v>25</v>
      </c>
      <c r="S45" s="56">
        <v>1237.07057142857</v>
      </c>
      <c r="T45" s="56">
        <v>1083.9601785714301</v>
      </c>
      <c r="U45" s="58">
        <v>12.376851926914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8031.2601000000004</v>
      </c>
      <c r="E47" s="62"/>
      <c r="F47" s="62"/>
      <c r="G47" s="61">
        <v>32530.789199999999</v>
      </c>
      <c r="H47" s="63">
        <v>-75.311819056637006</v>
      </c>
      <c r="I47" s="61">
        <v>503.75009999999997</v>
      </c>
      <c r="J47" s="63">
        <v>6.2723668979417102</v>
      </c>
      <c r="K47" s="61">
        <v>4416.0052999999998</v>
      </c>
      <c r="L47" s="63">
        <v>13.5748483470545</v>
      </c>
      <c r="M47" s="63">
        <v>-0.88592629180042004</v>
      </c>
      <c r="N47" s="61">
        <v>64395.7673</v>
      </c>
      <c r="O47" s="61">
        <v>7527565.2539999997</v>
      </c>
      <c r="P47" s="61">
        <v>12</v>
      </c>
      <c r="Q47" s="61">
        <v>7</v>
      </c>
      <c r="R47" s="63">
        <v>71.428571428571402</v>
      </c>
      <c r="S47" s="61">
        <v>669.27167499999996</v>
      </c>
      <c r="T47" s="61">
        <v>632.23442857142902</v>
      </c>
      <c r="U47" s="64">
        <v>5.5339629349428998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40255.1</v>
      </c>
      <c r="D2" s="37">
        <v>512273.80258034199</v>
      </c>
      <c r="E2" s="37">
        <v>370684.84369572601</v>
      </c>
      <c r="F2" s="37">
        <v>141588.95888461501</v>
      </c>
      <c r="G2" s="37">
        <v>370684.84369572601</v>
      </c>
      <c r="H2" s="37">
        <v>0.27639312838452101</v>
      </c>
    </row>
    <row r="3" spans="1:8">
      <c r="A3" s="37">
        <v>2</v>
      </c>
      <c r="B3" s="37">
        <v>13</v>
      </c>
      <c r="C3" s="37">
        <v>6139</v>
      </c>
      <c r="D3" s="37">
        <v>54747.911596581202</v>
      </c>
      <c r="E3" s="37">
        <v>41433.907368376102</v>
      </c>
      <c r="F3" s="37">
        <v>13314.0042282051</v>
      </c>
      <c r="G3" s="37">
        <v>41433.907368376102</v>
      </c>
      <c r="H3" s="37">
        <v>0.24318743564707099</v>
      </c>
    </row>
    <row r="4" spans="1:8">
      <c r="A4" s="37">
        <v>3</v>
      </c>
      <c r="B4" s="37">
        <v>14</v>
      </c>
      <c r="C4" s="37">
        <v>118052</v>
      </c>
      <c r="D4" s="37">
        <v>93877.1574999773</v>
      </c>
      <c r="E4" s="37">
        <v>65153.567449957904</v>
      </c>
      <c r="F4" s="37">
        <v>28723.5900500194</v>
      </c>
      <c r="G4" s="37">
        <v>65153.567449957904</v>
      </c>
      <c r="H4" s="37">
        <v>0.30596995919935399</v>
      </c>
    </row>
    <row r="5" spans="1:8">
      <c r="A5" s="37">
        <v>4</v>
      </c>
      <c r="B5" s="37">
        <v>15</v>
      </c>
      <c r="C5" s="37">
        <v>3369</v>
      </c>
      <c r="D5" s="37">
        <v>63816.189076159098</v>
      </c>
      <c r="E5" s="37">
        <v>49410.8753494743</v>
      </c>
      <c r="F5" s="37">
        <v>14405.313726684801</v>
      </c>
      <c r="G5" s="37">
        <v>49410.8753494743</v>
      </c>
      <c r="H5" s="37">
        <v>0.22573133769384601</v>
      </c>
    </row>
    <row r="6" spans="1:8">
      <c r="A6" s="37">
        <v>5</v>
      </c>
      <c r="B6" s="37">
        <v>16</v>
      </c>
      <c r="C6" s="37">
        <v>2521</v>
      </c>
      <c r="D6" s="37">
        <v>178036.416913675</v>
      </c>
      <c r="E6" s="37">
        <v>143719.08908205101</v>
      </c>
      <c r="F6" s="37">
        <v>34317.327831623901</v>
      </c>
      <c r="G6" s="37">
        <v>143719.08908205101</v>
      </c>
      <c r="H6" s="37">
        <v>0.19275454104574199</v>
      </c>
    </row>
    <row r="7" spans="1:8">
      <c r="A7" s="37">
        <v>6</v>
      </c>
      <c r="B7" s="37">
        <v>17</v>
      </c>
      <c r="C7" s="37">
        <v>14552</v>
      </c>
      <c r="D7" s="37">
        <v>300299.57401623903</v>
      </c>
      <c r="E7" s="37">
        <v>209825.781878632</v>
      </c>
      <c r="F7" s="37">
        <v>90473.792137606797</v>
      </c>
      <c r="G7" s="37">
        <v>209825.781878632</v>
      </c>
      <c r="H7" s="37">
        <v>0.30127845646798801</v>
      </c>
    </row>
    <row r="8" spans="1:8">
      <c r="A8" s="37">
        <v>7</v>
      </c>
      <c r="B8" s="37">
        <v>18</v>
      </c>
      <c r="C8" s="37">
        <v>76849</v>
      </c>
      <c r="D8" s="37">
        <v>153266.15304188</v>
      </c>
      <c r="E8" s="37">
        <v>121967.009193162</v>
      </c>
      <c r="F8" s="37">
        <v>31299.1438487179</v>
      </c>
      <c r="G8" s="37">
        <v>121967.009193162</v>
      </c>
      <c r="H8" s="37">
        <v>0.204214324086058</v>
      </c>
    </row>
    <row r="9" spans="1:8">
      <c r="A9" s="37">
        <v>8</v>
      </c>
      <c r="B9" s="37">
        <v>19</v>
      </c>
      <c r="C9" s="37">
        <v>18162</v>
      </c>
      <c r="D9" s="37">
        <v>142507.005311966</v>
      </c>
      <c r="E9" s="37">
        <v>129343.716852137</v>
      </c>
      <c r="F9" s="37">
        <v>13163.2884598291</v>
      </c>
      <c r="G9" s="37">
        <v>129343.716852137</v>
      </c>
      <c r="H9" s="37">
        <v>9.23694132159536E-2</v>
      </c>
    </row>
    <row r="10" spans="1:8">
      <c r="A10" s="37">
        <v>9</v>
      </c>
      <c r="B10" s="37">
        <v>21</v>
      </c>
      <c r="C10" s="37">
        <v>129263</v>
      </c>
      <c r="D10" s="37">
        <v>498628.265797436</v>
      </c>
      <c r="E10" s="37">
        <v>527134.7574</v>
      </c>
      <c r="F10" s="37">
        <v>-28520.2351923077</v>
      </c>
      <c r="G10" s="37">
        <v>527134.7574</v>
      </c>
      <c r="H10" s="37">
        <v>-5.71989661793844E-2</v>
      </c>
    </row>
    <row r="11" spans="1:8">
      <c r="A11" s="37">
        <v>10</v>
      </c>
      <c r="B11" s="37">
        <v>22</v>
      </c>
      <c r="C11" s="37">
        <v>50546</v>
      </c>
      <c r="D11" s="37">
        <v>692962.30464102596</v>
      </c>
      <c r="E11" s="37">
        <v>639852.68324615399</v>
      </c>
      <c r="F11" s="37">
        <v>53109.6213948718</v>
      </c>
      <c r="G11" s="37">
        <v>639852.68324615399</v>
      </c>
      <c r="H11" s="37">
        <v>7.6641429179014398E-2</v>
      </c>
    </row>
    <row r="12" spans="1:8">
      <c r="A12" s="37">
        <v>11</v>
      </c>
      <c r="B12" s="37">
        <v>23</v>
      </c>
      <c r="C12" s="37">
        <v>130084.197</v>
      </c>
      <c r="D12" s="37">
        <v>1339694.5087059799</v>
      </c>
      <c r="E12" s="37">
        <v>1163729.2732256399</v>
      </c>
      <c r="F12" s="37">
        <v>175290.70556581201</v>
      </c>
      <c r="G12" s="37">
        <v>1163729.2732256399</v>
      </c>
      <c r="H12" s="37">
        <v>0.130909701380275</v>
      </c>
    </row>
    <row r="13" spans="1:8">
      <c r="A13" s="37">
        <v>12</v>
      </c>
      <c r="B13" s="37">
        <v>24</v>
      </c>
      <c r="C13" s="37">
        <v>20855</v>
      </c>
      <c r="D13" s="37">
        <v>513856.83070683799</v>
      </c>
      <c r="E13" s="37">
        <v>473345.268126496</v>
      </c>
      <c r="F13" s="37">
        <v>40511.562580341903</v>
      </c>
      <c r="G13" s="37">
        <v>473345.268126496</v>
      </c>
      <c r="H13" s="37">
        <v>7.8838229170985305E-2</v>
      </c>
    </row>
    <row r="14" spans="1:8">
      <c r="A14" s="37">
        <v>13</v>
      </c>
      <c r="B14" s="37">
        <v>25</v>
      </c>
      <c r="C14" s="37">
        <v>97565</v>
      </c>
      <c r="D14" s="37">
        <v>1382198.4634</v>
      </c>
      <c r="E14" s="37">
        <v>1298210.6819</v>
      </c>
      <c r="F14" s="37">
        <v>83987.781499999997</v>
      </c>
      <c r="G14" s="37">
        <v>1298210.6819</v>
      </c>
      <c r="H14" s="37">
        <v>6.07639088914936E-2</v>
      </c>
    </row>
    <row r="15" spans="1:8">
      <c r="A15" s="37">
        <v>14</v>
      </c>
      <c r="B15" s="37">
        <v>26</v>
      </c>
      <c r="C15" s="37">
        <v>54537</v>
      </c>
      <c r="D15" s="37">
        <v>325187.86192970298</v>
      </c>
      <c r="E15" s="37">
        <v>283949.73859727703</v>
      </c>
      <c r="F15" s="37">
        <v>41238.123332425697</v>
      </c>
      <c r="G15" s="37">
        <v>283949.73859727703</v>
      </c>
      <c r="H15" s="37">
        <v>0.126813230628332</v>
      </c>
    </row>
    <row r="16" spans="1:8">
      <c r="A16" s="37">
        <v>15</v>
      </c>
      <c r="B16" s="37">
        <v>27</v>
      </c>
      <c r="C16" s="37">
        <v>114996.40399999999</v>
      </c>
      <c r="D16" s="37">
        <v>954585.01170934096</v>
      </c>
      <c r="E16" s="37">
        <v>907961.12712035398</v>
      </c>
      <c r="F16" s="37">
        <v>46592.773477876101</v>
      </c>
      <c r="G16" s="37">
        <v>907961.12712035398</v>
      </c>
      <c r="H16" s="37">
        <v>4.8811045084699599E-2</v>
      </c>
    </row>
    <row r="17" spans="1:9">
      <c r="A17" s="37">
        <v>16</v>
      </c>
      <c r="B17" s="37">
        <v>29</v>
      </c>
      <c r="C17" s="37">
        <v>166884</v>
      </c>
      <c r="D17" s="37">
        <v>2062407.26442308</v>
      </c>
      <c r="E17" s="37">
        <v>1935222.80232137</v>
      </c>
      <c r="F17" s="37">
        <v>127133.18005042701</v>
      </c>
      <c r="G17" s="37">
        <v>1935222.80232137</v>
      </c>
      <c r="H17" s="37">
        <v>6.1644634164572797E-2</v>
      </c>
    </row>
    <row r="18" spans="1:9">
      <c r="A18" s="37">
        <v>17</v>
      </c>
      <c r="B18" s="37">
        <v>31</v>
      </c>
      <c r="C18" s="37">
        <v>24672.345000000001</v>
      </c>
      <c r="D18" s="37">
        <v>294016.46346678003</v>
      </c>
      <c r="E18" s="37">
        <v>256728.08402954499</v>
      </c>
      <c r="F18" s="37">
        <v>37288.379437235402</v>
      </c>
      <c r="G18" s="37">
        <v>256728.08402954499</v>
      </c>
      <c r="H18" s="37">
        <v>0.12682412065489099</v>
      </c>
    </row>
    <row r="19" spans="1:9">
      <c r="A19" s="37">
        <v>18</v>
      </c>
      <c r="B19" s="37">
        <v>32</v>
      </c>
      <c r="C19" s="37">
        <v>23055.241000000002</v>
      </c>
      <c r="D19" s="37">
        <v>379432.13548683102</v>
      </c>
      <c r="E19" s="37">
        <v>355428.86133295001</v>
      </c>
      <c r="F19" s="37">
        <v>24003.274153881401</v>
      </c>
      <c r="G19" s="37">
        <v>355428.86133295001</v>
      </c>
      <c r="H19" s="37">
        <v>6.3261046993512801E-2</v>
      </c>
    </row>
    <row r="20" spans="1:9">
      <c r="A20" s="37">
        <v>19</v>
      </c>
      <c r="B20" s="37">
        <v>33</v>
      </c>
      <c r="C20" s="37">
        <v>38393.152999999998</v>
      </c>
      <c r="D20" s="37">
        <v>665882.68341344094</v>
      </c>
      <c r="E20" s="37">
        <v>528644.88236554805</v>
      </c>
      <c r="F20" s="37">
        <v>137237.80104789199</v>
      </c>
      <c r="G20" s="37">
        <v>528644.88236554805</v>
      </c>
      <c r="H20" s="37">
        <v>0.20609906889962301</v>
      </c>
    </row>
    <row r="21" spans="1:9">
      <c r="A21" s="37">
        <v>20</v>
      </c>
      <c r="B21" s="37">
        <v>34</v>
      </c>
      <c r="C21" s="37">
        <v>36345.688999999998</v>
      </c>
      <c r="D21" s="37">
        <v>234198.14336981301</v>
      </c>
      <c r="E21" s="37">
        <v>178448.36001993599</v>
      </c>
      <c r="F21" s="37">
        <v>55749.783349876903</v>
      </c>
      <c r="G21" s="37">
        <v>178448.36001993599</v>
      </c>
      <c r="H21" s="37">
        <v>0.23804536854011099</v>
      </c>
    </row>
    <row r="22" spans="1:9">
      <c r="A22" s="37">
        <v>21</v>
      </c>
      <c r="B22" s="37">
        <v>35</v>
      </c>
      <c r="C22" s="37">
        <v>106712.488</v>
      </c>
      <c r="D22" s="37">
        <v>2112081.2129557501</v>
      </c>
      <c r="E22" s="37">
        <v>2199392.98402566</v>
      </c>
      <c r="F22" s="37">
        <v>-87311.771069911498</v>
      </c>
      <c r="G22" s="37">
        <v>2199392.98402566</v>
      </c>
      <c r="H22" s="37">
        <v>-4.1339211074996003E-2</v>
      </c>
    </row>
    <row r="23" spans="1:9">
      <c r="A23" s="37">
        <v>22</v>
      </c>
      <c r="B23" s="37">
        <v>36</v>
      </c>
      <c r="C23" s="37">
        <v>222980.95600000001</v>
      </c>
      <c r="D23" s="37">
        <v>961222.09195398202</v>
      </c>
      <c r="E23" s="37">
        <v>858635.64317515201</v>
      </c>
      <c r="F23" s="37">
        <v>102586.44877883</v>
      </c>
      <c r="G23" s="37">
        <v>858635.64317515201</v>
      </c>
      <c r="H23" s="37">
        <v>0.106725021862836</v>
      </c>
    </row>
    <row r="24" spans="1:9">
      <c r="A24" s="37">
        <v>23</v>
      </c>
      <c r="B24" s="37">
        <v>37</v>
      </c>
      <c r="C24" s="37">
        <v>132580.45300000001</v>
      </c>
      <c r="D24" s="37">
        <v>894802.05947964604</v>
      </c>
      <c r="E24" s="37">
        <v>803996.44990857597</v>
      </c>
      <c r="F24" s="37">
        <v>90805.609571069901</v>
      </c>
      <c r="G24" s="37">
        <v>803996.44990857597</v>
      </c>
      <c r="H24" s="37">
        <v>0.10148122549458199</v>
      </c>
    </row>
    <row r="25" spans="1:9">
      <c r="A25" s="37">
        <v>24</v>
      </c>
      <c r="B25" s="37">
        <v>38</v>
      </c>
      <c r="C25" s="37">
        <v>358695.44500000001</v>
      </c>
      <c r="D25" s="37">
        <v>1474008.5880230099</v>
      </c>
      <c r="E25" s="37">
        <v>1531862.5276371699</v>
      </c>
      <c r="F25" s="37">
        <v>-57853.939614159302</v>
      </c>
      <c r="G25" s="37">
        <v>1531862.5276371699</v>
      </c>
      <c r="H25" s="37">
        <v>-3.9249391139406398E-2</v>
      </c>
    </row>
    <row r="26" spans="1:9">
      <c r="A26" s="37">
        <v>25</v>
      </c>
      <c r="B26" s="37">
        <v>39</v>
      </c>
      <c r="C26" s="37">
        <v>68072.823000000004</v>
      </c>
      <c r="D26" s="37">
        <v>121789.994647992</v>
      </c>
      <c r="E26" s="37">
        <v>95065.567243708399</v>
      </c>
      <c r="F26" s="37">
        <v>26724.427404283499</v>
      </c>
      <c r="G26" s="37">
        <v>95065.567243708399</v>
      </c>
      <c r="H26" s="37">
        <v>0.21943040133571501</v>
      </c>
    </row>
    <row r="27" spans="1:9">
      <c r="A27" s="37">
        <v>26</v>
      </c>
      <c r="B27" s="37">
        <v>42</v>
      </c>
      <c r="C27" s="37">
        <v>17479.05</v>
      </c>
      <c r="D27" s="37">
        <v>324367.08279999997</v>
      </c>
      <c r="E27" s="37">
        <v>306950.37329999998</v>
      </c>
      <c r="F27" s="37">
        <v>17416.709500000001</v>
      </c>
      <c r="G27" s="37">
        <v>306950.37329999998</v>
      </c>
      <c r="H27" s="37">
        <v>5.3694441956488197E-2</v>
      </c>
    </row>
    <row r="28" spans="1:9">
      <c r="A28" s="37">
        <v>27</v>
      </c>
      <c r="B28" s="37">
        <v>75</v>
      </c>
      <c r="C28" s="37">
        <v>46</v>
      </c>
      <c r="D28" s="37">
        <v>7308.5470085470097</v>
      </c>
      <c r="E28" s="37">
        <v>6603.6153846153802</v>
      </c>
      <c r="F28" s="37">
        <v>704.93162393162402</v>
      </c>
      <c r="G28" s="37">
        <v>6603.6153846153802</v>
      </c>
      <c r="H28" s="37">
        <v>9.6453046427318403E-2</v>
      </c>
    </row>
    <row r="29" spans="1:9">
      <c r="A29" s="37">
        <v>28</v>
      </c>
      <c r="B29" s="37">
        <v>76</v>
      </c>
      <c r="C29" s="37">
        <v>2046</v>
      </c>
      <c r="D29" s="37">
        <v>374596.63145128201</v>
      </c>
      <c r="E29" s="37">
        <v>360184.61979230802</v>
      </c>
      <c r="F29" s="37">
        <v>14412.011658974399</v>
      </c>
      <c r="G29" s="37">
        <v>360184.61979230802</v>
      </c>
      <c r="H29" s="37">
        <v>3.8473414998791103E-2</v>
      </c>
    </row>
    <row r="30" spans="1:9">
      <c r="A30" s="37">
        <v>29</v>
      </c>
      <c r="B30" s="37">
        <v>99</v>
      </c>
      <c r="C30" s="37">
        <v>12</v>
      </c>
      <c r="D30" s="37">
        <v>8031.2601164813595</v>
      </c>
      <c r="E30" s="37">
        <v>7527.5102185916303</v>
      </c>
      <c r="F30" s="37">
        <v>503.74989788972101</v>
      </c>
      <c r="G30" s="37">
        <v>7527.5102185916303</v>
      </c>
      <c r="H30" s="37">
        <v>6.2723643685248104E-2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110</v>
      </c>
      <c r="D34" s="34">
        <v>337747.08</v>
      </c>
      <c r="E34" s="34">
        <v>347769.27</v>
      </c>
      <c r="F34" s="30"/>
      <c r="G34" s="30"/>
      <c r="H34" s="30"/>
    </row>
    <row r="35" spans="1:8">
      <c r="A35" s="30"/>
      <c r="B35" s="33">
        <v>71</v>
      </c>
      <c r="C35" s="34">
        <v>165</v>
      </c>
      <c r="D35" s="34">
        <v>395982.24</v>
      </c>
      <c r="E35" s="34">
        <v>443451.46</v>
      </c>
      <c r="F35" s="30"/>
      <c r="G35" s="30"/>
      <c r="H35" s="30"/>
    </row>
    <row r="36" spans="1:8">
      <c r="A36" s="30"/>
      <c r="B36" s="33">
        <v>72</v>
      </c>
      <c r="C36" s="34">
        <v>40</v>
      </c>
      <c r="D36" s="34">
        <v>100209.56</v>
      </c>
      <c r="E36" s="34">
        <v>101298.95</v>
      </c>
      <c r="F36" s="30"/>
      <c r="G36" s="30"/>
      <c r="H36" s="30"/>
    </row>
    <row r="37" spans="1:8">
      <c r="A37" s="30"/>
      <c r="B37" s="33">
        <v>73</v>
      </c>
      <c r="C37" s="34">
        <v>73</v>
      </c>
      <c r="D37" s="34">
        <v>161464.85999999999</v>
      </c>
      <c r="E37" s="34">
        <v>189535.97</v>
      </c>
      <c r="F37" s="30"/>
      <c r="G37" s="30"/>
      <c r="H37" s="30"/>
    </row>
    <row r="38" spans="1:8">
      <c r="A38" s="30"/>
      <c r="B38" s="33">
        <v>77</v>
      </c>
      <c r="C38" s="34">
        <v>140</v>
      </c>
      <c r="D38" s="34">
        <v>196331.35</v>
      </c>
      <c r="E38" s="34">
        <v>237057.09</v>
      </c>
      <c r="F38" s="30"/>
      <c r="G38" s="30"/>
      <c r="H38" s="30"/>
    </row>
    <row r="39" spans="1:8">
      <c r="A39" s="30"/>
      <c r="B39" s="33">
        <v>78</v>
      </c>
      <c r="C39" s="34">
        <v>70</v>
      </c>
      <c r="D39" s="34">
        <v>86594.94</v>
      </c>
      <c r="E39" s="34">
        <v>74701.789999999994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2016-11-10T06:45:05Z</dcterms:modified>
</cp:coreProperties>
</file>