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<sst xmlns="http://schemas.openxmlformats.org/spreadsheetml/2006/main" count="112" uniqueCount="70">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</sst>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5" sqref="H3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13302662.462300001</v>
      </c>
      <c r="F3" s="25">
        <f>RA!I7</f>
        <v>1375381.5878999999</v>
      </c>
      <c r="G3" s="16">
        <f>E3-F3</f>
        <v>11927280.874400001</v>
      </c>
      <c r="H3" s="27">
        <f>RA!J7</f>
        <v>10.3391452034347</v>
      </c>
      <c r="I3" s="20">
        <f>SUM(I4:I38)</f>
        <v>13302665.020314403</v>
      </c>
      <c r="J3" s="21">
        <f>SUM(J4:J38)</f>
        <v>11927280.7943906</v>
      </c>
      <c r="K3" s="22">
        <f>E3-I3</f>
        <v>-2.5580144021660089</v>
      </c>
      <c r="L3" s="22">
        <f>G3-J3</f>
        <v>8.0009400844573975E-2</v>
      </c>
    </row>
    <row r="4" spans="1:13" x14ac:dyDescent="0.15">
      <c r="A4" s="40">
        <f>RA!A8</f>
        <v>42089</v>
      </c>
      <c r="B4" s="12">
        <v>12</v>
      </c>
      <c r="C4" s="37" t="s">
        <v>6</v>
      </c>
      <c r="D4" s="37"/>
      <c r="E4" s="15">
        <f>VLOOKUP(C4,RA!B8:D36,3,0)</f>
        <v>586478.50450000004</v>
      </c>
      <c r="F4" s="25">
        <f>VLOOKUP(C4,RA!B8:I39,8,0)</f>
        <v>114822.04949999999</v>
      </c>
      <c r="G4" s="16">
        <f t="shared" ref="G4:G38" si="0">E4-F4</f>
        <v>471656.45500000007</v>
      </c>
      <c r="H4" s="27">
        <f>RA!J8</f>
        <v>19.578219596963901</v>
      </c>
      <c r="I4" s="20">
        <f>VLOOKUP(B4,RMS!B:D,3,FALSE)</f>
        <v>586478.73642734997</v>
      </c>
      <c r="J4" s="21">
        <f>VLOOKUP(B4,RMS!B:E,4,FALSE)</f>
        <v>471656.46642564097</v>
      </c>
      <c r="K4" s="22">
        <f t="shared" ref="K4:K38" si="1">E4-I4</f>
        <v>-0.23192734993062913</v>
      </c>
      <c r="L4" s="22">
        <f t="shared" ref="L4:L38" si="2">G4-J4</f>
        <v>-1.1425640899688005E-2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78588.637000000002</v>
      </c>
      <c r="F5" s="25">
        <f>VLOOKUP(C5,RA!B9:I40,8,0)</f>
        <v>16124.129000000001</v>
      </c>
      <c r="G5" s="16">
        <f t="shared" si="0"/>
        <v>62464.508000000002</v>
      </c>
      <c r="H5" s="27">
        <f>RA!J9</f>
        <v>20.517125141132102</v>
      </c>
      <c r="I5" s="20">
        <f>VLOOKUP(B5,RMS!B:D,3,FALSE)</f>
        <v>78588.661169518193</v>
      </c>
      <c r="J5" s="21">
        <f>VLOOKUP(B5,RMS!B:E,4,FALSE)</f>
        <v>62464.5125605703</v>
      </c>
      <c r="K5" s="22">
        <f t="shared" si="1"/>
        <v>-2.416951819031965E-2</v>
      </c>
      <c r="L5" s="22">
        <f t="shared" si="2"/>
        <v>-4.5605702980537899E-3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96612.539199999999</v>
      </c>
      <c r="F6" s="25">
        <f>VLOOKUP(C6,RA!B10:I41,8,0)</f>
        <v>19457.392</v>
      </c>
      <c r="G6" s="16">
        <f t="shared" si="0"/>
        <v>77155.147200000007</v>
      </c>
      <c r="H6" s="27">
        <f>RA!J10</f>
        <v>20.1396135130252</v>
      </c>
      <c r="I6" s="20">
        <f>VLOOKUP(B6,RMS!B:D,3,FALSE)</f>
        <v>96614.170369230793</v>
      </c>
      <c r="J6" s="21">
        <f>VLOOKUP(B6,RMS!B:E,4,FALSE)</f>
        <v>77155.1473794872</v>
      </c>
      <c r="K6" s="22">
        <f>E6-I6</f>
        <v>-1.6311692307936028</v>
      </c>
      <c r="L6" s="22">
        <f t="shared" si="2"/>
        <v>-1.794871932361275E-4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45656.586900000002</v>
      </c>
      <c r="F7" s="25">
        <f>VLOOKUP(C7,RA!B11:I42,8,0)</f>
        <v>7278.7294000000002</v>
      </c>
      <c r="G7" s="16">
        <f t="shared" si="0"/>
        <v>38377.857499999998</v>
      </c>
      <c r="H7" s="27">
        <f>RA!J11</f>
        <v>15.942342374261001</v>
      </c>
      <c r="I7" s="20">
        <f>VLOOKUP(B7,RMS!B:D,3,FALSE)</f>
        <v>45656.6156564103</v>
      </c>
      <c r="J7" s="21">
        <f>VLOOKUP(B7,RMS!B:E,4,FALSE)</f>
        <v>38377.857505982902</v>
      </c>
      <c r="K7" s="22">
        <f t="shared" si="1"/>
        <v>-2.875641029822873E-2</v>
      </c>
      <c r="L7" s="22">
        <f t="shared" si="2"/>
        <v>-5.9829035308212042E-6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97463.311799999996</v>
      </c>
      <c r="F8" s="25">
        <f>VLOOKUP(C8,RA!B12:I43,8,0)</f>
        <v>15145.6155</v>
      </c>
      <c r="G8" s="16">
        <f t="shared" si="0"/>
        <v>82317.696299999996</v>
      </c>
      <c r="H8" s="27">
        <f>RA!J12</f>
        <v>15.5398120793182</v>
      </c>
      <c r="I8" s="20">
        <f>VLOOKUP(B8,RMS!B:D,3,FALSE)</f>
        <v>97463.3346145299</v>
      </c>
      <c r="J8" s="21">
        <f>VLOOKUP(B8,RMS!B:E,4,FALSE)</f>
        <v>82317.697161538497</v>
      </c>
      <c r="K8" s="22">
        <f t="shared" si="1"/>
        <v>-2.2814529904280789E-2</v>
      </c>
      <c r="L8" s="22">
        <f t="shared" si="2"/>
        <v>-8.6153850133996457E-4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212396.36850000001</v>
      </c>
      <c r="F9" s="25">
        <f>VLOOKUP(C9,RA!B13:I44,8,0)</f>
        <v>45669.2039</v>
      </c>
      <c r="G9" s="16">
        <f t="shared" si="0"/>
        <v>166727.16460000002</v>
      </c>
      <c r="H9" s="27">
        <f>RA!J13</f>
        <v>21.501876054909999</v>
      </c>
      <c r="I9" s="20">
        <f>VLOOKUP(B9,RMS!B:D,3,FALSE)</f>
        <v>212396.483794017</v>
      </c>
      <c r="J9" s="21">
        <f>VLOOKUP(B9,RMS!B:E,4,FALSE)</f>
        <v>166727.161555556</v>
      </c>
      <c r="K9" s="22">
        <f t="shared" si="1"/>
        <v>-0.11529401698498987</v>
      </c>
      <c r="L9" s="22">
        <f t="shared" si="2"/>
        <v>3.0444440199062228E-3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143917.84039999999</v>
      </c>
      <c r="F10" s="25">
        <f>VLOOKUP(C10,RA!B14:I45,8,0)</f>
        <v>24614.276399999999</v>
      </c>
      <c r="G10" s="16">
        <f t="shared" si="0"/>
        <v>119303.56399999998</v>
      </c>
      <c r="H10" s="27">
        <f>RA!J14</f>
        <v>17.103005667391901</v>
      </c>
      <c r="I10" s="20">
        <f>VLOOKUP(B10,RMS!B:D,3,FALSE)</f>
        <v>143917.850768376</v>
      </c>
      <c r="J10" s="21">
        <f>VLOOKUP(B10,RMS!B:E,4,FALSE)</f>
        <v>119303.565935897</v>
      </c>
      <c r="K10" s="22">
        <f t="shared" si="1"/>
        <v>-1.0368376009864733E-2</v>
      </c>
      <c r="L10" s="22">
        <f t="shared" si="2"/>
        <v>-1.9358970166649669E-3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76078.481299999999</v>
      </c>
      <c r="F11" s="25">
        <f>VLOOKUP(C11,RA!B15:I46,8,0)</f>
        <v>14618.1144</v>
      </c>
      <c r="G11" s="16">
        <f t="shared" si="0"/>
        <v>61460.366900000001</v>
      </c>
      <c r="H11" s="27">
        <f>RA!J15</f>
        <v>19.214519204657101</v>
      </c>
      <c r="I11" s="20">
        <f>VLOOKUP(B11,RMS!B:D,3,FALSE)</f>
        <v>76078.520998290594</v>
      </c>
      <c r="J11" s="21">
        <f>VLOOKUP(B11,RMS!B:E,4,FALSE)</f>
        <v>61460.366622222202</v>
      </c>
      <c r="K11" s="22">
        <f t="shared" si="1"/>
        <v>-3.9698290594969876E-2</v>
      </c>
      <c r="L11" s="22">
        <f t="shared" si="2"/>
        <v>2.777777990559116E-4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573835.31999999995</v>
      </c>
      <c r="F12" s="25">
        <f>VLOOKUP(C12,RA!B16:I47,8,0)</f>
        <v>29207.891899999999</v>
      </c>
      <c r="G12" s="16">
        <f t="shared" si="0"/>
        <v>544627.4280999999</v>
      </c>
      <c r="H12" s="27">
        <f>RA!J16</f>
        <v>5.0899432087937697</v>
      </c>
      <c r="I12" s="20">
        <f>VLOOKUP(B12,RMS!B:D,3,FALSE)</f>
        <v>573835.01670000004</v>
      </c>
      <c r="J12" s="21">
        <f>VLOOKUP(B12,RMS!B:E,4,FALSE)</f>
        <v>544627.42821709404</v>
      </c>
      <c r="K12" s="22">
        <f t="shared" si="1"/>
        <v>0.30329999991226941</v>
      </c>
      <c r="L12" s="22">
        <f t="shared" si="2"/>
        <v>-1.1709413956850767E-4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523450.51689999999</v>
      </c>
      <c r="F13" s="25">
        <f>VLOOKUP(C13,RA!B17:I48,8,0)</f>
        <v>49289.571000000004</v>
      </c>
      <c r="G13" s="16">
        <f t="shared" si="0"/>
        <v>474160.94589999999</v>
      </c>
      <c r="H13" s="27">
        <f>RA!J17</f>
        <v>9.4162808916313008</v>
      </c>
      <c r="I13" s="20">
        <f>VLOOKUP(B13,RMS!B:D,3,FALSE)</f>
        <v>523450.56880512799</v>
      </c>
      <c r="J13" s="21">
        <f>VLOOKUP(B13,RMS!B:E,4,FALSE)</f>
        <v>474160.94637435902</v>
      </c>
      <c r="K13" s="22">
        <f t="shared" si="1"/>
        <v>-5.1905127998907119E-2</v>
      </c>
      <c r="L13" s="22">
        <f t="shared" si="2"/>
        <v>-4.7435902524739504E-4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1378266.6211000001</v>
      </c>
      <c r="F14" s="25">
        <f>VLOOKUP(C14,RA!B18:I49,8,0)</f>
        <v>100711.6538</v>
      </c>
      <c r="G14" s="16">
        <f t="shared" si="0"/>
        <v>1277554.9673000001</v>
      </c>
      <c r="H14" s="27">
        <f>RA!J18</f>
        <v>7.3071241992076699</v>
      </c>
      <c r="I14" s="20">
        <f>VLOOKUP(B14,RMS!B:D,3,FALSE)</f>
        <v>1378266.6175536199</v>
      </c>
      <c r="J14" s="21">
        <f>VLOOKUP(B14,RMS!B:E,4,FALSE)</f>
        <v>1277554.95871904</v>
      </c>
      <c r="K14" s="22">
        <f t="shared" si="1"/>
        <v>3.5463802050799131E-3</v>
      </c>
      <c r="L14" s="22">
        <f t="shared" si="2"/>
        <v>8.5809601005166769E-3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488164.2279</v>
      </c>
      <c r="F15" s="25">
        <f>VLOOKUP(C15,RA!B19:I50,8,0)</f>
        <v>54703.672899999998</v>
      </c>
      <c r="G15" s="16">
        <f t="shared" si="0"/>
        <v>433460.55499999999</v>
      </c>
      <c r="H15" s="27">
        <f>RA!J19</f>
        <v>11.2059978534941</v>
      </c>
      <c r="I15" s="20">
        <f>VLOOKUP(B15,RMS!B:D,3,FALSE)</f>
        <v>488164.26139316201</v>
      </c>
      <c r="J15" s="21">
        <f>VLOOKUP(B15,RMS!B:E,4,FALSE)</f>
        <v>433460.55449658103</v>
      </c>
      <c r="K15" s="22">
        <f t="shared" si="1"/>
        <v>-3.3493162016384304E-2</v>
      </c>
      <c r="L15" s="22">
        <f t="shared" si="2"/>
        <v>5.0341896712779999E-4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764415.07409999997</v>
      </c>
      <c r="F16" s="25">
        <f>VLOOKUP(C16,RA!B20:I51,8,0)</f>
        <v>56698.572999999997</v>
      </c>
      <c r="G16" s="16">
        <f t="shared" si="0"/>
        <v>707716.50109999999</v>
      </c>
      <c r="H16" s="27">
        <f>RA!J20</f>
        <v>7.4172494657768597</v>
      </c>
      <c r="I16" s="20">
        <f>VLOOKUP(B16,RMS!B:D,3,FALSE)</f>
        <v>764415.13179999997</v>
      </c>
      <c r="J16" s="21">
        <f>VLOOKUP(B16,RMS!B:E,4,FALSE)</f>
        <v>707716.50109999999</v>
      </c>
      <c r="K16" s="22">
        <f t="shared" si="1"/>
        <v>-5.7700000004842877E-2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363127.30969999998</v>
      </c>
      <c r="F17" s="25">
        <f>VLOOKUP(C17,RA!B21:I52,8,0)</f>
        <v>25441.205600000001</v>
      </c>
      <c r="G17" s="16">
        <f t="shared" si="0"/>
        <v>337686.1041</v>
      </c>
      <c r="H17" s="27">
        <f>RA!J21</f>
        <v>7.00613942284276</v>
      </c>
      <c r="I17" s="20">
        <f>VLOOKUP(B17,RMS!B:D,3,FALSE)</f>
        <v>363126.275688775</v>
      </c>
      <c r="J17" s="21">
        <f>VLOOKUP(B17,RMS!B:E,4,FALSE)</f>
        <v>337686.10371123999</v>
      </c>
      <c r="K17" s="22">
        <f t="shared" si="1"/>
        <v>1.03401122498326</v>
      </c>
      <c r="L17" s="22">
        <f t="shared" si="2"/>
        <v>3.8876000326126814E-4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862133.59459999995</v>
      </c>
      <c r="F18" s="25">
        <f>VLOOKUP(C18,RA!B22:I53,8,0)</f>
        <v>103756.2166</v>
      </c>
      <c r="G18" s="16">
        <f t="shared" si="0"/>
        <v>758377.37799999991</v>
      </c>
      <c r="H18" s="27">
        <f>RA!J22</f>
        <v>12.0348188784059</v>
      </c>
      <c r="I18" s="20">
        <f>VLOOKUP(B18,RMS!B:D,3,FALSE)</f>
        <v>862134.31273333298</v>
      </c>
      <c r="J18" s="21">
        <f>VLOOKUP(B18,RMS!B:E,4,FALSE)</f>
        <v>758377.37780000002</v>
      </c>
      <c r="K18" s="22">
        <f t="shared" si="1"/>
        <v>-0.71813333302270621</v>
      </c>
      <c r="L18" s="22">
        <f t="shared" si="2"/>
        <v>1.9999989308416843E-4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2013613.1287</v>
      </c>
      <c r="F19" s="25">
        <f>VLOOKUP(C19,RA!B23:I54,8,0)</f>
        <v>192572.80220000001</v>
      </c>
      <c r="G19" s="16">
        <f t="shared" si="0"/>
        <v>1821040.3265</v>
      </c>
      <c r="H19" s="27">
        <f>RA!J23</f>
        <v>9.5635452240185792</v>
      </c>
      <c r="I19" s="20">
        <f>VLOOKUP(B19,RMS!B:D,3,FALSE)</f>
        <v>2013614.2296726501</v>
      </c>
      <c r="J19" s="21">
        <f>VLOOKUP(B19,RMS!B:E,4,FALSE)</f>
        <v>1821040.35435726</v>
      </c>
      <c r="K19" s="22">
        <f t="shared" si="1"/>
        <v>-1.1009726501069963</v>
      </c>
      <c r="L19" s="22">
        <f t="shared" si="2"/>
        <v>-2.7857260080054402E-2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183430.71919999999</v>
      </c>
      <c r="F20" s="25">
        <f>VLOOKUP(C20,RA!B24:I55,8,0)</f>
        <v>28045.485799999999</v>
      </c>
      <c r="G20" s="16">
        <f t="shared" si="0"/>
        <v>155385.2334</v>
      </c>
      <c r="H20" s="27">
        <f>RA!J24</f>
        <v>15.289416038009</v>
      </c>
      <c r="I20" s="20">
        <f>VLOOKUP(B20,RMS!B:D,3,FALSE)</f>
        <v>183430.697213857</v>
      </c>
      <c r="J20" s="21">
        <f>VLOOKUP(B20,RMS!B:E,4,FALSE)</f>
        <v>155385.229018482</v>
      </c>
      <c r="K20" s="22">
        <f t="shared" si="1"/>
        <v>2.1986142994137481E-2</v>
      </c>
      <c r="L20" s="22">
        <f t="shared" si="2"/>
        <v>4.3815179960802197E-3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175408.88200000001</v>
      </c>
      <c r="F21" s="25">
        <f>VLOOKUP(C21,RA!B25:I56,8,0)</f>
        <v>14525.970600000001</v>
      </c>
      <c r="G21" s="16">
        <f t="shared" si="0"/>
        <v>160882.91140000001</v>
      </c>
      <c r="H21" s="27">
        <f>RA!J25</f>
        <v>8.2812058513661793</v>
      </c>
      <c r="I21" s="20">
        <f>VLOOKUP(B21,RMS!B:D,3,FALSE)</f>
        <v>175408.88734392301</v>
      </c>
      <c r="J21" s="21">
        <f>VLOOKUP(B21,RMS!B:E,4,FALSE)</f>
        <v>160882.90439290501</v>
      </c>
      <c r="K21" s="22">
        <f t="shared" si="1"/>
        <v>-5.3439229959622025E-3</v>
      </c>
      <c r="L21" s="22">
        <f t="shared" si="2"/>
        <v>7.0070950023364276E-3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456330.17349999998</v>
      </c>
      <c r="F22" s="25">
        <f>VLOOKUP(C22,RA!B26:I57,8,0)</f>
        <v>90280.967699999994</v>
      </c>
      <c r="G22" s="16">
        <f t="shared" si="0"/>
        <v>366049.2058</v>
      </c>
      <c r="H22" s="27">
        <f>RA!J26</f>
        <v>19.7841328368789</v>
      </c>
      <c r="I22" s="20">
        <f>VLOOKUP(B22,RMS!B:D,3,FALSE)</f>
        <v>456330.14865377801</v>
      </c>
      <c r="J22" s="21">
        <f>VLOOKUP(B22,RMS!B:E,4,FALSE)</f>
        <v>366049.18850971397</v>
      </c>
      <c r="K22" s="22">
        <f t="shared" si="1"/>
        <v>2.4846221960615367E-2</v>
      </c>
      <c r="L22" s="22">
        <f t="shared" si="2"/>
        <v>1.7290286021307111E-2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199432.62609999999</v>
      </c>
      <c r="F23" s="25">
        <f>VLOOKUP(C23,RA!B27:I58,8,0)</f>
        <v>51558.409099999997</v>
      </c>
      <c r="G23" s="16">
        <f t="shared" si="0"/>
        <v>147874.217</v>
      </c>
      <c r="H23" s="27">
        <f>RA!J27</f>
        <v>25.8525448459709</v>
      </c>
      <c r="I23" s="20">
        <f>VLOOKUP(B23,RMS!B:D,3,FALSE)</f>
        <v>199432.59067238501</v>
      </c>
      <c r="J23" s="21">
        <f>VLOOKUP(B23,RMS!B:E,4,FALSE)</f>
        <v>147874.24838461899</v>
      </c>
      <c r="K23" s="22">
        <f t="shared" si="1"/>
        <v>3.5427614988293499E-2</v>
      </c>
      <c r="L23" s="22">
        <f t="shared" si="2"/>
        <v>-3.1384618981974199E-2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625131.78590000002</v>
      </c>
      <c r="F24" s="25">
        <f>VLOOKUP(C24,RA!B28:I59,8,0)</f>
        <v>27838.853800000001</v>
      </c>
      <c r="G24" s="16">
        <f t="shared" si="0"/>
        <v>597292.93209999998</v>
      </c>
      <c r="H24" s="27">
        <f>RA!J28</f>
        <v>4.4532776012853796</v>
      </c>
      <c r="I24" s="20">
        <f>VLOOKUP(B24,RMS!B:D,3,FALSE)</f>
        <v>625131.78253539803</v>
      </c>
      <c r="J24" s="21">
        <f>VLOOKUP(B24,RMS!B:E,4,FALSE)</f>
        <v>597292.93283451302</v>
      </c>
      <c r="K24" s="22">
        <f t="shared" si="1"/>
        <v>3.364601987414062E-3</v>
      </c>
      <c r="L24" s="22">
        <f t="shared" si="2"/>
        <v>-7.3451304342597723E-4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645371.6237</v>
      </c>
      <c r="F25" s="25">
        <f>VLOOKUP(C25,RA!B29:I60,8,0)</f>
        <v>91919.725200000001</v>
      </c>
      <c r="G25" s="16">
        <f t="shared" si="0"/>
        <v>553451.89850000001</v>
      </c>
      <c r="H25" s="27">
        <f>RA!J29</f>
        <v>14.242913977688101</v>
      </c>
      <c r="I25" s="20">
        <f>VLOOKUP(B25,RMS!B:D,3,FALSE)</f>
        <v>645371.62445221201</v>
      </c>
      <c r="J25" s="21">
        <f>VLOOKUP(B25,RMS!B:E,4,FALSE)</f>
        <v>553451.90074932994</v>
      </c>
      <c r="K25" s="22">
        <f t="shared" si="1"/>
        <v>-7.5221201404929161E-4</v>
      </c>
      <c r="L25" s="22">
        <f t="shared" si="2"/>
        <v>-2.2493299329653382E-3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1106008.4339999999</v>
      </c>
      <c r="F26" s="25">
        <f>VLOOKUP(C26,RA!B30:I61,8,0)</f>
        <v>101755.3376</v>
      </c>
      <c r="G26" s="16">
        <f t="shared" si="0"/>
        <v>1004253.0963999999</v>
      </c>
      <c r="H26" s="27">
        <f>RA!J30</f>
        <v>9.2002316141469898</v>
      </c>
      <c r="I26" s="20">
        <f>VLOOKUP(B26,RMS!B:D,3,FALSE)</f>
        <v>1106008.4201843699</v>
      </c>
      <c r="J26" s="21">
        <f>VLOOKUP(B26,RMS!B:E,4,FALSE)</f>
        <v>1004252.98784799</v>
      </c>
      <c r="K26" s="22">
        <f t="shared" si="1"/>
        <v>1.3815629994496703E-2</v>
      </c>
      <c r="L26" s="22">
        <f t="shared" si="2"/>
        <v>0.10855200991500169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980634.95570000005</v>
      </c>
      <c r="F27" s="25">
        <f>VLOOKUP(C27,RA!B31:I62,8,0)</f>
        <v>33180.308100000002</v>
      </c>
      <c r="G27" s="16">
        <f t="shared" si="0"/>
        <v>947454.64760000003</v>
      </c>
      <c r="H27" s="27">
        <f>RA!J31</f>
        <v>3.3835534728940102</v>
      </c>
      <c r="I27" s="20">
        <f>VLOOKUP(B27,RMS!B:D,3,FALSE)</f>
        <v>980634.91002389404</v>
      </c>
      <c r="J27" s="21">
        <f>VLOOKUP(B27,RMS!B:E,4,FALSE)</f>
        <v>947454.65330531006</v>
      </c>
      <c r="K27" s="22">
        <f t="shared" si="1"/>
        <v>4.5676106004975736E-2</v>
      </c>
      <c r="L27" s="22">
        <f t="shared" si="2"/>
        <v>-5.7053100317716599E-3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103869.3456</v>
      </c>
      <c r="F28" s="25">
        <f>VLOOKUP(C28,RA!B32:I63,8,0)</f>
        <v>29389.8004</v>
      </c>
      <c r="G28" s="16">
        <f t="shared" si="0"/>
        <v>74479.545199999993</v>
      </c>
      <c r="H28" s="27">
        <f>RA!J32</f>
        <v>28.2949702149659</v>
      </c>
      <c r="I28" s="20">
        <f>VLOOKUP(B28,RMS!B:D,3,FALSE)</f>
        <v>103869.322862113</v>
      </c>
      <c r="J28" s="21">
        <f>VLOOKUP(B28,RMS!B:E,4,FALSE)</f>
        <v>74479.547110630301</v>
      </c>
      <c r="K28" s="22">
        <f t="shared" si="1"/>
        <v>2.2737887004041113E-2</v>
      </c>
      <c r="L28" s="22">
        <f t="shared" si="2"/>
        <v>-1.9106303079752252E-3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5.0442999999999998</v>
      </c>
      <c r="F29" s="25">
        <f>VLOOKUP(C29,RA!B33:I64,8,0)</f>
        <v>-18.073899999999998</v>
      </c>
      <c r="G29" s="16">
        <f t="shared" si="0"/>
        <v>23.118199999999998</v>
      </c>
      <c r="H29" s="27">
        <f>RA!J33</f>
        <v>-358.303431596059</v>
      </c>
      <c r="I29" s="20">
        <f>VLOOKUP(B29,RMS!B:D,3,FALSE)</f>
        <v>5.0442999999999998</v>
      </c>
      <c r="J29" s="21">
        <f>VLOOKUP(B29,RMS!B:E,4,FALSE)</f>
        <v>23.118200000000002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109949.2075</v>
      </c>
      <c r="F30" s="25">
        <f>VLOOKUP(C30,RA!B34:I66,8,0)</f>
        <v>10639.779399999999</v>
      </c>
      <c r="G30" s="16">
        <f t="shared" si="0"/>
        <v>99309.428100000005</v>
      </c>
      <c r="H30" s="27">
        <f>RA!J34</f>
        <v>9.6769950797507995</v>
      </c>
      <c r="I30" s="20">
        <f>VLOOKUP(B30,RMS!B:D,3,FALSE)</f>
        <v>109949.2065</v>
      </c>
      <c r="J30" s="21">
        <f>VLOOKUP(B30,RMS!B:E,4,FALSE)</f>
        <v>99309.4084</v>
      </c>
      <c r="K30" s="22">
        <f t="shared" si="1"/>
        <v>1.0000000038417056E-3</v>
      </c>
      <c r="L30" s="22">
        <f t="shared" si="2"/>
        <v>1.9700000004377216E-2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9.6769950797507995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126527.3496</v>
      </c>
      <c r="F34" s="25">
        <f>VLOOKUP(C34,RA!B8:I70,8,0)</f>
        <v>6533.9657999999999</v>
      </c>
      <c r="G34" s="16">
        <f t="shared" si="0"/>
        <v>119993.3838</v>
      </c>
      <c r="H34" s="27">
        <f>RA!J36</f>
        <v>0</v>
      </c>
      <c r="I34" s="20">
        <f>VLOOKUP(B34,RMS!B:D,3,FALSE)</f>
        <v>126527.35042735</v>
      </c>
      <c r="J34" s="21">
        <f>VLOOKUP(B34,RMS!B:E,4,FALSE)</f>
        <v>119993.384615385</v>
      </c>
      <c r="K34" s="22">
        <f t="shared" si="1"/>
        <v>-8.2734999887179583E-4</v>
      </c>
      <c r="L34" s="22">
        <f t="shared" si="2"/>
        <v>-8.1538500671740621E-4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274857.95939999999</v>
      </c>
      <c r="F35" s="25">
        <f>VLOOKUP(C35,RA!B8:I71,8,0)</f>
        <v>19260.315500000001</v>
      </c>
      <c r="G35" s="16">
        <f t="shared" si="0"/>
        <v>255597.6439</v>
      </c>
      <c r="H35" s="27">
        <f>RA!J37</f>
        <v>0</v>
      </c>
      <c r="I35" s="20">
        <f>VLOOKUP(B35,RMS!B:D,3,FALSE)</f>
        <v>274857.953982051</v>
      </c>
      <c r="J35" s="21">
        <f>VLOOKUP(B35,RMS!B:E,4,FALSE)</f>
        <v>255597.643644444</v>
      </c>
      <c r="K35" s="22">
        <f t="shared" si="1"/>
        <v>5.4179489961825311E-3</v>
      </c>
      <c r="L35" s="22">
        <f t="shared" si="2"/>
        <v>2.555559913162142E-4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5.1640738707135601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7.0073704767525102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11506.2932</v>
      </c>
      <c r="F38" s="25">
        <f>VLOOKUP(C38,RA!B8:I74,8,0)</f>
        <v>359.64569999999998</v>
      </c>
      <c r="G38" s="16">
        <f t="shared" si="0"/>
        <v>11146.647500000001</v>
      </c>
      <c r="H38" s="27">
        <f>RA!J40</f>
        <v>0</v>
      </c>
      <c r="I38" s="20">
        <f>VLOOKUP(B38,RMS!B:D,3,FALSE)</f>
        <v>11506.2930186824</v>
      </c>
      <c r="J38" s="21">
        <f>VLOOKUP(B38,RMS!B:E,4,FALSE)</f>
        <v>11146.6474548067</v>
      </c>
      <c r="K38" s="22">
        <f t="shared" si="1"/>
        <v>1.8131760043615941E-4</v>
      </c>
      <c r="L38" s="22">
        <f t="shared" si="2"/>
        <v>4.5193301048129797E-5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topLeftCell="A22"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13302662.462300001</v>
      </c>
      <c r="E7" s="64">
        <v>13525835.9681</v>
      </c>
      <c r="F7" s="65">
        <v>98.350020609991603</v>
      </c>
      <c r="G7" s="64">
        <v>12279623.499299999</v>
      </c>
      <c r="H7" s="65">
        <v>8.33119161233504</v>
      </c>
      <c r="I7" s="64">
        <v>1375381.5878999999</v>
      </c>
      <c r="J7" s="65">
        <v>10.3391452034347</v>
      </c>
      <c r="K7" s="64">
        <v>1481081.0281</v>
      </c>
      <c r="L7" s="65">
        <v>12.0612902193983</v>
      </c>
      <c r="M7" s="65">
        <v>-7.1366412906926996E-2</v>
      </c>
      <c r="N7" s="64">
        <v>500609884.16909999</v>
      </c>
      <c r="O7" s="64">
        <v>2135392728.3708</v>
      </c>
      <c r="P7" s="64">
        <v>798919</v>
      </c>
      <c r="Q7" s="64">
        <v>745018</v>
      </c>
      <c r="R7" s="65">
        <v>7.2348587550904897</v>
      </c>
      <c r="S7" s="64">
        <v>16.650827508545898</v>
      </c>
      <c r="T7" s="64">
        <v>18.660794488321098</v>
      </c>
      <c r="U7" s="66">
        <v>-12.0712738075243</v>
      </c>
      <c r="V7" s="54"/>
      <c r="W7" s="54"/>
    </row>
    <row r="8" spans="1:23" ht="14.25" thickBot="1" x14ac:dyDescent="0.2">
      <c r="A8" s="49">
        <v>42089</v>
      </c>
      <c r="B8" s="52" t="s">
        <v>6</v>
      </c>
      <c r="C8" s="53"/>
      <c r="D8" s="67">
        <v>586478.50450000004</v>
      </c>
      <c r="E8" s="67">
        <v>528590.84</v>
      </c>
      <c r="F8" s="68">
        <v>110.95131813105201</v>
      </c>
      <c r="G8" s="67">
        <v>439198.66840000002</v>
      </c>
      <c r="H8" s="68">
        <v>33.533761984420401</v>
      </c>
      <c r="I8" s="67">
        <v>114822.04949999999</v>
      </c>
      <c r="J8" s="68">
        <v>19.578219596963901</v>
      </c>
      <c r="K8" s="67">
        <v>111109.07150000001</v>
      </c>
      <c r="L8" s="68">
        <v>25.298134874764099</v>
      </c>
      <c r="M8" s="68">
        <v>3.3417415426786001E-2</v>
      </c>
      <c r="N8" s="67">
        <v>22881578.6928</v>
      </c>
      <c r="O8" s="67">
        <v>91749556.103499994</v>
      </c>
      <c r="P8" s="67">
        <v>30617</v>
      </c>
      <c r="Q8" s="67">
        <v>21724</v>
      </c>
      <c r="R8" s="68">
        <v>40.936291658994698</v>
      </c>
      <c r="S8" s="67">
        <v>19.1553223535944</v>
      </c>
      <c r="T8" s="67">
        <v>24.7630872445222</v>
      </c>
      <c r="U8" s="69">
        <v>-29.275231120689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78588.637000000002</v>
      </c>
      <c r="E9" s="67">
        <v>60120.748099999997</v>
      </c>
      <c r="F9" s="68">
        <v>130.71799583944301</v>
      </c>
      <c r="G9" s="67">
        <v>68429.726299999995</v>
      </c>
      <c r="H9" s="68">
        <v>14.8457567336492</v>
      </c>
      <c r="I9" s="67">
        <v>16124.129000000001</v>
      </c>
      <c r="J9" s="68">
        <v>20.517125141132102</v>
      </c>
      <c r="K9" s="67">
        <v>16682.9486</v>
      </c>
      <c r="L9" s="68">
        <v>24.379680443059101</v>
      </c>
      <c r="M9" s="68">
        <v>-3.3496452779337001E-2</v>
      </c>
      <c r="N9" s="67">
        <v>4104223.4408999998</v>
      </c>
      <c r="O9" s="67">
        <v>14167355.6131</v>
      </c>
      <c r="P9" s="67">
        <v>4719</v>
      </c>
      <c r="Q9" s="67">
        <v>4055</v>
      </c>
      <c r="R9" s="68">
        <v>16.3748458692972</v>
      </c>
      <c r="S9" s="67">
        <v>16.653663276117801</v>
      </c>
      <c r="T9" s="67">
        <v>20.435265228113401</v>
      </c>
      <c r="U9" s="69">
        <v>-22.707328047268899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96612.539199999999</v>
      </c>
      <c r="E10" s="67">
        <v>90966.9421</v>
      </c>
      <c r="F10" s="68">
        <v>106.20620740861401</v>
      </c>
      <c r="G10" s="67">
        <v>83208.006599999993</v>
      </c>
      <c r="H10" s="68">
        <v>16.109666782955902</v>
      </c>
      <c r="I10" s="67">
        <v>19457.392</v>
      </c>
      <c r="J10" s="68">
        <v>20.1396135130252</v>
      </c>
      <c r="K10" s="67">
        <v>25271.0717</v>
      </c>
      <c r="L10" s="68">
        <v>30.370961560807299</v>
      </c>
      <c r="M10" s="68">
        <v>-0.23005275633007699</v>
      </c>
      <c r="N10" s="67">
        <v>4696615.4727999996</v>
      </c>
      <c r="O10" s="67">
        <v>22701936.074700002</v>
      </c>
      <c r="P10" s="67">
        <v>74133</v>
      </c>
      <c r="Q10" s="67">
        <v>69533</v>
      </c>
      <c r="R10" s="68">
        <v>6.6155638330001496</v>
      </c>
      <c r="S10" s="67">
        <v>1.3032325577003501</v>
      </c>
      <c r="T10" s="67">
        <v>1.49795380898279</v>
      </c>
      <c r="U10" s="69">
        <v>-14.941404750203301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45656.586900000002</v>
      </c>
      <c r="E11" s="67">
        <v>35828.650800000003</v>
      </c>
      <c r="F11" s="68">
        <v>127.430382893458</v>
      </c>
      <c r="G11" s="67">
        <v>39418.729500000001</v>
      </c>
      <c r="H11" s="68">
        <v>15.824602870572001</v>
      </c>
      <c r="I11" s="67">
        <v>7278.7294000000002</v>
      </c>
      <c r="J11" s="68">
        <v>15.942342374261001</v>
      </c>
      <c r="K11" s="67">
        <v>8302.7646999999997</v>
      </c>
      <c r="L11" s="68">
        <v>21.062994178947299</v>
      </c>
      <c r="M11" s="68">
        <v>-0.123336663990972</v>
      </c>
      <c r="N11" s="67">
        <v>1644307.0674000001</v>
      </c>
      <c r="O11" s="67">
        <v>6970430.8958000001</v>
      </c>
      <c r="P11" s="67">
        <v>2394</v>
      </c>
      <c r="Q11" s="67">
        <v>1987</v>
      </c>
      <c r="R11" s="68">
        <v>20.483140412682399</v>
      </c>
      <c r="S11" s="67">
        <v>19.071256015037601</v>
      </c>
      <c r="T11" s="67">
        <v>19.402964569703101</v>
      </c>
      <c r="U11" s="69">
        <v>-1.7393115293713499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97463.311799999996</v>
      </c>
      <c r="E12" s="67">
        <v>76777.194499999998</v>
      </c>
      <c r="F12" s="68">
        <v>126.943049214959</v>
      </c>
      <c r="G12" s="67">
        <v>83638.636499999993</v>
      </c>
      <c r="H12" s="68">
        <v>16.529053890064301</v>
      </c>
      <c r="I12" s="67">
        <v>15145.6155</v>
      </c>
      <c r="J12" s="68">
        <v>15.5398120793182</v>
      </c>
      <c r="K12" s="67">
        <v>19488.263500000001</v>
      </c>
      <c r="L12" s="68">
        <v>23.3005514144172</v>
      </c>
      <c r="M12" s="68">
        <v>-0.222834014944431</v>
      </c>
      <c r="N12" s="67">
        <v>5563815.2961999997</v>
      </c>
      <c r="O12" s="67">
        <v>25761757.656300001</v>
      </c>
      <c r="P12" s="67">
        <v>1401</v>
      </c>
      <c r="Q12" s="67">
        <v>993</v>
      </c>
      <c r="R12" s="68">
        <v>41.087613293051398</v>
      </c>
      <c r="S12" s="67">
        <v>69.566960599571701</v>
      </c>
      <c r="T12" s="67">
        <v>102.320949949648</v>
      </c>
      <c r="U12" s="69">
        <v>-47.082679863805097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212396.36850000001</v>
      </c>
      <c r="E13" s="67">
        <v>220169.1501</v>
      </c>
      <c r="F13" s="68">
        <v>96.469631827860695</v>
      </c>
      <c r="G13" s="67">
        <v>214179.48379999999</v>
      </c>
      <c r="H13" s="68">
        <v>-0.83253319522661495</v>
      </c>
      <c r="I13" s="67">
        <v>45669.2039</v>
      </c>
      <c r="J13" s="68">
        <v>21.501876054909999</v>
      </c>
      <c r="K13" s="67">
        <v>62540.179499999998</v>
      </c>
      <c r="L13" s="68">
        <v>29.199892721003899</v>
      </c>
      <c r="M13" s="68">
        <v>-0.26976218704329102</v>
      </c>
      <c r="N13" s="67">
        <v>14669308.2182</v>
      </c>
      <c r="O13" s="67">
        <v>40722525.939300001</v>
      </c>
      <c r="P13" s="67">
        <v>10681</v>
      </c>
      <c r="Q13" s="67">
        <v>8366</v>
      </c>
      <c r="R13" s="68">
        <v>27.671527611761899</v>
      </c>
      <c r="S13" s="67">
        <v>19.8854384889055</v>
      </c>
      <c r="T13" s="67">
        <v>24.449534556538399</v>
      </c>
      <c r="U13" s="69">
        <v>-22.951950846742601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143917.84039999999</v>
      </c>
      <c r="E14" s="67">
        <v>152483.7494</v>
      </c>
      <c r="F14" s="68">
        <v>94.382411874245307</v>
      </c>
      <c r="G14" s="67">
        <v>123034.02619999999</v>
      </c>
      <c r="H14" s="68">
        <v>16.9740151119268</v>
      </c>
      <c r="I14" s="67">
        <v>24614.276399999999</v>
      </c>
      <c r="J14" s="68">
        <v>17.103005667391901</v>
      </c>
      <c r="K14" s="67">
        <v>26725.113300000001</v>
      </c>
      <c r="L14" s="68">
        <v>21.721725383965399</v>
      </c>
      <c r="M14" s="68">
        <v>-7.8983272261749005E-2</v>
      </c>
      <c r="N14" s="67">
        <v>4004130.0392999998</v>
      </c>
      <c r="O14" s="67">
        <v>18818709.7744</v>
      </c>
      <c r="P14" s="67">
        <v>3620</v>
      </c>
      <c r="Q14" s="67">
        <v>1998</v>
      </c>
      <c r="R14" s="68">
        <v>81.181181181181202</v>
      </c>
      <c r="S14" s="67">
        <v>39.756309502762399</v>
      </c>
      <c r="T14" s="67">
        <v>65.253068168168198</v>
      </c>
      <c r="U14" s="69">
        <v>-64.132609350055802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76078.481299999999</v>
      </c>
      <c r="E15" s="67">
        <v>112489.6336</v>
      </c>
      <c r="F15" s="68">
        <v>67.631548672765902</v>
      </c>
      <c r="G15" s="67">
        <v>91281.026400000002</v>
      </c>
      <c r="H15" s="68">
        <v>-16.654660557147299</v>
      </c>
      <c r="I15" s="67">
        <v>14618.1144</v>
      </c>
      <c r="J15" s="68">
        <v>19.214519204657101</v>
      </c>
      <c r="K15" s="67">
        <v>17447.739000000001</v>
      </c>
      <c r="L15" s="68">
        <v>19.114310704113599</v>
      </c>
      <c r="M15" s="68">
        <v>-0.162177150861782</v>
      </c>
      <c r="N15" s="67">
        <v>4086118.2355</v>
      </c>
      <c r="O15" s="67">
        <v>15212594.927300001</v>
      </c>
      <c r="P15" s="67">
        <v>3638</v>
      </c>
      <c r="Q15" s="67">
        <v>2880</v>
      </c>
      <c r="R15" s="68">
        <v>26.3194444444445</v>
      </c>
      <c r="S15" s="67">
        <v>20.912171880153899</v>
      </c>
      <c r="T15" s="67">
        <v>25.238971354166701</v>
      </c>
      <c r="U15" s="69">
        <v>-20.6903400508053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573835.31999999995</v>
      </c>
      <c r="E16" s="67">
        <v>571100.56689999998</v>
      </c>
      <c r="F16" s="68">
        <v>100.478856660018</v>
      </c>
      <c r="G16" s="67">
        <v>650775.32559999998</v>
      </c>
      <c r="H16" s="68">
        <v>-11.8228215750287</v>
      </c>
      <c r="I16" s="67">
        <v>29207.891899999999</v>
      </c>
      <c r="J16" s="68">
        <v>5.0899432087937697</v>
      </c>
      <c r="K16" s="67">
        <v>23131.213199999998</v>
      </c>
      <c r="L16" s="68">
        <v>3.5544084555869602</v>
      </c>
      <c r="M16" s="68">
        <v>0.26270471191714301</v>
      </c>
      <c r="N16" s="67">
        <v>21809233.060199998</v>
      </c>
      <c r="O16" s="67">
        <v>106969651.3506</v>
      </c>
      <c r="P16" s="67">
        <v>33491</v>
      </c>
      <c r="Q16" s="67">
        <v>32803</v>
      </c>
      <c r="R16" s="68">
        <v>2.0973691430661701</v>
      </c>
      <c r="S16" s="67">
        <v>17.134015705711999</v>
      </c>
      <c r="T16" s="67">
        <v>17.405858640978</v>
      </c>
      <c r="U16" s="69">
        <v>-1.58656872933385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523450.51689999999</v>
      </c>
      <c r="E17" s="67">
        <v>395847.37719999999</v>
      </c>
      <c r="F17" s="68">
        <v>132.23543897210899</v>
      </c>
      <c r="G17" s="67">
        <v>539758.19720000005</v>
      </c>
      <c r="H17" s="68">
        <v>-3.0212936801323602</v>
      </c>
      <c r="I17" s="67">
        <v>49289.571000000004</v>
      </c>
      <c r="J17" s="68">
        <v>9.4162808916313008</v>
      </c>
      <c r="K17" s="67">
        <v>34989.6247</v>
      </c>
      <c r="L17" s="68">
        <v>6.4824628660590902</v>
      </c>
      <c r="M17" s="68">
        <v>0.408691045491551</v>
      </c>
      <c r="N17" s="67">
        <v>17613488.071600001</v>
      </c>
      <c r="O17" s="67">
        <v>132768667.0724</v>
      </c>
      <c r="P17" s="67">
        <v>9437</v>
      </c>
      <c r="Q17" s="67">
        <v>9191</v>
      </c>
      <c r="R17" s="68">
        <v>2.6765313894026699</v>
      </c>
      <c r="S17" s="67">
        <v>55.467894129490297</v>
      </c>
      <c r="T17" s="67">
        <v>68.7946796540094</v>
      </c>
      <c r="U17" s="69">
        <v>-24.026124902826702</v>
      </c>
    </row>
    <row r="18" spans="1:21" ht="12" thickBot="1" x14ac:dyDescent="0.2">
      <c r="A18" s="50"/>
      <c r="B18" s="52" t="s">
        <v>16</v>
      </c>
      <c r="C18" s="53"/>
      <c r="D18" s="67">
        <v>1378266.6211000001</v>
      </c>
      <c r="E18" s="67">
        <v>1359336.8215000001</v>
      </c>
      <c r="F18" s="68">
        <v>101.392576093033</v>
      </c>
      <c r="G18" s="67">
        <v>1217690.7858</v>
      </c>
      <c r="H18" s="68">
        <v>13.1869138842588</v>
      </c>
      <c r="I18" s="67">
        <v>100711.6538</v>
      </c>
      <c r="J18" s="68">
        <v>7.3071241992076699</v>
      </c>
      <c r="K18" s="67">
        <v>161019.13889999999</v>
      </c>
      <c r="L18" s="68">
        <v>13.223319152753</v>
      </c>
      <c r="M18" s="68">
        <v>-0.374536129754449</v>
      </c>
      <c r="N18" s="67">
        <v>47855290.4485</v>
      </c>
      <c r="O18" s="67">
        <v>294546917.98400003</v>
      </c>
      <c r="P18" s="67">
        <v>69859</v>
      </c>
      <c r="Q18" s="67">
        <v>62262</v>
      </c>
      <c r="R18" s="68">
        <v>12.2016639362693</v>
      </c>
      <c r="S18" s="67">
        <v>19.7292635322578</v>
      </c>
      <c r="T18" s="67">
        <v>19.646812183996701</v>
      </c>
      <c r="U18" s="69">
        <v>0.41791396889378801</v>
      </c>
    </row>
    <row r="19" spans="1:21" ht="12" thickBot="1" x14ac:dyDescent="0.2">
      <c r="A19" s="50"/>
      <c r="B19" s="52" t="s">
        <v>17</v>
      </c>
      <c r="C19" s="53"/>
      <c r="D19" s="67">
        <v>488164.2279</v>
      </c>
      <c r="E19" s="67">
        <v>508875.83289999998</v>
      </c>
      <c r="F19" s="68">
        <v>95.929929530752503</v>
      </c>
      <c r="G19" s="67">
        <v>912711.10789999994</v>
      </c>
      <c r="H19" s="68">
        <v>-46.514924199488902</v>
      </c>
      <c r="I19" s="67">
        <v>54703.672899999998</v>
      </c>
      <c r="J19" s="68">
        <v>11.2059978534941</v>
      </c>
      <c r="K19" s="67">
        <v>56681.635600000001</v>
      </c>
      <c r="L19" s="68">
        <v>6.2102493449888296</v>
      </c>
      <c r="M19" s="68">
        <v>-3.4896006070791998E-2</v>
      </c>
      <c r="N19" s="67">
        <v>17915099.439800002</v>
      </c>
      <c r="O19" s="67">
        <v>81226393.246800005</v>
      </c>
      <c r="P19" s="67">
        <v>12555</v>
      </c>
      <c r="Q19" s="67">
        <v>9804</v>
      </c>
      <c r="R19" s="68">
        <v>28.059975520195799</v>
      </c>
      <c r="S19" s="67">
        <v>38.8820571804062</v>
      </c>
      <c r="T19" s="67">
        <v>62.775466717666298</v>
      </c>
      <c r="U19" s="69">
        <v>-61.450991202442403</v>
      </c>
    </row>
    <row r="20" spans="1:21" ht="12" thickBot="1" x14ac:dyDescent="0.2">
      <c r="A20" s="50"/>
      <c r="B20" s="52" t="s">
        <v>18</v>
      </c>
      <c r="C20" s="53"/>
      <c r="D20" s="67">
        <v>764415.07409999997</v>
      </c>
      <c r="E20" s="67">
        <v>838778.48540000001</v>
      </c>
      <c r="F20" s="68">
        <v>91.134320610937294</v>
      </c>
      <c r="G20" s="67">
        <v>688106.35800000001</v>
      </c>
      <c r="H20" s="68">
        <v>11.0896688008803</v>
      </c>
      <c r="I20" s="67">
        <v>56698.572999999997</v>
      </c>
      <c r="J20" s="68">
        <v>7.4172494657768597</v>
      </c>
      <c r="K20" s="67">
        <v>55331.157800000001</v>
      </c>
      <c r="L20" s="68">
        <v>8.0410763767423301</v>
      </c>
      <c r="M20" s="68">
        <v>2.4713294540893001E-2</v>
      </c>
      <c r="N20" s="67">
        <v>22388443.062199999</v>
      </c>
      <c r="O20" s="67">
        <v>119027206.43000001</v>
      </c>
      <c r="P20" s="67">
        <v>36720</v>
      </c>
      <c r="Q20" s="67">
        <v>31061</v>
      </c>
      <c r="R20" s="68">
        <v>18.2189884420978</v>
      </c>
      <c r="S20" s="67">
        <v>20.8174039787582</v>
      </c>
      <c r="T20" s="67">
        <v>23.312094778017499</v>
      </c>
      <c r="U20" s="69">
        <v>-11.983678665240101</v>
      </c>
    </row>
    <row r="21" spans="1:21" ht="12" thickBot="1" x14ac:dyDescent="0.2">
      <c r="A21" s="50"/>
      <c r="B21" s="52" t="s">
        <v>19</v>
      </c>
      <c r="C21" s="53"/>
      <c r="D21" s="67">
        <v>363127.30969999998</v>
      </c>
      <c r="E21" s="67">
        <v>306390.32299999997</v>
      </c>
      <c r="F21" s="68">
        <v>118.51787815765999</v>
      </c>
      <c r="G21" s="67">
        <v>252568.59760000001</v>
      </c>
      <c r="H21" s="68">
        <v>43.773736383132999</v>
      </c>
      <c r="I21" s="67">
        <v>25441.205600000001</v>
      </c>
      <c r="J21" s="68">
        <v>7.00613942284276</v>
      </c>
      <c r="K21" s="67">
        <v>34263.0484</v>
      </c>
      <c r="L21" s="68">
        <v>13.565838637732501</v>
      </c>
      <c r="M21" s="68">
        <v>-0.25747396136532902</v>
      </c>
      <c r="N21" s="67">
        <v>10957414.3935</v>
      </c>
      <c r="O21" s="67">
        <v>49863340.212399997</v>
      </c>
      <c r="P21" s="67">
        <v>34076</v>
      </c>
      <c r="Q21" s="67">
        <v>23890</v>
      </c>
      <c r="R21" s="68">
        <v>42.637086647132698</v>
      </c>
      <c r="S21" s="67">
        <v>10.6563948145322</v>
      </c>
      <c r="T21" s="67">
        <v>12.695339736291301</v>
      </c>
      <c r="U21" s="69">
        <v>-19.133533969467699</v>
      </c>
    </row>
    <row r="22" spans="1:21" ht="12" thickBot="1" x14ac:dyDescent="0.2">
      <c r="A22" s="50"/>
      <c r="B22" s="52" t="s">
        <v>20</v>
      </c>
      <c r="C22" s="53"/>
      <c r="D22" s="67">
        <v>862133.59459999995</v>
      </c>
      <c r="E22" s="67">
        <v>754101.66220000002</v>
      </c>
      <c r="F22" s="68">
        <v>114.325910923579</v>
      </c>
      <c r="G22" s="67">
        <v>810437.93810000003</v>
      </c>
      <c r="H22" s="68">
        <v>6.3787310625161204</v>
      </c>
      <c r="I22" s="67">
        <v>103756.2166</v>
      </c>
      <c r="J22" s="68">
        <v>12.0348188784059</v>
      </c>
      <c r="K22" s="67">
        <v>113794.2418</v>
      </c>
      <c r="L22" s="68">
        <v>14.0410803160055</v>
      </c>
      <c r="M22" s="68">
        <v>-8.8212066280492996E-2</v>
      </c>
      <c r="N22" s="67">
        <v>37221584.892399997</v>
      </c>
      <c r="O22" s="67">
        <v>136245547.13</v>
      </c>
      <c r="P22" s="67">
        <v>53832</v>
      </c>
      <c r="Q22" s="67">
        <v>56737</v>
      </c>
      <c r="R22" s="68">
        <v>-5.1201156211995702</v>
      </c>
      <c r="S22" s="67">
        <v>16.015262197206098</v>
      </c>
      <c r="T22" s="67">
        <v>16.063909834852002</v>
      </c>
      <c r="U22" s="69">
        <v>-0.30375798439564</v>
      </c>
    </row>
    <row r="23" spans="1:21" ht="12" thickBot="1" x14ac:dyDescent="0.2">
      <c r="A23" s="50"/>
      <c r="B23" s="52" t="s">
        <v>21</v>
      </c>
      <c r="C23" s="53"/>
      <c r="D23" s="67">
        <v>2013613.1287</v>
      </c>
      <c r="E23" s="67">
        <v>2676649.9788000002</v>
      </c>
      <c r="F23" s="68">
        <v>75.228854898791994</v>
      </c>
      <c r="G23" s="67">
        <v>1920139.8396999999</v>
      </c>
      <c r="H23" s="68">
        <v>4.8680459134999401</v>
      </c>
      <c r="I23" s="67">
        <v>192572.80220000001</v>
      </c>
      <c r="J23" s="68">
        <v>9.5635452240185792</v>
      </c>
      <c r="K23" s="67">
        <v>118340.8774</v>
      </c>
      <c r="L23" s="68">
        <v>6.1631384836267697</v>
      </c>
      <c r="M23" s="68">
        <v>0.62727205029155897</v>
      </c>
      <c r="N23" s="67">
        <v>108892765.7526</v>
      </c>
      <c r="O23" s="67">
        <v>300885586.44019997</v>
      </c>
      <c r="P23" s="67">
        <v>72232</v>
      </c>
      <c r="Q23" s="67">
        <v>62518</v>
      </c>
      <c r="R23" s="68">
        <v>15.5379250775777</v>
      </c>
      <c r="S23" s="67">
        <v>27.877023046572202</v>
      </c>
      <c r="T23" s="67">
        <v>29.971545490898599</v>
      </c>
      <c r="U23" s="69">
        <v>-7.51343657042323</v>
      </c>
    </row>
    <row r="24" spans="1:21" ht="12" thickBot="1" x14ac:dyDescent="0.2">
      <c r="A24" s="50"/>
      <c r="B24" s="52" t="s">
        <v>22</v>
      </c>
      <c r="C24" s="53"/>
      <c r="D24" s="67">
        <v>183430.71919999999</v>
      </c>
      <c r="E24" s="67">
        <v>223086.0877</v>
      </c>
      <c r="F24" s="68">
        <v>82.224185780097798</v>
      </c>
      <c r="G24" s="67">
        <v>193415.59589999999</v>
      </c>
      <c r="H24" s="68">
        <v>-5.1623948180282202</v>
      </c>
      <c r="I24" s="67">
        <v>28045.485799999999</v>
      </c>
      <c r="J24" s="68">
        <v>15.289416038009</v>
      </c>
      <c r="K24" s="67">
        <v>19060.417399999998</v>
      </c>
      <c r="L24" s="68">
        <v>9.8546434744872595</v>
      </c>
      <c r="M24" s="68">
        <v>0.47139935141189498</v>
      </c>
      <c r="N24" s="67">
        <v>5740529.0965999998</v>
      </c>
      <c r="O24" s="67">
        <v>31198859.0836</v>
      </c>
      <c r="P24" s="67">
        <v>20628</v>
      </c>
      <c r="Q24" s="67">
        <v>18928</v>
      </c>
      <c r="R24" s="68">
        <v>8.9814032121724505</v>
      </c>
      <c r="S24" s="67">
        <v>8.8923171999224309</v>
      </c>
      <c r="T24" s="67">
        <v>9.2326425877007594</v>
      </c>
      <c r="U24" s="69">
        <v>-3.8271845248760998</v>
      </c>
    </row>
    <row r="25" spans="1:21" ht="12" thickBot="1" x14ac:dyDescent="0.2">
      <c r="A25" s="50"/>
      <c r="B25" s="52" t="s">
        <v>23</v>
      </c>
      <c r="C25" s="53"/>
      <c r="D25" s="67">
        <v>175408.88200000001</v>
      </c>
      <c r="E25" s="67">
        <v>200447.18229999999</v>
      </c>
      <c r="F25" s="68">
        <v>87.508779114427099</v>
      </c>
      <c r="G25" s="67">
        <v>170740.837</v>
      </c>
      <c r="H25" s="68">
        <v>2.7339944456287202</v>
      </c>
      <c r="I25" s="67">
        <v>14525.970600000001</v>
      </c>
      <c r="J25" s="68">
        <v>8.2812058513661793</v>
      </c>
      <c r="K25" s="67">
        <v>17688.1374</v>
      </c>
      <c r="L25" s="68">
        <v>10.359640792905299</v>
      </c>
      <c r="M25" s="68">
        <v>-0.17877330600111699</v>
      </c>
      <c r="N25" s="67">
        <v>5954456.9554000003</v>
      </c>
      <c r="O25" s="67">
        <v>39129613.966700003</v>
      </c>
      <c r="P25" s="67">
        <v>13643</v>
      </c>
      <c r="Q25" s="67">
        <v>13801</v>
      </c>
      <c r="R25" s="68">
        <v>-1.14484457647996</v>
      </c>
      <c r="S25" s="67">
        <v>12.857060910356999</v>
      </c>
      <c r="T25" s="67">
        <v>12.379848395043799</v>
      </c>
      <c r="U25" s="69">
        <v>3.7116765537659</v>
      </c>
    </row>
    <row r="26" spans="1:21" ht="12" thickBot="1" x14ac:dyDescent="0.2">
      <c r="A26" s="50"/>
      <c r="B26" s="52" t="s">
        <v>24</v>
      </c>
      <c r="C26" s="53"/>
      <c r="D26" s="67">
        <v>456330.17349999998</v>
      </c>
      <c r="E26" s="67">
        <v>533262.77469999995</v>
      </c>
      <c r="F26" s="68">
        <v>85.573228650119006</v>
      </c>
      <c r="G26" s="67">
        <v>411445.46919999999</v>
      </c>
      <c r="H26" s="68">
        <v>10.9090286951688</v>
      </c>
      <c r="I26" s="67">
        <v>90280.967699999994</v>
      </c>
      <c r="J26" s="68">
        <v>19.7841328368789</v>
      </c>
      <c r="K26" s="67">
        <v>92389.421700000006</v>
      </c>
      <c r="L26" s="68">
        <v>22.4548399766411</v>
      </c>
      <c r="M26" s="68">
        <v>-2.2821378911175E-2</v>
      </c>
      <c r="N26" s="67">
        <v>13667920.294500001</v>
      </c>
      <c r="O26" s="67">
        <v>72602098.3979</v>
      </c>
      <c r="P26" s="67">
        <v>34969</v>
      </c>
      <c r="Q26" s="67">
        <v>33567</v>
      </c>
      <c r="R26" s="68">
        <v>4.1767211844966798</v>
      </c>
      <c r="S26" s="67">
        <v>13.0495631416397</v>
      </c>
      <c r="T26" s="67">
        <v>13.896770322042499</v>
      </c>
      <c r="U26" s="69">
        <v>-6.4922263772907298</v>
      </c>
    </row>
    <row r="27" spans="1:21" ht="12" thickBot="1" x14ac:dyDescent="0.2">
      <c r="A27" s="50"/>
      <c r="B27" s="52" t="s">
        <v>25</v>
      </c>
      <c r="C27" s="53"/>
      <c r="D27" s="67">
        <v>199432.62609999999</v>
      </c>
      <c r="E27" s="67">
        <v>253313.049</v>
      </c>
      <c r="F27" s="68">
        <v>78.729708906547501</v>
      </c>
      <c r="G27" s="67">
        <v>194136.39629999999</v>
      </c>
      <c r="H27" s="68">
        <v>2.72809730732599</v>
      </c>
      <c r="I27" s="67">
        <v>51558.409099999997</v>
      </c>
      <c r="J27" s="68">
        <v>25.8525448459709</v>
      </c>
      <c r="K27" s="67">
        <v>61715.0743</v>
      </c>
      <c r="L27" s="68">
        <v>31.789543576687901</v>
      </c>
      <c r="M27" s="68">
        <v>-0.16457349059693199</v>
      </c>
      <c r="N27" s="67">
        <v>6325996.3329999996</v>
      </c>
      <c r="O27" s="67">
        <v>25650415.829399999</v>
      </c>
      <c r="P27" s="67">
        <v>27859</v>
      </c>
      <c r="Q27" s="67">
        <v>28024</v>
      </c>
      <c r="R27" s="68">
        <v>-0.58878104481873095</v>
      </c>
      <c r="S27" s="67">
        <v>7.1586426684374898</v>
      </c>
      <c r="T27" s="67">
        <v>7.2132453432771904</v>
      </c>
      <c r="U27" s="69">
        <v>-0.76275178645869701</v>
      </c>
    </row>
    <row r="28" spans="1:21" ht="12" thickBot="1" x14ac:dyDescent="0.2">
      <c r="A28" s="50"/>
      <c r="B28" s="52" t="s">
        <v>26</v>
      </c>
      <c r="C28" s="53"/>
      <c r="D28" s="67">
        <v>625131.78590000002</v>
      </c>
      <c r="E28" s="67">
        <v>730253.35719999997</v>
      </c>
      <c r="F28" s="68">
        <v>85.604780825237697</v>
      </c>
      <c r="G28" s="67">
        <v>627240.64560000005</v>
      </c>
      <c r="H28" s="68">
        <v>-0.33621222010935498</v>
      </c>
      <c r="I28" s="67">
        <v>27838.853800000001</v>
      </c>
      <c r="J28" s="68">
        <v>4.4532776012853796</v>
      </c>
      <c r="K28" s="67">
        <v>59486.583700000003</v>
      </c>
      <c r="L28" s="68">
        <v>9.4838534647410899</v>
      </c>
      <c r="M28" s="68">
        <v>-0.53201458096172405</v>
      </c>
      <c r="N28" s="67">
        <v>16960753.729699999</v>
      </c>
      <c r="O28" s="67">
        <v>92482852.424799994</v>
      </c>
      <c r="P28" s="67">
        <v>34707</v>
      </c>
      <c r="Q28" s="67">
        <v>34443</v>
      </c>
      <c r="R28" s="68">
        <v>0.76648375577039696</v>
      </c>
      <c r="S28" s="67">
        <v>18.0116917595874</v>
      </c>
      <c r="T28" s="67">
        <v>17.846585593589399</v>
      </c>
      <c r="U28" s="69">
        <v>0.91666106772071199</v>
      </c>
    </row>
    <row r="29" spans="1:21" ht="12" thickBot="1" x14ac:dyDescent="0.2">
      <c r="A29" s="50"/>
      <c r="B29" s="52" t="s">
        <v>27</v>
      </c>
      <c r="C29" s="53"/>
      <c r="D29" s="67">
        <v>645371.6237</v>
      </c>
      <c r="E29" s="67">
        <v>584901.82039999997</v>
      </c>
      <c r="F29" s="68">
        <v>110.338453598699</v>
      </c>
      <c r="G29" s="67">
        <v>509995.26280000003</v>
      </c>
      <c r="H29" s="68">
        <v>26.544631053384801</v>
      </c>
      <c r="I29" s="67">
        <v>91919.725200000001</v>
      </c>
      <c r="J29" s="68">
        <v>14.242913977688101</v>
      </c>
      <c r="K29" s="67">
        <v>94861.155100000004</v>
      </c>
      <c r="L29" s="68">
        <v>18.600399262375301</v>
      </c>
      <c r="M29" s="68">
        <v>-3.1007738593308E-2</v>
      </c>
      <c r="N29" s="67">
        <v>17701543.592900001</v>
      </c>
      <c r="O29" s="67">
        <v>62345801.772200003</v>
      </c>
      <c r="P29" s="67">
        <v>97797</v>
      </c>
      <c r="Q29" s="67">
        <v>91820</v>
      </c>
      <c r="R29" s="68">
        <v>6.5094750598998097</v>
      </c>
      <c r="S29" s="67">
        <v>6.5990942840782401</v>
      </c>
      <c r="T29" s="67">
        <v>6.6215722544108004</v>
      </c>
      <c r="U29" s="69">
        <v>-0.34062205152597103</v>
      </c>
    </row>
    <row r="30" spans="1:21" ht="12" thickBot="1" x14ac:dyDescent="0.2">
      <c r="A30" s="50"/>
      <c r="B30" s="52" t="s">
        <v>28</v>
      </c>
      <c r="C30" s="53"/>
      <c r="D30" s="67">
        <v>1106008.4339999999</v>
      </c>
      <c r="E30" s="67">
        <v>1153387.9905999999</v>
      </c>
      <c r="F30" s="68">
        <v>95.892140633842303</v>
      </c>
      <c r="G30" s="67">
        <v>873434.75320000004</v>
      </c>
      <c r="H30" s="68">
        <v>26.627481898094899</v>
      </c>
      <c r="I30" s="67">
        <v>101755.3376</v>
      </c>
      <c r="J30" s="68">
        <v>9.2002316141469898</v>
      </c>
      <c r="K30" s="67">
        <v>137979.37400000001</v>
      </c>
      <c r="L30" s="68">
        <v>15.797330423879499</v>
      </c>
      <c r="M30" s="68">
        <v>-0.26253225645160599</v>
      </c>
      <c r="N30" s="67">
        <v>28218174.7711</v>
      </c>
      <c r="O30" s="67">
        <v>108866427.6508</v>
      </c>
      <c r="P30" s="67">
        <v>63608</v>
      </c>
      <c r="Q30" s="67">
        <v>64464</v>
      </c>
      <c r="R30" s="68">
        <v>-1.3278729213204301</v>
      </c>
      <c r="S30" s="67">
        <v>17.3878825619419</v>
      </c>
      <c r="T30" s="67">
        <v>16.914135678828501</v>
      </c>
      <c r="U30" s="69">
        <v>2.7245806464688198</v>
      </c>
    </row>
    <row r="31" spans="1:21" ht="12" thickBot="1" x14ac:dyDescent="0.2">
      <c r="A31" s="50"/>
      <c r="B31" s="52" t="s">
        <v>29</v>
      </c>
      <c r="C31" s="53"/>
      <c r="D31" s="67">
        <v>980634.95570000005</v>
      </c>
      <c r="E31" s="67">
        <v>597886.7156</v>
      </c>
      <c r="F31" s="68">
        <v>164.016849699679</v>
      </c>
      <c r="G31" s="67">
        <v>524146.91720000003</v>
      </c>
      <c r="H31" s="68">
        <v>87.091619452531603</v>
      </c>
      <c r="I31" s="67">
        <v>33180.308100000002</v>
      </c>
      <c r="J31" s="68">
        <v>3.3835534728940102</v>
      </c>
      <c r="K31" s="67">
        <v>41390.156999999999</v>
      </c>
      <c r="L31" s="68">
        <v>7.8966708840160296</v>
      </c>
      <c r="M31" s="68">
        <v>-0.19835268805576201</v>
      </c>
      <c r="N31" s="67">
        <v>31944467.388599999</v>
      </c>
      <c r="O31" s="67">
        <v>126093035.4277</v>
      </c>
      <c r="P31" s="67">
        <v>20624</v>
      </c>
      <c r="Q31" s="67">
        <v>30617</v>
      </c>
      <c r="R31" s="68">
        <v>-32.638730117255101</v>
      </c>
      <c r="S31" s="67">
        <v>47.548242615399502</v>
      </c>
      <c r="T31" s="67">
        <v>58.932025120031398</v>
      </c>
      <c r="U31" s="69">
        <v>-23.9415420601579</v>
      </c>
    </row>
    <row r="32" spans="1:21" ht="12" thickBot="1" x14ac:dyDescent="0.2">
      <c r="A32" s="50"/>
      <c r="B32" s="52" t="s">
        <v>30</v>
      </c>
      <c r="C32" s="53"/>
      <c r="D32" s="67">
        <v>103869.3456</v>
      </c>
      <c r="E32" s="67">
        <v>122040.689</v>
      </c>
      <c r="F32" s="68">
        <v>85.110422147813395</v>
      </c>
      <c r="G32" s="67">
        <v>112320.6988</v>
      </c>
      <c r="H32" s="68">
        <v>-7.52430610768244</v>
      </c>
      <c r="I32" s="67">
        <v>29389.8004</v>
      </c>
      <c r="J32" s="68">
        <v>28.2949702149659</v>
      </c>
      <c r="K32" s="67">
        <v>35636.505899999996</v>
      </c>
      <c r="L32" s="68">
        <v>31.727460994037202</v>
      </c>
      <c r="M32" s="68">
        <v>-0.17528950558533901</v>
      </c>
      <c r="N32" s="67">
        <v>4022003.3539999998</v>
      </c>
      <c r="O32" s="67">
        <v>12658205.9987</v>
      </c>
      <c r="P32" s="67">
        <v>23170</v>
      </c>
      <c r="Q32" s="67">
        <v>21362</v>
      </c>
      <c r="R32" s="68">
        <v>8.4636270012171195</v>
      </c>
      <c r="S32" s="67">
        <v>4.48292384980578</v>
      </c>
      <c r="T32" s="67">
        <v>4.6256973176668899</v>
      </c>
      <c r="U32" s="69">
        <v>-3.1848292017560702</v>
      </c>
    </row>
    <row r="33" spans="1:21" ht="12" thickBot="1" x14ac:dyDescent="0.2">
      <c r="A33" s="50"/>
      <c r="B33" s="52" t="s">
        <v>31</v>
      </c>
      <c r="C33" s="53"/>
      <c r="D33" s="67">
        <v>5.0442999999999998</v>
      </c>
      <c r="E33" s="70"/>
      <c r="F33" s="70"/>
      <c r="G33" s="67">
        <v>47.436100000000003</v>
      </c>
      <c r="H33" s="68">
        <v>-89.366115679830301</v>
      </c>
      <c r="I33" s="67">
        <v>-18.073899999999998</v>
      </c>
      <c r="J33" s="68">
        <v>-358.303431596059</v>
      </c>
      <c r="K33" s="67">
        <v>8.2376000000000005</v>
      </c>
      <c r="L33" s="68">
        <v>17.3656771952163</v>
      </c>
      <c r="M33" s="68">
        <v>-3.1940735165582201</v>
      </c>
      <c r="N33" s="67">
        <v>58.976700000000001</v>
      </c>
      <c r="O33" s="67">
        <v>135.29929999999999</v>
      </c>
      <c r="P33" s="67">
        <v>1</v>
      </c>
      <c r="Q33" s="70"/>
      <c r="R33" s="70"/>
      <c r="S33" s="67">
        <v>5.0442999999999998</v>
      </c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109949.2075</v>
      </c>
      <c r="E34" s="67">
        <v>86223.906099999993</v>
      </c>
      <c r="F34" s="68">
        <v>127.515920436827</v>
      </c>
      <c r="G34" s="67">
        <v>72647.062399999995</v>
      </c>
      <c r="H34" s="68">
        <v>51.3470797960304</v>
      </c>
      <c r="I34" s="67">
        <v>10639.779399999999</v>
      </c>
      <c r="J34" s="68">
        <v>9.6769950797507995</v>
      </c>
      <c r="K34" s="67">
        <v>7085.6659</v>
      </c>
      <c r="L34" s="68">
        <v>9.7535477222544902</v>
      </c>
      <c r="M34" s="68">
        <v>0.50159202397617997</v>
      </c>
      <c r="N34" s="67">
        <v>3058203.1527999998</v>
      </c>
      <c r="O34" s="67">
        <v>21917079.427299999</v>
      </c>
      <c r="P34" s="67">
        <v>6729</v>
      </c>
      <c r="Q34" s="67">
        <v>6148</v>
      </c>
      <c r="R34" s="68">
        <v>9.4502277163305095</v>
      </c>
      <c r="S34" s="67">
        <v>16.3396058106702</v>
      </c>
      <c r="T34" s="67">
        <v>14.4728720722186</v>
      </c>
      <c r="U34" s="69">
        <v>11.424594693909899</v>
      </c>
    </row>
    <row r="35" spans="1:21" ht="12" thickBot="1" x14ac:dyDescent="0.2">
      <c r="A35" s="50"/>
      <c r="B35" s="52" t="s">
        <v>36</v>
      </c>
      <c r="C35" s="53"/>
      <c r="D35" s="70"/>
      <c r="E35" s="67">
        <v>60157.5245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36134.8488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126527.3496</v>
      </c>
      <c r="E38" s="67">
        <v>45244.685299999997</v>
      </c>
      <c r="F38" s="68">
        <v>279.65129774037803</v>
      </c>
      <c r="G38" s="67">
        <v>181479.486</v>
      </c>
      <c r="H38" s="68">
        <v>-30.2800815735173</v>
      </c>
      <c r="I38" s="67">
        <v>6533.9657999999999</v>
      </c>
      <c r="J38" s="68">
        <v>5.1640738707135601</v>
      </c>
      <c r="K38" s="67">
        <v>8948.0388999999996</v>
      </c>
      <c r="L38" s="68">
        <v>4.9306062614702402</v>
      </c>
      <c r="M38" s="68">
        <v>-0.26978795320167898</v>
      </c>
      <c r="N38" s="67">
        <v>7023649.0634000003</v>
      </c>
      <c r="O38" s="67">
        <v>25088933.552200001</v>
      </c>
      <c r="P38" s="67">
        <v>229</v>
      </c>
      <c r="Q38" s="67">
        <v>205</v>
      </c>
      <c r="R38" s="68">
        <v>11.707317073170699</v>
      </c>
      <c r="S38" s="67">
        <v>552.52117729257702</v>
      </c>
      <c r="T38" s="67">
        <v>597.32749658536602</v>
      </c>
      <c r="U38" s="69">
        <v>-8.1094302144844601</v>
      </c>
    </row>
    <row r="39" spans="1:21" ht="12" thickBot="1" x14ac:dyDescent="0.2">
      <c r="A39" s="50"/>
      <c r="B39" s="52" t="s">
        <v>34</v>
      </c>
      <c r="C39" s="53"/>
      <c r="D39" s="67">
        <v>274857.95939999999</v>
      </c>
      <c r="E39" s="67">
        <v>180789.01809999999</v>
      </c>
      <c r="F39" s="68">
        <v>152.03244217409701</v>
      </c>
      <c r="G39" s="67">
        <v>260892.2341</v>
      </c>
      <c r="H39" s="68">
        <v>5.3530628645109202</v>
      </c>
      <c r="I39" s="67">
        <v>19260.315500000001</v>
      </c>
      <c r="J39" s="68">
        <v>7.0073704767525102</v>
      </c>
      <c r="K39" s="67">
        <v>18122.968499999999</v>
      </c>
      <c r="L39" s="68">
        <v>6.9465342893470199</v>
      </c>
      <c r="M39" s="68">
        <v>6.2757213311935997E-2</v>
      </c>
      <c r="N39" s="67">
        <v>13060988.812799999</v>
      </c>
      <c r="O39" s="67">
        <v>56963404.655599996</v>
      </c>
      <c r="P39" s="67">
        <v>1531</v>
      </c>
      <c r="Q39" s="67">
        <v>1818</v>
      </c>
      <c r="R39" s="68">
        <v>-15.7865786578658</v>
      </c>
      <c r="S39" s="67">
        <v>179.52838628347499</v>
      </c>
      <c r="T39" s="67">
        <v>180.73097029703001</v>
      </c>
      <c r="U39" s="69">
        <v>-0.66985730694198198</v>
      </c>
    </row>
    <row r="40" spans="1:21" ht="12" thickBot="1" x14ac:dyDescent="0.2">
      <c r="A40" s="50"/>
      <c r="B40" s="52" t="s">
        <v>39</v>
      </c>
      <c r="C40" s="53"/>
      <c r="D40" s="70"/>
      <c r="E40" s="67">
        <v>25125.490399999999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5072.8719000000001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11506.2932</v>
      </c>
      <c r="E42" s="73"/>
      <c r="F42" s="73"/>
      <c r="G42" s="72">
        <v>13104.251099999999</v>
      </c>
      <c r="H42" s="74">
        <v>-12.194194752571599</v>
      </c>
      <c r="I42" s="72">
        <v>359.64569999999998</v>
      </c>
      <c r="J42" s="74">
        <v>3.12564345222839</v>
      </c>
      <c r="K42" s="72">
        <v>1591.2011</v>
      </c>
      <c r="L42" s="74">
        <v>12.1426328590422</v>
      </c>
      <c r="M42" s="74">
        <v>-0.77397847449954604</v>
      </c>
      <c r="N42" s="72">
        <v>627723.06370000006</v>
      </c>
      <c r="O42" s="72">
        <v>2757688.0337999999</v>
      </c>
      <c r="P42" s="72">
        <v>19</v>
      </c>
      <c r="Q42" s="72">
        <v>19</v>
      </c>
      <c r="R42" s="74">
        <v>0</v>
      </c>
      <c r="S42" s="72">
        <v>605.59437894736902</v>
      </c>
      <c r="T42" s="72">
        <v>261.17062631579</v>
      </c>
      <c r="U42" s="75">
        <v>56.873670662242503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83089</v>
      </c>
      <c r="D2" s="32">
        <v>586478.73642734997</v>
      </c>
      <c r="E2" s="32">
        <v>471656.46642564097</v>
      </c>
      <c r="F2" s="32">
        <v>114822.270001709</v>
      </c>
      <c r="G2" s="32">
        <v>471656.46642564097</v>
      </c>
      <c r="H2" s="32">
        <v>0.19578249452174801</v>
      </c>
    </row>
    <row r="3" spans="1:8" ht="14.25" x14ac:dyDescent="0.2">
      <c r="A3" s="32">
        <v>2</v>
      </c>
      <c r="B3" s="33">
        <v>13</v>
      </c>
      <c r="C3" s="32">
        <v>16909.387999999999</v>
      </c>
      <c r="D3" s="32">
        <v>78588.661169518193</v>
      </c>
      <c r="E3" s="32">
        <v>62464.5125605703</v>
      </c>
      <c r="F3" s="32">
        <v>16124.1486089479</v>
      </c>
      <c r="G3" s="32">
        <v>62464.5125605703</v>
      </c>
      <c r="H3" s="32">
        <v>0.20517143782571401</v>
      </c>
    </row>
    <row r="4" spans="1:8" ht="14.25" x14ac:dyDescent="0.2">
      <c r="A4" s="32">
        <v>3</v>
      </c>
      <c r="B4" s="33">
        <v>14</v>
      </c>
      <c r="C4" s="32">
        <v>92237</v>
      </c>
      <c r="D4" s="32">
        <v>96614.170369230793</v>
      </c>
      <c r="E4" s="32">
        <v>77155.1473794872</v>
      </c>
      <c r="F4" s="32">
        <v>19459.0229897436</v>
      </c>
      <c r="G4" s="32">
        <v>77155.1473794872</v>
      </c>
      <c r="H4" s="32">
        <v>0.20140961636763</v>
      </c>
    </row>
    <row r="5" spans="1:8" ht="14.25" x14ac:dyDescent="0.2">
      <c r="A5" s="32">
        <v>4</v>
      </c>
      <c r="B5" s="33">
        <v>15</v>
      </c>
      <c r="C5" s="32">
        <v>3372</v>
      </c>
      <c r="D5" s="32">
        <v>45656.6156564103</v>
      </c>
      <c r="E5" s="32">
        <v>38377.857505982902</v>
      </c>
      <c r="F5" s="32">
        <v>7278.7581504273503</v>
      </c>
      <c r="G5" s="32">
        <v>38377.857505982902</v>
      </c>
      <c r="H5" s="32">
        <v>0.159423953041193</v>
      </c>
    </row>
    <row r="6" spans="1:8" ht="14.25" x14ac:dyDescent="0.2">
      <c r="A6" s="32">
        <v>5</v>
      </c>
      <c r="B6" s="33">
        <v>16</v>
      </c>
      <c r="C6" s="32">
        <v>8112</v>
      </c>
      <c r="D6" s="32">
        <v>97463.3346145299</v>
      </c>
      <c r="E6" s="32">
        <v>82317.697161538497</v>
      </c>
      <c r="F6" s="32">
        <v>15145.637452991499</v>
      </c>
      <c r="G6" s="32">
        <v>82317.697161538497</v>
      </c>
      <c r="H6" s="32">
        <v>0.15539830966068299</v>
      </c>
    </row>
    <row r="7" spans="1:8" ht="14.25" x14ac:dyDescent="0.2">
      <c r="A7" s="32">
        <v>6</v>
      </c>
      <c r="B7" s="33">
        <v>17</v>
      </c>
      <c r="C7" s="32">
        <v>20566</v>
      </c>
      <c r="D7" s="32">
        <v>212396.483794017</v>
      </c>
      <c r="E7" s="32">
        <v>166727.161555556</v>
      </c>
      <c r="F7" s="32">
        <v>45669.3222384615</v>
      </c>
      <c r="G7" s="32">
        <v>166727.161555556</v>
      </c>
      <c r="H7" s="32">
        <v>0.21501920098993599</v>
      </c>
    </row>
    <row r="8" spans="1:8" ht="14.25" x14ac:dyDescent="0.2">
      <c r="A8" s="32">
        <v>7</v>
      </c>
      <c r="B8" s="33">
        <v>18</v>
      </c>
      <c r="C8" s="32">
        <v>67791</v>
      </c>
      <c r="D8" s="32">
        <v>143917.850768376</v>
      </c>
      <c r="E8" s="32">
        <v>119303.565935897</v>
      </c>
      <c r="F8" s="32">
        <v>24614.284832478599</v>
      </c>
      <c r="G8" s="32">
        <v>119303.565935897</v>
      </c>
      <c r="H8" s="32">
        <v>0.17103010294458401</v>
      </c>
    </row>
    <row r="9" spans="1:8" ht="14.25" x14ac:dyDescent="0.2">
      <c r="A9" s="32">
        <v>8</v>
      </c>
      <c r="B9" s="33">
        <v>19</v>
      </c>
      <c r="C9" s="32">
        <v>11702</v>
      </c>
      <c r="D9" s="32">
        <v>76078.520998290594</v>
      </c>
      <c r="E9" s="32">
        <v>61460.366622222202</v>
      </c>
      <c r="F9" s="32">
        <v>14618.1543760684</v>
      </c>
      <c r="G9" s="32">
        <v>61460.366622222202</v>
      </c>
      <c r="H9" s="32">
        <v>0.19214561724191301</v>
      </c>
    </row>
    <row r="10" spans="1:8" ht="14.25" x14ac:dyDescent="0.2">
      <c r="A10" s="32">
        <v>9</v>
      </c>
      <c r="B10" s="33">
        <v>21</v>
      </c>
      <c r="C10" s="32">
        <v>141859</v>
      </c>
      <c r="D10" s="32">
        <v>573835.01670000004</v>
      </c>
      <c r="E10" s="32">
        <v>544627.42821709404</v>
      </c>
      <c r="F10" s="32">
        <v>29207.588482906001</v>
      </c>
      <c r="G10" s="32">
        <v>544627.42821709404</v>
      </c>
      <c r="H10" s="35">
        <v>5.08989302376011E-2</v>
      </c>
    </row>
    <row r="11" spans="1:8" ht="14.25" x14ac:dyDescent="0.2">
      <c r="A11" s="32">
        <v>10</v>
      </c>
      <c r="B11" s="33">
        <v>22</v>
      </c>
      <c r="C11" s="32">
        <v>38045</v>
      </c>
      <c r="D11" s="32">
        <v>523450.56880512799</v>
      </c>
      <c r="E11" s="32">
        <v>474160.94637435902</v>
      </c>
      <c r="F11" s="32">
        <v>49289.622430769203</v>
      </c>
      <c r="G11" s="32">
        <v>474160.94637435902</v>
      </c>
      <c r="H11" s="32">
        <v>9.4162897832515205E-2</v>
      </c>
    </row>
    <row r="12" spans="1:8" ht="14.25" x14ac:dyDescent="0.2">
      <c r="A12" s="32">
        <v>11</v>
      </c>
      <c r="B12" s="33">
        <v>23</v>
      </c>
      <c r="C12" s="32">
        <v>199954.86300000001</v>
      </c>
      <c r="D12" s="32">
        <v>1378266.6175536199</v>
      </c>
      <c r="E12" s="32">
        <v>1277554.95871904</v>
      </c>
      <c r="F12" s="32">
        <v>100711.658834581</v>
      </c>
      <c r="G12" s="32">
        <v>1277554.95871904</v>
      </c>
      <c r="H12" s="32">
        <v>7.3071245832929899E-2</v>
      </c>
    </row>
    <row r="13" spans="1:8" ht="14.25" x14ac:dyDescent="0.2">
      <c r="A13" s="32">
        <v>12</v>
      </c>
      <c r="B13" s="33">
        <v>24</v>
      </c>
      <c r="C13" s="32">
        <v>26632.240000000002</v>
      </c>
      <c r="D13" s="32">
        <v>488164.26139316201</v>
      </c>
      <c r="E13" s="32">
        <v>433460.55449658103</v>
      </c>
      <c r="F13" s="32">
        <v>54703.7068965812</v>
      </c>
      <c r="G13" s="32">
        <v>433460.55449658103</v>
      </c>
      <c r="H13" s="32">
        <v>0.112060040488141</v>
      </c>
    </row>
    <row r="14" spans="1:8" ht="14.25" x14ac:dyDescent="0.2">
      <c r="A14" s="32">
        <v>13</v>
      </c>
      <c r="B14" s="33">
        <v>25</v>
      </c>
      <c r="C14" s="32">
        <v>85841</v>
      </c>
      <c r="D14" s="32">
        <v>764415.13179999997</v>
      </c>
      <c r="E14" s="32">
        <v>707716.50109999999</v>
      </c>
      <c r="F14" s="32">
        <v>56698.630700000002</v>
      </c>
      <c r="G14" s="32">
        <v>707716.50109999999</v>
      </c>
      <c r="H14" s="32">
        <v>7.4172564541585398E-2</v>
      </c>
    </row>
    <row r="15" spans="1:8" ht="14.25" x14ac:dyDescent="0.2">
      <c r="A15" s="32">
        <v>14</v>
      </c>
      <c r="B15" s="33">
        <v>26</v>
      </c>
      <c r="C15" s="32">
        <v>101049</v>
      </c>
      <c r="D15" s="32">
        <v>363126.275688775</v>
      </c>
      <c r="E15" s="32">
        <v>337686.10371123999</v>
      </c>
      <c r="F15" s="32">
        <v>25440.171977535701</v>
      </c>
      <c r="G15" s="32">
        <v>337686.10371123999</v>
      </c>
      <c r="H15" s="32">
        <v>7.0058747275396099E-2</v>
      </c>
    </row>
    <row r="16" spans="1:8" ht="14.25" x14ac:dyDescent="0.2">
      <c r="A16" s="32">
        <v>15</v>
      </c>
      <c r="B16" s="33">
        <v>27</v>
      </c>
      <c r="C16" s="32">
        <v>120778.54</v>
      </c>
      <c r="D16" s="32">
        <v>862134.31273333298</v>
      </c>
      <c r="E16" s="32">
        <v>758377.37780000002</v>
      </c>
      <c r="F16" s="32">
        <v>103756.934933333</v>
      </c>
      <c r="G16" s="32">
        <v>758377.37780000002</v>
      </c>
      <c r="H16" s="32">
        <v>0.12034892174095201</v>
      </c>
    </row>
    <row r="17" spans="1:8" ht="14.25" x14ac:dyDescent="0.2">
      <c r="A17" s="32">
        <v>16</v>
      </c>
      <c r="B17" s="33">
        <v>29</v>
      </c>
      <c r="C17" s="32">
        <v>177824</v>
      </c>
      <c r="D17" s="32">
        <v>2013614.2296726501</v>
      </c>
      <c r="E17" s="32">
        <v>1821040.35435726</v>
      </c>
      <c r="F17" s="32">
        <v>192573.875315385</v>
      </c>
      <c r="G17" s="32">
        <v>1821040.35435726</v>
      </c>
      <c r="H17" s="32">
        <v>9.5635932880098404E-2</v>
      </c>
    </row>
    <row r="18" spans="1:8" ht="14.25" x14ac:dyDescent="0.2">
      <c r="A18" s="32">
        <v>17</v>
      </c>
      <c r="B18" s="33">
        <v>31</v>
      </c>
      <c r="C18" s="32">
        <v>30353.952000000001</v>
      </c>
      <c r="D18" s="32">
        <v>183430.697213857</v>
      </c>
      <c r="E18" s="32">
        <v>155385.229018482</v>
      </c>
      <c r="F18" s="32">
        <v>28045.468195375001</v>
      </c>
      <c r="G18" s="32">
        <v>155385.229018482</v>
      </c>
      <c r="H18" s="32">
        <v>0.15289408273184299</v>
      </c>
    </row>
    <row r="19" spans="1:8" ht="14.25" x14ac:dyDescent="0.2">
      <c r="A19" s="32">
        <v>18</v>
      </c>
      <c r="B19" s="33">
        <v>32</v>
      </c>
      <c r="C19" s="32">
        <v>10945.289000000001</v>
      </c>
      <c r="D19" s="32">
        <v>175408.88734392301</v>
      </c>
      <c r="E19" s="32">
        <v>160882.90439290501</v>
      </c>
      <c r="F19" s="32">
        <v>14525.9829510173</v>
      </c>
      <c r="G19" s="32">
        <v>160882.90439290501</v>
      </c>
      <c r="H19" s="32">
        <v>8.28121264034722E-2</v>
      </c>
    </row>
    <row r="20" spans="1:8" ht="14.25" x14ac:dyDescent="0.2">
      <c r="A20" s="32">
        <v>19</v>
      </c>
      <c r="B20" s="33">
        <v>33</v>
      </c>
      <c r="C20" s="32">
        <v>37984.262000000002</v>
      </c>
      <c r="D20" s="32">
        <v>456330.14865377801</v>
      </c>
      <c r="E20" s="32">
        <v>366049.18850971397</v>
      </c>
      <c r="F20" s="32">
        <v>90280.960144064302</v>
      </c>
      <c r="G20" s="32">
        <v>366049.18850971397</v>
      </c>
      <c r="H20" s="32">
        <v>0.197841322582789</v>
      </c>
    </row>
    <row r="21" spans="1:8" ht="14.25" x14ac:dyDescent="0.2">
      <c r="A21" s="32">
        <v>20</v>
      </c>
      <c r="B21" s="33">
        <v>34</v>
      </c>
      <c r="C21" s="32">
        <v>35272.230000000003</v>
      </c>
      <c r="D21" s="32">
        <v>199432.59067238501</v>
      </c>
      <c r="E21" s="32">
        <v>147874.24838461899</v>
      </c>
      <c r="F21" s="32">
        <v>51558.3422877661</v>
      </c>
      <c r="G21" s="32">
        <v>147874.24838461899</v>
      </c>
      <c r="H21" s="32">
        <v>0.25852515937308801</v>
      </c>
    </row>
    <row r="22" spans="1:8" ht="14.25" x14ac:dyDescent="0.2">
      <c r="A22" s="32">
        <v>21</v>
      </c>
      <c r="B22" s="33">
        <v>35</v>
      </c>
      <c r="C22" s="32">
        <v>32697.095000000001</v>
      </c>
      <c r="D22" s="32">
        <v>625131.78253539803</v>
      </c>
      <c r="E22" s="32">
        <v>597292.93283451302</v>
      </c>
      <c r="F22" s="32">
        <v>27838.849700884999</v>
      </c>
      <c r="G22" s="32">
        <v>597292.93283451302</v>
      </c>
      <c r="H22" s="32">
        <v>4.4532769695337898E-2</v>
      </c>
    </row>
    <row r="23" spans="1:8" ht="14.25" x14ac:dyDescent="0.2">
      <c r="A23" s="32">
        <v>22</v>
      </c>
      <c r="B23" s="33">
        <v>36</v>
      </c>
      <c r="C23" s="32">
        <v>145732.95800000001</v>
      </c>
      <c r="D23" s="32">
        <v>645371.62445221201</v>
      </c>
      <c r="E23" s="32">
        <v>553451.90074932994</v>
      </c>
      <c r="F23" s="32">
        <v>91919.7237028823</v>
      </c>
      <c r="G23" s="32">
        <v>553451.90074932994</v>
      </c>
      <c r="H23" s="32">
        <v>0.14242913729109699</v>
      </c>
    </row>
    <row r="24" spans="1:8" ht="14.25" x14ac:dyDescent="0.2">
      <c r="A24" s="32">
        <v>23</v>
      </c>
      <c r="B24" s="33">
        <v>37</v>
      </c>
      <c r="C24" s="32">
        <v>115754.23699999999</v>
      </c>
      <c r="D24" s="32">
        <v>1106008.4201843699</v>
      </c>
      <c r="E24" s="32">
        <v>1004252.98784799</v>
      </c>
      <c r="F24" s="32">
        <v>101755.43233638001</v>
      </c>
      <c r="G24" s="32">
        <v>1004252.98784799</v>
      </c>
      <c r="H24" s="32">
        <v>9.2002402946821493E-2</v>
      </c>
    </row>
    <row r="25" spans="1:8" ht="14.25" x14ac:dyDescent="0.2">
      <c r="A25" s="32">
        <v>24</v>
      </c>
      <c r="B25" s="33">
        <v>38</v>
      </c>
      <c r="C25" s="32">
        <v>106706.815</v>
      </c>
      <c r="D25" s="32">
        <v>980634.91002389404</v>
      </c>
      <c r="E25" s="32">
        <v>947454.65330531006</v>
      </c>
      <c r="F25" s="32">
        <v>33180.256718584104</v>
      </c>
      <c r="G25" s="32">
        <v>947454.65330531006</v>
      </c>
      <c r="H25" s="32">
        <v>3.3835483908864303E-2</v>
      </c>
    </row>
    <row r="26" spans="1:8" ht="14.25" x14ac:dyDescent="0.2">
      <c r="A26" s="32">
        <v>25</v>
      </c>
      <c r="B26" s="33">
        <v>39</v>
      </c>
      <c r="C26" s="32">
        <v>57420.360999999997</v>
      </c>
      <c r="D26" s="32">
        <v>103869.322862113</v>
      </c>
      <c r="E26" s="32">
        <v>74479.547110630301</v>
      </c>
      <c r="F26" s="32">
        <v>29389.775751483001</v>
      </c>
      <c r="G26" s="32">
        <v>74479.547110630301</v>
      </c>
      <c r="H26" s="32">
        <v>0.28294952678663399</v>
      </c>
    </row>
    <row r="27" spans="1:8" ht="14.25" x14ac:dyDescent="0.2">
      <c r="A27" s="32">
        <v>26</v>
      </c>
      <c r="B27" s="33">
        <v>40</v>
      </c>
      <c r="C27" s="32">
        <v>1.8979999999999999</v>
      </c>
      <c r="D27" s="32">
        <v>5.0442999999999998</v>
      </c>
      <c r="E27" s="32">
        <v>23.118200000000002</v>
      </c>
      <c r="F27" s="32">
        <v>-18.073899999999998</v>
      </c>
      <c r="G27" s="32">
        <v>23.118200000000002</v>
      </c>
      <c r="H27" s="32">
        <v>-3.5830343159605902</v>
      </c>
    </row>
    <row r="28" spans="1:8" ht="14.25" x14ac:dyDescent="0.2">
      <c r="A28" s="32">
        <v>27</v>
      </c>
      <c r="B28" s="33">
        <v>42</v>
      </c>
      <c r="C28" s="32">
        <v>8178.2879999999996</v>
      </c>
      <c r="D28" s="32">
        <v>109949.2065</v>
      </c>
      <c r="E28" s="32">
        <v>99309.4084</v>
      </c>
      <c r="F28" s="32">
        <v>10639.7981</v>
      </c>
      <c r="G28" s="32">
        <v>99309.4084</v>
      </c>
      <c r="H28" s="32">
        <v>9.6770121756176594E-2</v>
      </c>
    </row>
    <row r="29" spans="1:8" ht="14.25" x14ac:dyDescent="0.2">
      <c r="A29" s="32">
        <v>28</v>
      </c>
      <c r="B29" s="33">
        <v>75</v>
      </c>
      <c r="C29" s="32">
        <v>227</v>
      </c>
      <c r="D29" s="32">
        <v>126527.35042735</v>
      </c>
      <c r="E29" s="32">
        <v>119993.384615385</v>
      </c>
      <c r="F29" s="32">
        <v>6533.9658119658097</v>
      </c>
      <c r="G29" s="32">
        <v>119993.384615385</v>
      </c>
      <c r="H29" s="32">
        <v>5.1640738464032603E-2</v>
      </c>
    </row>
    <row r="30" spans="1:8" ht="14.25" x14ac:dyDescent="0.2">
      <c r="A30" s="32">
        <v>29</v>
      </c>
      <c r="B30" s="33">
        <v>76</v>
      </c>
      <c r="C30" s="32">
        <v>1561</v>
      </c>
      <c r="D30" s="32">
        <v>274857.953982051</v>
      </c>
      <c r="E30" s="32">
        <v>255597.643644444</v>
      </c>
      <c r="F30" s="32">
        <v>19260.310337606799</v>
      </c>
      <c r="G30" s="32">
        <v>255597.643644444</v>
      </c>
      <c r="H30" s="32">
        <v>7.00736873667646E-2</v>
      </c>
    </row>
    <row r="31" spans="1:8" ht="14.25" x14ac:dyDescent="0.2">
      <c r="A31" s="32">
        <v>30</v>
      </c>
      <c r="B31" s="33">
        <v>99</v>
      </c>
      <c r="C31" s="32">
        <v>19</v>
      </c>
      <c r="D31" s="32">
        <v>11506.2930186824</v>
      </c>
      <c r="E31" s="32">
        <v>11146.6474548067</v>
      </c>
      <c r="F31" s="32">
        <v>359.64556387565199</v>
      </c>
      <c r="G31" s="32">
        <v>11146.6474548067</v>
      </c>
      <c r="H31" s="32">
        <v>3.1256423184400701E-2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2015-03-27T00:20:38Z</dcterms:modified>
</cp:coreProperties>
</file>