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<sst xmlns="http://schemas.openxmlformats.org/spreadsheetml/2006/main" count="114" uniqueCount="72">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</sst>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17187263.111799996</v>
      </c>
      <c r="F3" s="25">
        <f>RA!I7</f>
        <v>1724889.0316000001</v>
      </c>
      <c r="G3" s="16">
        <f>SUM(G4:G38)</f>
        <v>15461543.940199999</v>
      </c>
      <c r="H3" s="27">
        <f>RA!J7</f>
        <v>10.0251914012777</v>
      </c>
      <c r="I3" s="20">
        <f>SUM(I4:I38)</f>
        <v>17187266.199687824</v>
      </c>
      <c r="J3" s="21">
        <f>SUM(J4:J38)</f>
        <v>15461543.938634265</v>
      </c>
      <c r="K3" s="22">
        <f>E3-I3</f>
        <v>-3.0878878273069859</v>
      </c>
      <c r="L3" s="22">
        <f>G3-J3</f>
        <v>1.5657339245080948E-3</v>
      </c>
    </row>
    <row r="4" spans="1:13" x14ac:dyDescent="0.15">
      <c r="A4" s="42">
        <f>RA!A8</f>
        <v>42097</v>
      </c>
      <c r="B4" s="12">
        <v>12</v>
      </c>
      <c r="C4" s="39" t="s">
        <v>6</v>
      </c>
      <c r="D4" s="39"/>
      <c r="E4" s="15">
        <f>VLOOKUP(C4,RA!B8:D36,3,0)</f>
        <v>566157.43960000004</v>
      </c>
      <c r="F4" s="25">
        <f>VLOOKUP(C4,RA!B8:I39,8,0)</f>
        <v>125799.82640000001</v>
      </c>
      <c r="G4" s="16">
        <f t="shared" ref="G4:G38" si="0">E4-F4</f>
        <v>440357.61320000002</v>
      </c>
      <c r="H4" s="27">
        <f>RA!J8</f>
        <v>22.2199370000118</v>
      </c>
      <c r="I4" s="20">
        <f>VLOOKUP(B4,RMS!B:D,3,FALSE)</f>
        <v>566157.82142649603</v>
      </c>
      <c r="J4" s="21">
        <f>VLOOKUP(B4,RMS!B:E,4,FALSE)</f>
        <v>440357.62512906</v>
      </c>
      <c r="K4" s="22">
        <f t="shared" ref="K4:K38" si="1">E4-I4</f>
        <v>-0.38182649598456919</v>
      </c>
      <c r="L4" s="22">
        <f t="shared" ref="L4:L38" si="2">G4-J4</f>
        <v>-1.1929059983231127E-2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82641.874200000006</v>
      </c>
      <c r="F5" s="25">
        <f>VLOOKUP(C5,RA!B9:I40,8,0)</f>
        <v>18566.854500000001</v>
      </c>
      <c r="G5" s="16">
        <f t="shared" si="0"/>
        <v>64075.019700000004</v>
      </c>
      <c r="H5" s="27">
        <f>RA!J9</f>
        <v>22.466642582508101</v>
      </c>
      <c r="I5" s="20">
        <f>VLOOKUP(B5,RMS!B:D,3,FALSE)</f>
        <v>82641.899838938101</v>
      </c>
      <c r="J5" s="21">
        <f>VLOOKUP(B5,RMS!B:E,4,FALSE)</f>
        <v>64075.018953498198</v>
      </c>
      <c r="K5" s="22">
        <f t="shared" si="1"/>
        <v>-2.563893809565343E-2</v>
      </c>
      <c r="L5" s="22">
        <f t="shared" si="2"/>
        <v>7.4650180613389239E-4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152601.37359999999</v>
      </c>
      <c r="F6" s="25">
        <f>VLOOKUP(C6,RA!B10:I41,8,0)</f>
        <v>31820.993699999999</v>
      </c>
      <c r="G6" s="16">
        <f t="shared" si="0"/>
        <v>120780.3799</v>
      </c>
      <c r="H6" s="27">
        <f>RA!J10</f>
        <v>20.852363874134898</v>
      </c>
      <c r="I6" s="20">
        <f>VLOOKUP(B6,RMS!B:D,3,FALSE)</f>
        <v>152603.51464017099</v>
      </c>
      <c r="J6" s="21">
        <f>VLOOKUP(B6,RMS!B:E,4,FALSE)</f>
        <v>120780.380350427</v>
      </c>
      <c r="K6" s="22">
        <f>E6-I6</f>
        <v>-2.141040171001805</v>
      </c>
      <c r="L6" s="22">
        <f t="shared" si="2"/>
        <v>-4.5042700367048383E-4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44330.320699999997</v>
      </c>
      <c r="F7" s="25">
        <f>VLOOKUP(C7,RA!B11:I42,8,0)</f>
        <v>8374.3731000000007</v>
      </c>
      <c r="G7" s="16">
        <f t="shared" si="0"/>
        <v>35955.9476</v>
      </c>
      <c r="H7" s="27">
        <f>RA!J11</f>
        <v>18.890847094638801</v>
      </c>
      <c r="I7" s="20">
        <f>VLOOKUP(B7,RMS!B:D,3,FALSE)</f>
        <v>44330.350712820502</v>
      </c>
      <c r="J7" s="21">
        <f>VLOOKUP(B7,RMS!B:E,4,FALSE)</f>
        <v>35955.947829914498</v>
      </c>
      <c r="K7" s="22">
        <f t="shared" si="1"/>
        <v>-3.001282050536247E-2</v>
      </c>
      <c r="L7" s="22">
        <f t="shared" si="2"/>
        <v>-2.2991449804976583E-4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135831.31080000001</v>
      </c>
      <c r="F8" s="25">
        <f>VLOOKUP(C8,RA!B12:I43,8,0)</f>
        <v>27510.097300000001</v>
      </c>
      <c r="G8" s="16">
        <f t="shared" si="0"/>
        <v>108321.21350000001</v>
      </c>
      <c r="H8" s="27">
        <f>RA!J12</f>
        <v>20.253133933534901</v>
      </c>
      <c r="I8" s="20">
        <f>VLOOKUP(B8,RMS!B:D,3,FALSE)</f>
        <v>135831.32494273499</v>
      </c>
      <c r="J8" s="21">
        <f>VLOOKUP(B8,RMS!B:E,4,FALSE)</f>
        <v>108321.21379829101</v>
      </c>
      <c r="K8" s="22">
        <f t="shared" si="1"/>
        <v>-1.4142734988126904E-2</v>
      </c>
      <c r="L8" s="22">
        <f t="shared" si="2"/>
        <v>-2.982909936690703E-4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296766.12829999998</v>
      </c>
      <c r="F9" s="25">
        <f>VLOOKUP(C9,RA!B13:I44,8,0)</f>
        <v>80320.784400000004</v>
      </c>
      <c r="G9" s="16">
        <f t="shared" si="0"/>
        <v>216445.34389999998</v>
      </c>
      <c r="H9" s="27">
        <f>RA!J13</f>
        <v>27.065347672967601</v>
      </c>
      <c r="I9" s="20">
        <f>VLOOKUP(B9,RMS!B:D,3,FALSE)</f>
        <v>296766.29992905998</v>
      </c>
      <c r="J9" s="21">
        <f>VLOOKUP(B9,RMS!B:E,4,FALSE)</f>
        <v>216445.341679487</v>
      </c>
      <c r="K9" s="22">
        <f t="shared" si="1"/>
        <v>-0.17162906000157818</v>
      </c>
      <c r="L9" s="22">
        <f t="shared" si="2"/>
        <v>2.2205129789654166E-3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196797.06390000001</v>
      </c>
      <c r="F10" s="25">
        <f>VLOOKUP(C10,RA!B14:I45,8,0)</f>
        <v>35264.282299999999</v>
      </c>
      <c r="G10" s="16">
        <f t="shared" si="0"/>
        <v>161532.78160000002</v>
      </c>
      <c r="H10" s="27">
        <f>RA!J14</f>
        <v>17.919109971030402</v>
      </c>
      <c r="I10" s="20">
        <f>VLOOKUP(B10,RMS!B:D,3,FALSE)</f>
        <v>196797.05393076901</v>
      </c>
      <c r="J10" s="21">
        <f>VLOOKUP(B10,RMS!B:E,4,FALSE)</f>
        <v>161532.782683761</v>
      </c>
      <c r="K10" s="22">
        <f t="shared" si="1"/>
        <v>9.96923100319691E-3</v>
      </c>
      <c r="L10" s="22">
        <f t="shared" si="2"/>
        <v>-1.0837609879672527E-3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185595.68460000001</v>
      </c>
      <c r="F11" s="25">
        <f>VLOOKUP(C11,RA!B15:I46,8,0)</f>
        <v>41624.301800000001</v>
      </c>
      <c r="G11" s="16">
        <f t="shared" si="0"/>
        <v>143971.38280000002</v>
      </c>
      <c r="H11" s="27">
        <f>RA!J15</f>
        <v>22.427408207097901</v>
      </c>
      <c r="I11" s="20">
        <f>VLOOKUP(B11,RMS!B:D,3,FALSE)</f>
        <v>185595.86370769201</v>
      </c>
      <c r="J11" s="21">
        <f>VLOOKUP(B11,RMS!B:E,4,FALSE)</f>
        <v>143971.383548718</v>
      </c>
      <c r="K11" s="22">
        <f t="shared" si="1"/>
        <v>-0.1791076920053456</v>
      </c>
      <c r="L11" s="22">
        <f t="shared" si="2"/>
        <v>-7.487179827876389E-4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967742.82510000002</v>
      </c>
      <c r="F12" s="25">
        <f>VLOOKUP(C12,RA!B16:I47,8,0)</f>
        <v>49756.736199999999</v>
      </c>
      <c r="G12" s="16">
        <f t="shared" si="0"/>
        <v>917986.08889999997</v>
      </c>
      <c r="H12" s="27">
        <f>RA!J16</f>
        <v>5.1415246808839399</v>
      </c>
      <c r="I12" s="20">
        <f>VLOOKUP(B12,RMS!B:D,3,FALSE)</f>
        <v>967742.29147606797</v>
      </c>
      <c r="J12" s="21">
        <f>VLOOKUP(B12,RMS!B:E,4,FALSE)</f>
        <v>917986.08932564105</v>
      </c>
      <c r="K12" s="22">
        <f t="shared" si="1"/>
        <v>0.53362393204588443</v>
      </c>
      <c r="L12" s="22">
        <f t="shared" si="2"/>
        <v>-4.2564107570797205E-4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553596.99010000005</v>
      </c>
      <c r="F13" s="25">
        <f>VLOOKUP(C13,RA!B17:I48,8,0)</f>
        <v>58336.9637</v>
      </c>
      <c r="G13" s="16">
        <f t="shared" si="0"/>
        <v>495260.02640000003</v>
      </c>
      <c r="H13" s="27">
        <f>RA!J17</f>
        <v>10.5378036266892</v>
      </c>
      <c r="I13" s="20">
        <f>VLOOKUP(B13,RMS!B:D,3,FALSE)</f>
        <v>553597.09681794897</v>
      </c>
      <c r="J13" s="21">
        <f>VLOOKUP(B13,RMS!B:E,4,FALSE)</f>
        <v>495260.02641025599</v>
      </c>
      <c r="K13" s="22">
        <f t="shared" si="1"/>
        <v>-0.10671794891823083</v>
      </c>
      <c r="L13" s="22">
        <f t="shared" si="2"/>
        <v>-1.0255957022309303E-5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1994057.6621000001</v>
      </c>
      <c r="F14" s="25">
        <f>VLOOKUP(C14,RA!B18:I49,8,0)</f>
        <v>132435.2715</v>
      </c>
      <c r="G14" s="16">
        <f t="shared" si="0"/>
        <v>1861622.3906</v>
      </c>
      <c r="H14" s="27">
        <f>RA!J18</f>
        <v>6.6414965834302198</v>
      </c>
      <c r="I14" s="20">
        <f>VLOOKUP(B14,RMS!B:D,3,FALSE)</f>
        <v>1994057.4507790401</v>
      </c>
      <c r="J14" s="21">
        <f>VLOOKUP(B14,RMS!B:E,4,FALSE)</f>
        <v>1861622.3955103499</v>
      </c>
      <c r="K14" s="22">
        <f t="shared" si="1"/>
        <v>0.21132095996290445</v>
      </c>
      <c r="L14" s="22">
        <f t="shared" si="2"/>
        <v>-4.9103498458862305E-3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612788.3726</v>
      </c>
      <c r="F15" s="25">
        <f>VLOOKUP(C15,RA!B19:I50,8,0)</f>
        <v>68085.562399999995</v>
      </c>
      <c r="G15" s="16">
        <f t="shared" si="0"/>
        <v>544702.81019999995</v>
      </c>
      <c r="H15" s="27">
        <f>RA!J19</f>
        <v>11.1107790950928</v>
      </c>
      <c r="I15" s="20">
        <f>VLOOKUP(B15,RMS!B:D,3,FALSE)</f>
        <v>612788.37058205099</v>
      </c>
      <c r="J15" s="21">
        <f>VLOOKUP(B15,RMS!B:E,4,FALSE)</f>
        <v>544702.81074786303</v>
      </c>
      <c r="K15" s="22">
        <f t="shared" si="1"/>
        <v>2.0179490093141794E-3</v>
      </c>
      <c r="L15" s="22">
        <f t="shared" si="2"/>
        <v>-5.4786307737231255E-4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826711.60230000003</v>
      </c>
      <c r="F16" s="25">
        <f>VLOOKUP(C16,RA!B20:I51,8,0)</f>
        <v>60936.016600000003</v>
      </c>
      <c r="G16" s="16">
        <f t="shared" si="0"/>
        <v>765775.58570000005</v>
      </c>
      <c r="H16" s="27">
        <f>RA!J20</f>
        <v>7.3708916665097597</v>
      </c>
      <c r="I16" s="20">
        <f>VLOOKUP(B16,RMS!B:D,3,FALSE)</f>
        <v>826711.71499999997</v>
      </c>
      <c r="J16" s="21">
        <f>VLOOKUP(B16,RMS!B:E,4,FALSE)</f>
        <v>765775.58570000005</v>
      </c>
      <c r="K16" s="22">
        <f t="shared" si="1"/>
        <v>-0.1126999999396503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426057.47610000003</v>
      </c>
      <c r="F17" s="25">
        <f>VLOOKUP(C17,RA!B21:I52,8,0)</f>
        <v>24474.0857</v>
      </c>
      <c r="G17" s="16">
        <f t="shared" si="0"/>
        <v>401583.39040000003</v>
      </c>
      <c r="H17" s="27">
        <f>RA!J21</f>
        <v>5.7443155144297204</v>
      </c>
      <c r="I17" s="20">
        <f>VLOOKUP(B17,RMS!B:D,3,FALSE)</f>
        <v>426056.71595895197</v>
      </c>
      <c r="J17" s="21">
        <f>VLOOKUP(B17,RMS!B:E,4,FALSE)</f>
        <v>401583.39012669201</v>
      </c>
      <c r="K17" s="22">
        <f t="shared" si="1"/>
        <v>0.76014104805653915</v>
      </c>
      <c r="L17" s="22">
        <f t="shared" si="2"/>
        <v>2.7330801822245121E-4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1260070.5441000001</v>
      </c>
      <c r="F18" s="25">
        <f>VLOOKUP(C18,RA!B22:I53,8,0)</f>
        <v>152451.48050000001</v>
      </c>
      <c r="G18" s="16">
        <f t="shared" si="0"/>
        <v>1107619.0636</v>
      </c>
      <c r="H18" s="27">
        <f>RA!J22</f>
        <v>12.098646477677001</v>
      </c>
      <c r="I18" s="20">
        <f>VLOOKUP(B18,RMS!B:D,3,FALSE)</f>
        <v>1260071.2027</v>
      </c>
      <c r="J18" s="21">
        <f>VLOOKUP(B18,RMS!B:E,4,FALSE)</f>
        <v>1107619.0643</v>
      </c>
      <c r="K18" s="22">
        <f t="shared" si="1"/>
        <v>-0.65859999996609986</v>
      </c>
      <c r="L18" s="22">
        <f t="shared" si="2"/>
        <v>-6.99999975040555E-4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2420825.1694999998</v>
      </c>
      <c r="F19" s="25">
        <f>VLOOKUP(C19,RA!B23:I54,8,0)</f>
        <v>257475.98879999999</v>
      </c>
      <c r="G19" s="16">
        <f t="shared" si="0"/>
        <v>2163349.1806999999</v>
      </c>
      <c r="H19" s="27">
        <f>RA!J23</f>
        <v>10.635877057291999</v>
      </c>
      <c r="I19" s="20">
        <f>VLOOKUP(B19,RMS!B:D,3,FALSE)</f>
        <v>2420826.1640820499</v>
      </c>
      <c r="J19" s="21">
        <f>VLOOKUP(B19,RMS!B:E,4,FALSE)</f>
        <v>2163349.21511538</v>
      </c>
      <c r="K19" s="22">
        <f t="shared" si="1"/>
        <v>-0.99458205001428723</v>
      </c>
      <c r="L19" s="22">
        <f t="shared" si="2"/>
        <v>-3.4415380097925663E-2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235148.99849999999</v>
      </c>
      <c r="F20" s="25">
        <f>VLOOKUP(C20,RA!B24:I55,8,0)</f>
        <v>36666.294099999999</v>
      </c>
      <c r="G20" s="16">
        <f t="shared" si="0"/>
        <v>198482.70439999999</v>
      </c>
      <c r="H20" s="27">
        <f>RA!J24</f>
        <v>15.592791946337</v>
      </c>
      <c r="I20" s="20">
        <f>VLOOKUP(B20,RMS!B:D,3,FALSE)</f>
        <v>235148.99232688901</v>
      </c>
      <c r="J20" s="21">
        <f>VLOOKUP(B20,RMS!B:E,4,FALSE)</f>
        <v>198482.69839560601</v>
      </c>
      <c r="K20" s="22">
        <f t="shared" si="1"/>
        <v>6.1731109744869173E-3</v>
      </c>
      <c r="L20" s="22">
        <f t="shared" si="2"/>
        <v>6.0043939738534391E-3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219452.71419999999</v>
      </c>
      <c r="F21" s="25">
        <f>VLOOKUP(C21,RA!B25:I56,8,0)</f>
        <v>17432.933700000001</v>
      </c>
      <c r="G21" s="16">
        <f t="shared" si="0"/>
        <v>202019.78049999999</v>
      </c>
      <c r="H21" s="27">
        <f>RA!J25</f>
        <v>7.94382232343336</v>
      </c>
      <c r="I21" s="20">
        <f>VLOOKUP(B21,RMS!B:D,3,FALSE)</f>
        <v>219452.709221194</v>
      </c>
      <c r="J21" s="21">
        <f>VLOOKUP(B21,RMS!B:E,4,FALSE)</f>
        <v>202019.78364086</v>
      </c>
      <c r="K21" s="22">
        <f t="shared" si="1"/>
        <v>4.9788059841375798E-3</v>
      </c>
      <c r="L21" s="22">
        <f t="shared" si="2"/>
        <v>-3.140860004350543E-3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509994.16899999999</v>
      </c>
      <c r="F22" s="25">
        <f>VLOOKUP(C22,RA!B26:I57,8,0)</f>
        <v>113371.8904</v>
      </c>
      <c r="G22" s="16">
        <f t="shared" si="0"/>
        <v>396622.27859999996</v>
      </c>
      <c r="H22" s="27">
        <f>RA!J26</f>
        <v>22.230036594790999</v>
      </c>
      <c r="I22" s="20">
        <f>VLOOKUP(B22,RMS!B:D,3,FALSE)</f>
        <v>509994.10812577698</v>
      </c>
      <c r="J22" s="21">
        <f>VLOOKUP(B22,RMS!B:E,4,FALSE)</f>
        <v>396622.25060733198</v>
      </c>
      <c r="K22" s="22">
        <f t="shared" si="1"/>
        <v>6.0874223010614514E-2</v>
      </c>
      <c r="L22" s="22">
        <f t="shared" si="2"/>
        <v>2.7992667979560792E-2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255352.51139999999</v>
      </c>
      <c r="F23" s="25">
        <f>VLOOKUP(C23,RA!B27:I58,8,0)</f>
        <v>65994.592999999993</v>
      </c>
      <c r="G23" s="16">
        <f t="shared" si="0"/>
        <v>189357.9184</v>
      </c>
      <c r="H23" s="27">
        <f>RA!J27</f>
        <v>25.844505165888901</v>
      </c>
      <c r="I23" s="20">
        <f>VLOOKUP(B23,RMS!B:D,3,FALSE)</f>
        <v>255352.44822702499</v>
      </c>
      <c r="J23" s="21">
        <f>VLOOKUP(B23,RMS!B:E,4,FALSE)</f>
        <v>189357.93429164699</v>
      </c>
      <c r="K23" s="22">
        <f t="shared" si="1"/>
        <v>6.3172975002089515E-2</v>
      </c>
      <c r="L23" s="22">
        <f t="shared" si="2"/>
        <v>-1.5891646995441988E-2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750704.11450000003</v>
      </c>
      <c r="F24" s="25">
        <f>VLOOKUP(C24,RA!B28:I59,8,0)</f>
        <v>7601.5729000000001</v>
      </c>
      <c r="G24" s="16">
        <f t="shared" si="0"/>
        <v>743102.5416</v>
      </c>
      <c r="H24" s="27">
        <f>RA!J28</f>
        <v>1.0125924120001599</v>
      </c>
      <c r="I24" s="20">
        <f>VLOOKUP(B24,RMS!B:D,3,FALSE)</f>
        <v>750704.10921415896</v>
      </c>
      <c r="J24" s="21">
        <f>VLOOKUP(B24,RMS!B:E,4,FALSE)</f>
        <v>743102.53158495598</v>
      </c>
      <c r="K24" s="22">
        <f t="shared" si="1"/>
        <v>5.2858410635963082E-3</v>
      </c>
      <c r="L24" s="22">
        <f t="shared" si="2"/>
        <v>1.0015044012106955E-2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677023.12670000002</v>
      </c>
      <c r="F25" s="25">
        <f>VLOOKUP(C25,RA!B29:I60,8,0)</f>
        <v>91611.445300000007</v>
      </c>
      <c r="G25" s="16">
        <f t="shared" si="0"/>
        <v>585411.6814</v>
      </c>
      <c r="H25" s="27">
        <f>RA!J29</f>
        <v>13.531508996825499</v>
      </c>
      <c r="I25" s="20">
        <f>VLOOKUP(B25,RMS!B:D,3,FALSE)</f>
        <v>677023.133755752</v>
      </c>
      <c r="J25" s="21">
        <f>VLOOKUP(B25,RMS!B:E,4,FALSE)</f>
        <v>585411.65504694101</v>
      </c>
      <c r="K25" s="22">
        <f t="shared" si="1"/>
        <v>-7.0557519793510437E-3</v>
      </c>
      <c r="L25" s="22">
        <f t="shared" si="2"/>
        <v>2.6353058987297118E-2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1606649.8136</v>
      </c>
      <c r="F26" s="25">
        <f>VLOOKUP(C26,RA!B30:I61,8,0)</f>
        <v>116201.31939999999</v>
      </c>
      <c r="G26" s="16">
        <f t="shared" si="0"/>
        <v>1490448.4942000001</v>
      </c>
      <c r="H26" s="27">
        <f>RA!J30</f>
        <v>7.2325231308264497</v>
      </c>
      <c r="I26" s="20">
        <f>VLOOKUP(B26,RMS!B:D,3,FALSE)</f>
        <v>1606649.8437081799</v>
      </c>
      <c r="J26" s="21">
        <f>VLOOKUP(B26,RMS!B:E,4,FALSE)</f>
        <v>1490448.4734348301</v>
      </c>
      <c r="K26" s="22">
        <f t="shared" si="1"/>
        <v>-3.0108179897069931E-2</v>
      </c>
      <c r="L26" s="22">
        <f t="shared" si="2"/>
        <v>2.0765169989317656E-2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741341.77339999995</v>
      </c>
      <c r="F27" s="25">
        <f>VLOOKUP(C27,RA!B31:I62,8,0)</f>
        <v>6425.7258000000002</v>
      </c>
      <c r="G27" s="16">
        <f t="shared" si="0"/>
        <v>734916.04759999993</v>
      </c>
      <c r="H27" s="27">
        <f>RA!J31</f>
        <v>0.866769691195173</v>
      </c>
      <c r="I27" s="20">
        <f>VLOOKUP(B27,RMS!B:D,3,FALSE)</f>
        <v>741341.72050973505</v>
      </c>
      <c r="J27" s="21">
        <f>VLOOKUP(B27,RMS!B:E,4,FALSE)</f>
        <v>734916.06021327397</v>
      </c>
      <c r="K27" s="22">
        <f t="shared" si="1"/>
        <v>5.2890264894813299E-2</v>
      </c>
      <c r="L27" s="22">
        <f t="shared" si="2"/>
        <v>-1.261327404063195E-2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107317.2252</v>
      </c>
      <c r="F28" s="25">
        <f>VLOOKUP(C28,RA!B32:I63,8,0)</f>
        <v>31808.986199999999</v>
      </c>
      <c r="G28" s="16">
        <f t="shared" si="0"/>
        <v>75508.239000000001</v>
      </c>
      <c r="H28" s="27">
        <f>RA!J32</f>
        <v>29.6401496970498</v>
      </c>
      <c r="I28" s="20">
        <f>VLOOKUP(B28,RMS!B:D,3,FALSE)</f>
        <v>107317.17695961701</v>
      </c>
      <c r="J28" s="21">
        <f>VLOOKUP(B28,RMS!B:E,4,FALSE)</f>
        <v>75508.2431804675</v>
      </c>
      <c r="K28" s="22">
        <f t="shared" si="1"/>
        <v>4.8240382995572872E-2</v>
      </c>
      <c r="L28" s="22">
        <f t="shared" si="2"/>
        <v>-4.1804674983723089E-3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120310.8775</v>
      </c>
      <c r="F30" s="25">
        <f>VLOOKUP(C30,RA!B34:I66,8,0)</f>
        <v>15439.045599999999</v>
      </c>
      <c r="G30" s="16">
        <f t="shared" si="0"/>
        <v>104871.8319</v>
      </c>
      <c r="H30" s="27">
        <f>RA!J34</f>
        <v>12.8326265428494</v>
      </c>
      <c r="I30" s="20">
        <f>VLOOKUP(B30,RMS!B:D,3,FALSE)</f>
        <v>120310.87669999999</v>
      </c>
      <c r="J30" s="21">
        <f>VLOOKUP(B30,RMS!B:E,4,FALSE)</f>
        <v>104871.8355</v>
      </c>
      <c r="K30" s="22">
        <f t="shared" si="1"/>
        <v>8.0000000889413059E-4</v>
      </c>
      <c r="L30" s="22">
        <f t="shared" si="2"/>
        <v>-3.599999996367842E-3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185783.11</v>
      </c>
      <c r="F31" s="25">
        <f>VLOOKUP(C31,RA!B34:I67,8,0)</f>
        <v>-603.71</v>
      </c>
      <c r="G31" s="16">
        <f t="shared" si="0"/>
        <v>186386.81999999998</v>
      </c>
      <c r="H31" s="27">
        <f>RA!J35</f>
        <v>-4.9609331867675497</v>
      </c>
      <c r="I31" s="20">
        <f>VLOOKUP(B31,RMS!B:D,3,FALSE)</f>
        <v>185783.11</v>
      </c>
      <c r="J31" s="21">
        <f>VLOOKUP(B31,RMS!B:E,4,FALSE)</f>
        <v>186386.82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95550.29</v>
      </c>
      <c r="F32" s="25">
        <f>VLOOKUP(C32,RA!B34:I68,8,0)</f>
        <v>3710.13</v>
      </c>
      <c r="G32" s="16">
        <f t="shared" si="0"/>
        <v>91840.159999999989</v>
      </c>
      <c r="H32" s="27">
        <f>RA!J34</f>
        <v>12.8326265428494</v>
      </c>
      <c r="I32" s="20">
        <f>VLOOKUP(B32,RMS!B:D,3,FALSE)</f>
        <v>95550.29</v>
      </c>
      <c r="J32" s="21">
        <f>VLOOKUP(B32,RMS!B:E,4,FALSE)</f>
        <v>91840.16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250484.58</v>
      </c>
      <c r="F33" s="25">
        <f>VLOOKUP(C33,RA!B35:I69,8,0)</f>
        <v>7470.98</v>
      </c>
      <c r="G33" s="16">
        <f t="shared" si="0"/>
        <v>243013.59999999998</v>
      </c>
      <c r="H33" s="27">
        <f>RA!J35</f>
        <v>-4.9609331867675497</v>
      </c>
      <c r="I33" s="20">
        <f>VLOOKUP(B33,RMS!B:D,3,FALSE)</f>
        <v>250484.58</v>
      </c>
      <c r="J33" s="21">
        <f>VLOOKUP(B33,RMS!B:E,4,FALSE)</f>
        <v>243013.6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141812.8198</v>
      </c>
      <c r="F34" s="25">
        <f>VLOOKUP(C34,RA!B8:I70,8,0)</f>
        <v>7847.1007</v>
      </c>
      <c r="G34" s="16">
        <f t="shared" si="0"/>
        <v>133965.71909999999</v>
      </c>
      <c r="H34" s="27">
        <f>RA!J36</f>
        <v>-0.32495418986149999</v>
      </c>
      <c r="I34" s="20">
        <f>VLOOKUP(B34,RMS!B:D,3,FALSE)</f>
        <v>141812.820512821</v>
      </c>
      <c r="J34" s="21">
        <f>VLOOKUP(B34,RMS!B:E,4,FALSE)</f>
        <v>133965.717948718</v>
      </c>
      <c r="K34" s="22">
        <f t="shared" si="1"/>
        <v>-7.1282099816016853E-4</v>
      </c>
      <c r="L34" s="22">
        <f t="shared" si="2"/>
        <v>1.1512819910421968E-3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336011.20789999998</v>
      </c>
      <c r="F35" s="25">
        <f>VLOOKUP(C35,RA!B8:I71,8,0)</f>
        <v>26375.165000000001</v>
      </c>
      <c r="G35" s="16">
        <f t="shared" si="0"/>
        <v>309636.0429</v>
      </c>
      <c r="H35" s="27">
        <f>RA!J37</f>
        <v>3.88290815234574</v>
      </c>
      <c r="I35" s="20">
        <f>VLOOKUP(B35,RMS!B:D,3,FALSE)</f>
        <v>336011.20165470103</v>
      </c>
      <c r="J35" s="21">
        <f>VLOOKUP(B35,RMS!B:E,4,FALSE)</f>
        <v>309636.04147606803</v>
      </c>
      <c r="K35" s="22">
        <f t="shared" si="1"/>
        <v>6.2452989513985813E-3</v>
      </c>
      <c r="L35" s="22">
        <f t="shared" si="2"/>
        <v>1.4239319716580212E-3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192193.18</v>
      </c>
      <c r="F36" s="25">
        <f>VLOOKUP(C36,RA!B9:I72,8,0)</f>
        <v>-655</v>
      </c>
      <c r="G36" s="16">
        <f t="shared" si="0"/>
        <v>192848.18</v>
      </c>
      <c r="H36" s="27">
        <f>RA!J38</f>
        <v>2.9826107459389299</v>
      </c>
      <c r="I36" s="20">
        <f>VLOOKUP(B36,RMS!B:D,3,FALSE)</f>
        <v>192193.18</v>
      </c>
      <c r="J36" s="21">
        <f>VLOOKUP(B36,RMS!B:E,4,FALSE)</f>
        <v>192848.18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30508.27</v>
      </c>
      <c r="F37" s="25">
        <f>VLOOKUP(C37,RA!B10:I73,8,0)</f>
        <v>4309.17</v>
      </c>
      <c r="G37" s="16">
        <f t="shared" si="0"/>
        <v>26199.1</v>
      </c>
      <c r="H37" s="27">
        <f>RA!J39</f>
        <v>90.482690160069495</v>
      </c>
      <c r="I37" s="20">
        <f>VLOOKUP(B37,RMS!B:D,3,FALSE)</f>
        <v>30508.27</v>
      </c>
      <c r="J37" s="21">
        <f>VLOOKUP(B37,RMS!B:E,4,FALSE)</f>
        <v>26199.1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9052.4925000000003</v>
      </c>
      <c r="F38" s="25">
        <f>VLOOKUP(C38,RA!B8:I74,8,0)</f>
        <v>1477.9105999999999</v>
      </c>
      <c r="G38" s="16">
        <f t="shared" si="0"/>
        <v>7574.5819000000001</v>
      </c>
      <c r="H38" s="27">
        <f>RA!J40</f>
        <v>5.5334212457426899</v>
      </c>
      <c r="I38" s="20">
        <f>VLOOKUP(B38,RMS!B:D,3,FALSE)</f>
        <v>9052.4922471825103</v>
      </c>
      <c r="J38" s="21">
        <f>VLOOKUP(B38,RMS!B:E,4,FALSE)</f>
        <v>7574.5821042281204</v>
      </c>
      <c r="K38" s="22">
        <f t="shared" si="1"/>
        <v>2.5281749003625009E-4</v>
      </c>
      <c r="L38" s="22">
        <f t="shared" si="2"/>
        <v>-2.0422812031029025E-4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7" t="s">
        <v>46</v>
      </c>
      <c r="W1" s="45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7"/>
      <c r="W2" s="45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8" t="s">
        <v>47</v>
      </c>
      <c r="W3" s="45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6"/>
      <c r="W4" s="45"/>
    </row>
    <row r="5" spans="1:23" ht="14.2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3.5" thickBot="1" x14ac:dyDescent="0.25">
      <c r="A6" s="64" t="s">
        <v>3</v>
      </c>
      <c r="B6" s="54" t="s">
        <v>4</v>
      </c>
      <c r="C6" s="5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3.5" thickBot="1" x14ac:dyDescent="0.25">
      <c r="A7" s="52" t="s">
        <v>5</v>
      </c>
      <c r="B7" s="51"/>
      <c r="C7" s="50"/>
      <c r="D7" s="66">
        <v>17205547.1318</v>
      </c>
      <c r="E7" s="66">
        <v>21123957.182999998</v>
      </c>
      <c r="F7" s="67">
        <v>81.4503976823366</v>
      </c>
      <c r="G7" s="66">
        <v>14336939.9904</v>
      </c>
      <c r="H7" s="67">
        <v>20.0085035113547</v>
      </c>
      <c r="I7" s="66">
        <v>1724889.0316000001</v>
      </c>
      <c r="J7" s="67">
        <v>10.0251914012777</v>
      </c>
      <c r="K7" s="66">
        <v>1682170.1144000001</v>
      </c>
      <c r="L7" s="67">
        <v>11.733118193466501</v>
      </c>
      <c r="M7" s="67">
        <v>2.5395123141417002E-2</v>
      </c>
      <c r="N7" s="66">
        <v>45510303.618500002</v>
      </c>
      <c r="O7" s="66">
        <v>2332070453.7122998</v>
      </c>
      <c r="P7" s="66">
        <v>975477</v>
      </c>
      <c r="Q7" s="66">
        <v>835658</v>
      </c>
      <c r="R7" s="67">
        <v>16.731605513260199</v>
      </c>
      <c r="S7" s="66">
        <v>17.638085912635599</v>
      </c>
      <c r="T7" s="66">
        <v>17.320221015894099</v>
      </c>
      <c r="U7" s="68">
        <v>1.8021507453583301</v>
      </c>
      <c r="V7" s="56"/>
      <c r="W7" s="56"/>
    </row>
    <row r="8" spans="1:23" ht="13.5" thickBot="1" x14ac:dyDescent="0.25">
      <c r="A8" s="49">
        <v>42097</v>
      </c>
      <c r="B8" s="48" t="s">
        <v>6</v>
      </c>
      <c r="C8" s="55"/>
      <c r="D8" s="69">
        <v>566157.43960000004</v>
      </c>
      <c r="E8" s="69">
        <v>563661.36919999996</v>
      </c>
      <c r="F8" s="70">
        <v>100.442831553907</v>
      </c>
      <c r="G8" s="69">
        <v>471385.17560000002</v>
      </c>
      <c r="H8" s="70">
        <v>20.1050582210969</v>
      </c>
      <c r="I8" s="69">
        <v>125799.82640000001</v>
      </c>
      <c r="J8" s="70">
        <v>22.2199370000118</v>
      </c>
      <c r="K8" s="69">
        <v>122055.0315</v>
      </c>
      <c r="L8" s="70">
        <v>25.892844709136799</v>
      </c>
      <c r="M8" s="70">
        <v>3.0681200553375001E-2</v>
      </c>
      <c r="N8" s="69">
        <v>1667876.7275</v>
      </c>
      <c r="O8" s="69">
        <v>96878888.313800007</v>
      </c>
      <c r="P8" s="69">
        <v>29100</v>
      </c>
      <c r="Q8" s="69">
        <v>27639</v>
      </c>
      <c r="R8" s="70">
        <v>5.2860089004667303</v>
      </c>
      <c r="S8" s="69">
        <v>19.455582116838499</v>
      </c>
      <c r="T8" s="69">
        <v>19.775252559788701</v>
      </c>
      <c r="U8" s="71">
        <v>-1.64307827455619</v>
      </c>
      <c r="V8" s="56"/>
      <c r="W8" s="56"/>
    </row>
    <row r="9" spans="1:23" ht="12" customHeight="1" thickBot="1" x14ac:dyDescent="0.25">
      <c r="A9" s="44"/>
      <c r="B9" s="48" t="s">
        <v>7</v>
      </c>
      <c r="C9" s="55"/>
      <c r="D9" s="69">
        <v>82641.874200000006</v>
      </c>
      <c r="E9" s="69">
        <v>114958.3891</v>
      </c>
      <c r="F9" s="70">
        <v>71.888511005587901</v>
      </c>
      <c r="G9" s="69">
        <v>72336.843399999998</v>
      </c>
      <c r="H9" s="70">
        <v>14.2458950593357</v>
      </c>
      <c r="I9" s="69">
        <v>18566.854500000001</v>
      </c>
      <c r="J9" s="70">
        <v>22.466642582508101</v>
      </c>
      <c r="K9" s="69">
        <v>17253.017199999998</v>
      </c>
      <c r="L9" s="70">
        <v>23.8509401144258</v>
      </c>
      <c r="M9" s="70">
        <v>7.6151161548716997E-2</v>
      </c>
      <c r="N9" s="69">
        <v>235468.8884</v>
      </c>
      <c r="O9" s="69">
        <v>14913079.2852</v>
      </c>
      <c r="P9" s="69">
        <v>4832</v>
      </c>
      <c r="Q9" s="69">
        <v>3968</v>
      </c>
      <c r="R9" s="70">
        <v>21.7741935483871</v>
      </c>
      <c r="S9" s="69">
        <v>17.103036879139101</v>
      </c>
      <c r="T9" s="69">
        <v>22.063741381048398</v>
      </c>
      <c r="U9" s="71">
        <v>-29.0048167291271</v>
      </c>
      <c r="V9" s="56"/>
      <c r="W9" s="56"/>
    </row>
    <row r="10" spans="1:23" ht="13.5" thickBot="1" x14ac:dyDescent="0.25">
      <c r="A10" s="44"/>
      <c r="B10" s="48" t="s">
        <v>8</v>
      </c>
      <c r="C10" s="55"/>
      <c r="D10" s="69">
        <v>152601.37359999999</v>
      </c>
      <c r="E10" s="69">
        <v>188274.29790000001</v>
      </c>
      <c r="F10" s="70">
        <v>81.052684993175603</v>
      </c>
      <c r="G10" s="69">
        <v>122343.893</v>
      </c>
      <c r="H10" s="70">
        <v>24.731500574368699</v>
      </c>
      <c r="I10" s="69">
        <v>31820.993699999999</v>
      </c>
      <c r="J10" s="70">
        <v>20.852363874134898</v>
      </c>
      <c r="K10" s="69">
        <v>32783.806199999999</v>
      </c>
      <c r="L10" s="70">
        <v>26.796438625669701</v>
      </c>
      <c r="M10" s="70">
        <v>-2.9368539275955001E-2</v>
      </c>
      <c r="N10" s="69">
        <v>362630.41470000002</v>
      </c>
      <c r="O10" s="69">
        <v>23817489.722800002</v>
      </c>
      <c r="P10" s="69">
        <v>96309</v>
      </c>
      <c r="Q10" s="69">
        <v>80831</v>
      </c>
      <c r="R10" s="70">
        <v>19.148593980032398</v>
      </c>
      <c r="S10" s="69">
        <v>1.5844975402091199</v>
      </c>
      <c r="T10" s="69">
        <v>1.34116724647722</v>
      </c>
      <c r="U10" s="71">
        <v>15.356937297598201</v>
      </c>
      <c r="V10" s="56"/>
      <c r="W10" s="56"/>
    </row>
    <row r="11" spans="1:23" ht="13.5" thickBot="1" x14ac:dyDescent="0.25">
      <c r="A11" s="44"/>
      <c r="B11" s="48" t="s">
        <v>9</v>
      </c>
      <c r="C11" s="55"/>
      <c r="D11" s="69">
        <v>44330.320699999997</v>
      </c>
      <c r="E11" s="69">
        <v>63711.055699999997</v>
      </c>
      <c r="F11" s="70">
        <v>69.580263916424201</v>
      </c>
      <c r="G11" s="69">
        <v>50625.149299999997</v>
      </c>
      <c r="H11" s="70">
        <v>-12.434192663210601</v>
      </c>
      <c r="I11" s="69">
        <v>8374.3731000000007</v>
      </c>
      <c r="J11" s="70">
        <v>18.890847094638801</v>
      </c>
      <c r="K11" s="69">
        <v>7647.2811000000002</v>
      </c>
      <c r="L11" s="70">
        <v>15.1056958956959</v>
      </c>
      <c r="M11" s="70">
        <v>9.5078497899077005E-2</v>
      </c>
      <c r="N11" s="69">
        <v>125758.2371</v>
      </c>
      <c r="O11" s="69">
        <v>7342360.8198999995</v>
      </c>
      <c r="P11" s="69">
        <v>2377</v>
      </c>
      <c r="Q11" s="69">
        <v>2201</v>
      </c>
      <c r="R11" s="70">
        <v>7.9963652885052303</v>
      </c>
      <c r="S11" s="69">
        <v>18.649693184686601</v>
      </c>
      <c r="T11" s="69">
        <v>17.9562540663335</v>
      </c>
      <c r="U11" s="71">
        <v>3.7182333858579701</v>
      </c>
      <c r="V11" s="56"/>
      <c r="W11" s="56"/>
    </row>
    <row r="12" spans="1:23" ht="13.5" thickBot="1" x14ac:dyDescent="0.25">
      <c r="A12" s="44"/>
      <c r="B12" s="48" t="s">
        <v>10</v>
      </c>
      <c r="C12" s="55"/>
      <c r="D12" s="69">
        <v>135831.31080000001</v>
      </c>
      <c r="E12" s="69">
        <v>112911.6572</v>
      </c>
      <c r="F12" s="70">
        <v>120.298748746024</v>
      </c>
      <c r="G12" s="69">
        <v>73443.540299999993</v>
      </c>
      <c r="H12" s="70">
        <v>84.946572898256605</v>
      </c>
      <c r="I12" s="69">
        <v>27510.097300000001</v>
      </c>
      <c r="J12" s="70">
        <v>20.253133933534901</v>
      </c>
      <c r="K12" s="69">
        <v>15604.1513</v>
      </c>
      <c r="L12" s="70">
        <v>21.2464584853353</v>
      </c>
      <c r="M12" s="70">
        <v>0.76299862588489498</v>
      </c>
      <c r="N12" s="69">
        <v>387236.5882</v>
      </c>
      <c r="O12" s="69">
        <v>26779908.116999999</v>
      </c>
      <c r="P12" s="69">
        <v>1455</v>
      </c>
      <c r="Q12" s="69">
        <v>1341</v>
      </c>
      <c r="R12" s="70">
        <v>8.5011185682326609</v>
      </c>
      <c r="S12" s="69">
        <v>93.354852783505095</v>
      </c>
      <c r="T12" s="69">
        <v>92.180721923937398</v>
      </c>
      <c r="U12" s="71">
        <v>1.2577073655620701</v>
      </c>
      <c r="V12" s="56"/>
      <c r="W12" s="56"/>
    </row>
    <row r="13" spans="1:23" ht="13.5" thickBot="1" x14ac:dyDescent="0.25">
      <c r="A13" s="44"/>
      <c r="B13" s="48" t="s">
        <v>11</v>
      </c>
      <c r="C13" s="55"/>
      <c r="D13" s="69">
        <v>296766.12829999998</v>
      </c>
      <c r="E13" s="69">
        <v>277950.43859999999</v>
      </c>
      <c r="F13" s="70">
        <v>106.76944055018301</v>
      </c>
      <c r="G13" s="69">
        <v>212945.04689999999</v>
      </c>
      <c r="H13" s="70">
        <v>39.362775805423098</v>
      </c>
      <c r="I13" s="69">
        <v>80320.784400000004</v>
      </c>
      <c r="J13" s="70">
        <v>27.065347672967601</v>
      </c>
      <c r="K13" s="69">
        <v>61488.931499999999</v>
      </c>
      <c r="L13" s="70">
        <v>28.875492712857302</v>
      </c>
      <c r="M13" s="70">
        <v>0.30626411031390299</v>
      </c>
      <c r="N13" s="69">
        <v>895985.0159</v>
      </c>
      <c r="O13" s="69">
        <v>42968172.645900004</v>
      </c>
      <c r="P13" s="69">
        <v>12902</v>
      </c>
      <c r="Q13" s="69">
        <v>12590</v>
      </c>
      <c r="R13" s="70">
        <v>2.4781572676727501</v>
      </c>
      <c r="S13" s="69">
        <v>23.0015600914587</v>
      </c>
      <c r="T13" s="69">
        <v>23.846130516282798</v>
      </c>
      <c r="U13" s="71">
        <v>-3.6717962671483702</v>
      </c>
      <c r="V13" s="56"/>
      <c r="W13" s="56"/>
    </row>
    <row r="14" spans="1:23" ht="13.5" thickBot="1" x14ac:dyDescent="0.25">
      <c r="A14" s="44"/>
      <c r="B14" s="48" t="s">
        <v>12</v>
      </c>
      <c r="C14" s="55"/>
      <c r="D14" s="69">
        <v>196797.06390000001</v>
      </c>
      <c r="E14" s="69">
        <v>167744.69409999999</v>
      </c>
      <c r="F14" s="70">
        <v>117.31939716834199</v>
      </c>
      <c r="G14" s="69">
        <v>118641.766</v>
      </c>
      <c r="H14" s="70">
        <v>65.875029119172098</v>
      </c>
      <c r="I14" s="69">
        <v>35264.282299999999</v>
      </c>
      <c r="J14" s="70">
        <v>17.919109971030402</v>
      </c>
      <c r="K14" s="69">
        <v>19589.113499999999</v>
      </c>
      <c r="L14" s="70">
        <v>16.511144566071302</v>
      </c>
      <c r="M14" s="70">
        <v>0.80019796710045099</v>
      </c>
      <c r="N14" s="69">
        <v>537795.13780000003</v>
      </c>
      <c r="O14" s="69">
        <v>20224323.037799999</v>
      </c>
      <c r="P14" s="69">
        <v>3447</v>
      </c>
      <c r="Q14" s="69">
        <v>3353</v>
      </c>
      <c r="R14" s="70">
        <v>2.8034595884282698</v>
      </c>
      <c r="S14" s="69">
        <v>57.092272671888601</v>
      </c>
      <c r="T14" s="69">
        <v>51.5018567253206</v>
      </c>
      <c r="U14" s="71">
        <v>9.7918959693482908</v>
      </c>
      <c r="V14" s="56"/>
      <c r="W14" s="56"/>
    </row>
    <row r="15" spans="1:23" ht="13.5" thickBot="1" x14ac:dyDescent="0.25">
      <c r="A15" s="44"/>
      <c r="B15" s="48" t="s">
        <v>13</v>
      </c>
      <c r="C15" s="55"/>
      <c r="D15" s="69">
        <v>185595.68460000001</v>
      </c>
      <c r="E15" s="69">
        <v>143962.42809999999</v>
      </c>
      <c r="F15" s="70">
        <v>128.91952924764499</v>
      </c>
      <c r="G15" s="69">
        <v>103503.1433</v>
      </c>
      <c r="H15" s="70">
        <v>79.314056252434597</v>
      </c>
      <c r="I15" s="69">
        <v>41624.301800000001</v>
      </c>
      <c r="J15" s="70">
        <v>22.427408207097901</v>
      </c>
      <c r="K15" s="69">
        <v>22860.013999999999</v>
      </c>
      <c r="L15" s="70">
        <v>22.086299286332899</v>
      </c>
      <c r="M15" s="70">
        <v>0.82083448417835603</v>
      </c>
      <c r="N15" s="69">
        <v>559572.005</v>
      </c>
      <c r="O15" s="69">
        <v>16325967.5341</v>
      </c>
      <c r="P15" s="69">
        <v>8375</v>
      </c>
      <c r="Q15" s="69">
        <v>9071</v>
      </c>
      <c r="R15" s="70">
        <v>-7.6728034395325704</v>
      </c>
      <c r="S15" s="69">
        <v>22.160678758208999</v>
      </c>
      <c r="T15" s="69">
        <v>20.966547932973199</v>
      </c>
      <c r="U15" s="71">
        <v>5.3885119596953004</v>
      </c>
      <c r="V15" s="56"/>
      <c r="W15" s="56"/>
    </row>
    <row r="16" spans="1:23" ht="13.5" thickBot="1" x14ac:dyDescent="0.25">
      <c r="A16" s="44"/>
      <c r="B16" s="48" t="s">
        <v>14</v>
      </c>
      <c r="C16" s="55"/>
      <c r="D16" s="69">
        <v>967742.82510000002</v>
      </c>
      <c r="E16" s="69">
        <v>1197053.9301</v>
      </c>
      <c r="F16" s="70">
        <v>80.843711445745498</v>
      </c>
      <c r="G16" s="69">
        <v>729053.91929999995</v>
      </c>
      <c r="H16" s="70">
        <v>32.7395408599102</v>
      </c>
      <c r="I16" s="69">
        <v>49756.736199999999</v>
      </c>
      <c r="J16" s="70">
        <v>5.1415246808839399</v>
      </c>
      <c r="K16" s="69">
        <v>48331.006200000003</v>
      </c>
      <c r="L16" s="70">
        <v>6.6292773305992201</v>
      </c>
      <c r="M16" s="70">
        <v>2.9499282388206999E-2</v>
      </c>
      <c r="N16" s="69">
        <v>2370761.3040999998</v>
      </c>
      <c r="O16" s="69">
        <v>113575247.5443</v>
      </c>
      <c r="P16" s="69">
        <v>53758</v>
      </c>
      <c r="Q16" s="69">
        <v>43177</v>
      </c>
      <c r="R16" s="70">
        <v>24.506102786205599</v>
      </c>
      <c r="S16" s="69">
        <v>18.0018383328993</v>
      </c>
      <c r="T16" s="69">
        <v>16.588304222155301</v>
      </c>
      <c r="U16" s="71">
        <v>7.8521653433619996</v>
      </c>
      <c r="V16" s="56"/>
      <c r="W16" s="56"/>
    </row>
    <row r="17" spans="1:21" ht="12" thickBot="1" x14ac:dyDescent="0.2">
      <c r="A17" s="44"/>
      <c r="B17" s="48" t="s">
        <v>15</v>
      </c>
      <c r="C17" s="55"/>
      <c r="D17" s="69">
        <v>553596.99010000005</v>
      </c>
      <c r="E17" s="69">
        <v>607379.75040000002</v>
      </c>
      <c r="F17" s="70">
        <v>91.145117981858903</v>
      </c>
      <c r="G17" s="69">
        <v>545336.67729999998</v>
      </c>
      <c r="H17" s="70">
        <v>1.51471799786096</v>
      </c>
      <c r="I17" s="69">
        <v>58336.9637</v>
      </c>
      <c r="J17" s="70">
        <v>10.5378036266892</v>
      </c>
      <c r="K17" s="69">
        <v>72522.210500000001</v>
      </c>
      <c r="L17" s="70">
        <v>13.2986123103002</v>
      </c>
      <c r="M17" s="70">
        <v>-0.19559865456665901</v>
      </c>
      <c r="N17" s="69">
        <v>1397204.4347000001</v>
      </c>
      <c r="O17" s="69">
        <v>137255569.68059999</v>
      </c>
      <c r="P17" s="69">
        <v>12317</v>
      </c>
      <c r="Q17" s="69">
        <v>10297</v>
      </c>
      <c r="R17" s="70">
        <v>19.617364280858499</v>
      </c>
      <c r="S17" s="69">
        <v>44.945765210684399</v>
      </c>
      <c r="T17" s="69">
        <v>39.796202864912097</v>
      </c>
      <c r="U17" s="71">
        <v>11.4572803947905</v>
      </c>
    </row>
    <row r="18" spans="1:21" ht="12" thickBot="1" x14ac:dyDescent="0.2">
      <c r="A18" s="44"/>
      <c r="B18" s="48" t="s">
        <v>16</v>
      </c>
      <c r="C18" s="55"/>
      <c r="D18" s="69">
        <v>1994057.6621000001</v>
      </c>
      <c r="E18" s="69">
        <v>2707500.8511999999</v>
      </c>
      <c r="F18" s="70">
        <v>73.649382648068496</v>
      </c>
      <c r="G18" s="69">
        <v>1818679.9436999999</v>
      </c>
      <c r="H18" s="70">
        <v>9.6431325922693407</v>
      </c>
      <c r="I18" s="69">
        <v>132435.2715</v>
      </c>
      <c r="J18" s="70">
        <v>6.6414965834302198</v>
      </c>
      <c r="K18" s="69">
        <v>260393.47210000001</v>
      </c>
      <c r="L18" s="70">
        <v>14.317718354019201</v>
      </c>
      <c r="M18" s="70">
        <v>-0.491403258184828</v>
      </c>
      <c r="N18" s="69">
        <v>4572266.7653000001</v>
      </c>
      <c r="O18" s="69">
        <v>308488382.20300001</v>
      </c>
      <c r="P18" s="69">
        <v>91601</v>
      </c>
      <c r="Q18" s="69">
        <v>70793</v>
      </c>
      <c r="R18" s="70">
        <v>29.392736569999901</v>
      </c>
      <c r="S18" s="69">
        <v>21.768950798572099</v>
      </c>
      <c r="T18" s="69">
        <v>20.624594094048899</v>
      </c>
      <c r="U18" s="71">
        <v>5.25682985418978</v>
      </c>
    </row>
    <row r="19" spans="1:21" ht="12" thickBot="1" x14ac:dyDescent="0.2">
      <c r="A19" s="44"/>
      <c r="B19" s="48" t="s">
        <v>17</v>
      </c>
      <c r="C19" s="55"/>
      <c r="D19" s="69">
        <v>612788.3726</v>
      </c>
      <c r="E19" s="69">
        <v>862627.63679999998</v>
      </c>
      <c r="F19" s="70">
        <v>71.037414807760797</v>
      </c>
      <c r="G19" s="69">
        <v>642184.76729999995</v>
      </c>
      <c r="H19" s="70">
        <v>-4.5775602594241196</v>
      </c>
      <c r="I19" s="69">
        <v>68085.562399999995</v>
      </c>
      <c r="J19" s="70">
        <v>11.1107790950928</v>
      </c>
      <c r="K19" s="69">
        <v>65088.362399999998</v>
      </c>
      <c r="L19" s="70">
        <v>10.1354572257541</v>
      </c>
      <c r="M19" s="70">
        <v>4.6048170356180002E-2</v>
      </c>
      <c r="N19" s="69">
        <v>1617653.723</v>
      </c>
      <c r="O19" s="69">
        <v>85773829.106000006</v>
      </c>
      <c r="P19" s="69">
        <v>13639</v>
      </c>
      <c r="Q19" s="69">
        <v>10491</v>
      </c>
      <c r="R19" s="70">
        <v>30.0066723858546</v>
      </c>
      <c r="S19" s="69">
        <v>44.929127692646098</v>
      </c>
      <c r="T19" s="69">
        <v>42.214413354303701</v>
      </c>
      <c r="U19" s="71">
        <v>6.0422146561878201</v>
      </c>
    </row>
    <row r="20" spans="1:21" ht="12" thickBot="1" x14ac:dyDescent="0.2">
      <c r="A20" s="44"/>
      <c r="B20" s="48" t="s">
        <v>18</v>
      </c>
      <c r="C20" s="55"/>
      <c r="D20" s="69">
        <v>826711.60230000003</v>
      </c>
      <c r="E20" s="69">
        <v>1170135.6842</v>
      </c>
      <c r="F20" s="70">
        <v>70.650917963005895</v>
      </c>
      <c r="G20" s="69">
        <v>700728.34290000005</v>
      </c>
      <c r="H20" s="70">
        <v>17.978901620935101</v>
      </c>
      <c r="I20" s="69">
        <v>60936.016600000003</v>
      </c>
      <c r="J20" s="70">
        <v>7.3708916665097597</v>
      </c>
      <c r="K20" s="69">
        <v>59853.799400000004</v>
      </c>
      <c r="L20" s="70">
        <v>8.5416552657613405</v>
      </c>
      <c r="M20" s="70">
        <v>1.8081010910729001E-2</v>
      </c>
      <c r="N20" s="69">
        <v>2376223.2497</v>
      </c>
      <c r="O20" s="69">
        <v>125646133.9983</v>
      </c>
      <c r="P20" s="69">
        <v>38175</v>
      </c>
      <c r="Q20" s="69">
        <v>34642</v>
      </c>
      <c r="R20" s="70">
        <v>10.1986028520293</v>
      </c>
      <c r="S20" s="69">
        <v>21.6558376502947</v>
      </c>
      <c r="T20" s="69">
        <v>22.5608736100687</v>
      </c>
      <c r="U20" s="71">
        <v>-4.1791778013338403</v>
      </c>
    </row>
    <row r="21" spans="1:21" ht="12" thickBot="1" x14ac:dyDescent="0.2">
      <c r="A21" s="44"/>
      <c r="B21" s="48" t="s">
        <v>19</v>
      </c>
      <c r="C21" s="55"/>
      <c r="D21" s="69">
        <v>426057.47610000003</v>
      </c>
      <c r="E21" s="69">
        <v>423995.20909999998</v>
      </c>
      <c r="F21" s="70">
        <v>100.486389222269</v>
      </c>
      <c r="G21" s="69">
        <v>312142.5784</v>
      </c>
      <c r="H21" s="70">
        <v>36.494507825209901</v>
      </c>
      <c r="I21" s="69">
        <v>24474.0857</v>
      </c>
      <c r="J21" s="70">
        <v>5.7443155144297204</v>
      </c>
      <c r="K21" s="69">
        <v>49000.769099999998</v>
      </c>
      <c r="L21" s="70">
        <v>15.698200915482699</v>
      </c>
      <c r="M21" s="70">
        <v>-0.50053670280044604</v>
      </c>
      <c r="N21" s="69">
        <v>1033798.233</v>
      </c>
      <c r="O21" s="69">
        <v>52888359.381700002</v>
      </c>
      <c r="P21" s="69">
        <v>33827</v>
      </c>
      <c r="Q21" s="69">
        <v>27994</v>
      </c>
      <c r="R21" s="70">
        <v>20.836607844538101</v>
      </c>
      <c r="S21" s="69">
        <v>12.595189526118199</v>
      </c>
      <c r="T21" s="69">
        <v>11.468813513610099</v>
      </c>
      <c r="U21" s="71">
        <v>8.9429064181400797</v>
      </c>
    </row>
    <row r="22" spans="1:21" ht="12" thickBot="1" x14ac:dyDescent="0.2">
      <c r="A22" s="44"/>
      <c r="B22" s="48" t="s">
        <v>20</v>
      </c>
      <c r="C22" s="55"/>
      <c r="D22" s="69">
        <v>1260070.5441000001</v>
      </c>
      <c r="E22" s="69">
        <v>1483589.0405999999</v>
      </c>
      <c r="F22" s="70">
        <v>84.933934507253895</v>
      </c>
      <c r="G22" s="69">
        <v>1013409.3777</v>
      </c>
      <c r="H22" s="70">
        <v>24.339735927825501</v>
      </c>
      <c r="I22" s="69">
        <v>152451.48050000001</v>
      </c>
      <c r="J22" s="70">
        <v>12.098646477677001</v>
      </c>
      <c r="K22" s="69">
        <v>100819.1731</v>
      </c>
      <c r="L22" s="70">
        <v>9.9485139291700495</v>
      </c>
      <c r="M22" s="70">
        <v>0.51212786033056701</v>
      </c>
      <c r="N22" s="69">
        <v>3227398.7245</v>
      </c>
      <c r="O22" s="69">
        <v>145264230.76089999</v>
      </c>
      <c r="P22" s="69">
        <v>77654</v>
      </c>
      <c r="Q22" s="69">
        <v>62468</v>
      </c>
      <c r="R22" s="70">
        <v>24.310046743932901</v>
      </c>
      <c r="S22" s="69">
        <v>16.226730678393899</v>
      </c>
      <c r="T22" s="69">
        <v>16.091180625280099</v>
      </c>
      <c r="U22" s="71">
        <v>0.83535035984940498</v>
      </c>
    </row>
    <row r="23" spans="1:21" ht="12" thickBot="1" x14ac:dyDescent="0.2">
      <c r="A23" s="44"/>
      <c r="B23" s="48" t="s">
        <v>21</v>
      </c>
      <c r="C23" s="55"/>
      <c r="D23" s="69">
        <v>2420825.1694999998</v>
      </c>
      <c r="E23" s="69">
        <v>3223759.1963999998</v>
      </c>
      <c r="F23" s="70">
        <v>75.093238111685196</v>
      </c>
      <c r="G23" s="69">
        <v>2055212.4527</v>
      </c>
      <c r="H23" s="70">
        <v>17.789533939407701</v>
      </c>
      <c r="I23" s="69">
        <v>257475.98879999999</v>
      </c>
      <c r="J23" s="70">
        <v>10.635877057291999</v>
      </c>
      <c r="K23" s="69">
        <v>103469.5428</v>
      </c>
      <c r="L23" s="70">
        <v>5.0344937655505504</v>
      </c>
      <c r="M23" s="70">
        <v>1.4884229874068799</v>
      </c>
      <c r="N23" s="69">
        <v>7540144.5504999999</v>
      </c>
      <c r="O23" s="69">
        <v>320765277.57380003</v>
      </c>
      <c r="P23" s="69">
        <v>82450</v>
      </c>
      <c r="Q23" s="69">
        <v>74369</v>
      </c>
      <c r="R23" s="70">
        <v>10.866086675899901</v>
      </c>
      <c r="S23" s="69">
        <v>29.361130012128601</v>
      </c>
      <c r="T23" s="69">
        <v>33.190431272438801</v>
      </c>
      <c r="U23" s="71">
        <v>-13.0420772590442</v>
      </c>
    </row>
    <row r="24" spans="1:21" ht="12" thickBot="1" x14ac:dyDescent="0.2">
      <c r="A24" s="44"/>
      <c r="B24" s="48" t="s">
        <v>22</v>
      </c>
      <c r="C24" s="55"/>
      <c r="D24" s="69">
        <v>235148.99849999999</v>
      </c>
      <c r="E24" s="69">
        <v>338364.9325</v>
      </c>
      <c r="F24" s="70">
        <v>69.4956763878006</v>
      </c>
      <c r="G24" s="69">
        <v>244302.0361</v>
      </c>
      <c r="H24" s="70">
        <v>-3.7466071695994398</v>
      </c>
      <c r="I24" s="69">
        <v>36666.294099999999</v>
      </c>
      <c r="J24" s="70">
        <v>15.592791946337</v>
      </c>
      <c r="K24" s="69">
        <v>34400.148999999998</v>
      </c>
      <c r="L24" s="70">
        <v>14.0809915255553</v>
      </c>
      <c r="M24" s="70">
        <v>6.5876025711399999E-2</v>
      </c>
      <c r="N24" s="69">
        <v>578637.90190000006</v>
      </c>
      <c r="O24" s="69">
        <v>32811666.6569</v>
      </c>
      <c r="P24" s="69">
        <v>23855</v>
      </c>
      <c r="Q24" s="69">
        <v>19947</v>
      </c>
      <c r="R24" s="70">
        <v>19.591918584248202</v>
      </c>
      <c r="S24" s="69">
        <v>9.85743024523161</v>
      </c>
      <c r="T24" s="69">
        <v>9.3689017847295304</v>
      </c>
      <c r="U24" s="71">
        <v>4.95594133915779</v>
      </c>
    </row>
    <row r="25" spans="1:21" ht="12" thickBot="1" x14ac:dyDescent="0.2">
      <c r="A25" s="44"/>
      <c r="B25" s="48" t="s">
        <v>23</v>
      </c>
      <c r="C25" s="55"/>
      <c r="D25" s="69">
        <v>219452.71419999999</v>
      </c>
      <c r="E25" s="69">
        <v>306650.36820000003</v>
      </c>
      <c r="F25" s="70">
        <v>71.564471123305793</v>
      </c>
      <c r="G25" s="69">
        <v>190803.35769999999</v>
      </c>
      <c r="H25" s="70">
        <v>15.0151217700505</v>
      </c>
      <c r="I25" s="69">
        <v>17432.933700000001</v>
      </c>
      <c r="J25" s="70">
        <v>7.94382232343336</v>
      </c>
      <c r="K25" s="69">
        <v>11481.687</v>
      </c>
      <c r="L25" s="70">
        <v>6.0175497634861603</v>
      </c>
      <c r="M25" s="70">
        <v>0.51832511198049602</v>
      </c>
      <c r="N25" s="69">
        <v>555418.39359999995</v>
      </c>
      <c r="O25" s="69">
        <v>40707413.323799998</v>
      </c>
      <c r="P25" s="69">
        <v>18822</v>
      </c>
      <c r="Q25" s="69">
        <v>15956</v>
      </c>
      <c r="R25" s="70">
        <v>17.961895211832498</v>
      </c>
      <c r="S25" s="69">
        <v>11.659372765912201</v>
      </c>
      <c r="T25" s="69">
        <v>11.521037547004299</v>
      </c>
      <c r="U25" s="71">
        <v>1.1864722201215601</v>
      </c>
    </row>
    <row r="26" spans="1:21" ht="12" thickBot="1" x14ac:dyDescent="0.2">
      <c r="A26" s="44"/>
      <c r="B26" s="48" t="s">
        <v>24</v>
      </c>
      <c r="C26" s="55"/>
      <c r="D26" s="69">
        <v>509994.16899999999</v>
      </c>
      <c r="E26" s="69">
        <v>655699.44460000005</v>
      </c>
      <c r="F26" s="70">
        <v>77.778648922162006</v>
      </c>
      <c r="G26" s="69">
        <v>515048.14799999999</v>
      </c>
      <c r="H26" s="70">
        <v>-0.981263406076749</v>
      </c>
      <c r="I26" s="69">
        <v>113371.8904</v>
      </c>
      <c r="J26" s="70">
        <v>22.230036594790999</v>
      </c>
      <c r="K26" s="69">
        <v>94027.179699999993</v>
      </c>
      <c r="L26" s="70">
        <v>18.255998019820101</v>
      </c>
      <c r="M26" s="70">
        <v>0.205735307192246</v>
      </c>
      <c r="N26" s="69">
        <v>1385804.7944</v>
      </c>
      <c r="O26" s="69">
        <v>76635382.765300006</v>
      </c>
      <c r="P26" s="69">
        <v>35573</v>
      </c>
      <c r="Q26" s="69">
        <v>31962</v>
      </c>
      <c r="R26" s="70">
        <v>11.2977911269633</v>
      </c>
      <c r="S26" s="69">
        <v>14.3365521322351</v>
      </c>
      <c r="T26" s="69">
        <v>14.242930764658</v>
      </c>
      <c r="U26" s="71">
        <v>0.65302568367596403</v>
      </c>
    </row>
    <row r="27" spans="1:21" ht="12" thickBot="1" x14ac:dyDescent="0.2">
      <c r="A27" s="44"/>
      <c r="B27" s="48" t="s">
        <v>25</v>
      </c>
      <c r="C27" s="55"/>
      <c r="D27" s="69">
        <v>255352.51139999999</v>
      </c>
      <c r="E27" s="69">
        <v>393099.6704</v>
      </c>
      <c r="F27" s="70">
        <v>64.958719283627303</v>
      </c>
      <c r="G27" s="69">
        <v>249972.00030000001</v>
      </c>
      <c r="H27" s="70">
        <v>2.1524455113143302</v>
      </c>
      <c r="I27" s="69">
        <v>65994.592999999993</v>
      </c>
      <c r="J27" s="70">
        <v>25.844505165888901</v>
      </c>
      <c r="K27" s="69">
        <v>78459.979699999996</v>
      </c>
      <c r="L27" s="70">
        <v>31.387507243146199</v>
      </c>
      <c r="M27" s="70">
        <v>-0.158875731903866</v>
      </c>
      <c r="N27" s="69">
        <v>609912.5172</v>
      </c>
      <c r="O27" s="69">
        <v>27401190.935800001</v>
      </c>
      <c r="P27" s="69">
        <v>32079</v>
      </c>
      <c r="Q27" s="69">
        <v>26055</v>
      </c>
      <c r="R27" s="70">
        <v>23.120322394933801</v>
      </c>
      <c r="S27" s="69">
        <v>7.9601144487047604</v>
      </c>
      <c r="T27" s="69">
        <v>7.2702899366724196</v>
      </c>
      <c r="U27" s="71">
        <v>8.6660124860966405</v>
      </c>
    </row>
    <row r="28" spans="1:21" ht="12" thickBot="1" x14ac:dyDescent="0.2">
      <c r="A28" s="44"/>
      <c r="B28" s="48" t="s">
        <v>26</v>
      </c>
      <c r="C28" s="55"/>
      <c r="D28" s="69">
        <v>750704.11450000003</v>
      </c>
      <c r="E28" s="69">
        <v>1068198.7023</v>
      </c>
      <c r="F28" s="70">
        <v>70.277572223558806</v>
      </c>
      <c r="G28" s="69">
        <v>786588.23880000005</v>
      </c>
      <c r="H28" s="70">
        <v>-4.5619960393437697</v>
      </c>
      <c r="I28" s="69">
        <v>7601.5729000000001</v>
      </c>
      <c r="J28" s="70">
        <v>1.0125924120001599</v>
      </c>
      <c r="K28" s="69">
        <v>47309.487300000001</v>
      </c>
      <c r="L28" s="70">
        <v>6.0145175031060996</v>
      </c>
      <c r="M28" s="70">
        <v>-0.83932244178008697</v>
      </c>
      <c r="N28" s="69">
        <v>1942846.3532</v>
      </c>
      <c r="O28" s="69">
        <v>97882001.509599999</v>
      </c>
      <c r="P28" s="69">
        <v>40977</v>
      </c>
      <c r="Q28" s="69">
        <v>37142</v>
      </c>
      <c r="R28" s="70">
        <v>10.325238274729401</v>
      </c>
      <c r="S28" s="69">
        <v>18.320133599336199</v>
      </c>
      <c r="T28" s="69">
        <v>17.076885477357202</v>
      </c>
      <c r="U28" s="71">
        <v>6.7862393865080204</v>
      </c>
    </row>
    <row r="29" spans="1:21" ht="12" thickBot="1" x14ac:dyDescent="0.2">
      <c r="A29" s="44"/>
      <c r="B29" s="48" t="s">
        <v>27</v>
      </c>
      <c r="C29" s="55"/>
      <c r="D29" s="69">
        <v>677023.12670000002</v>
      </c>
      <c r="E29" s="69">
        <v>724868.96479999996</v>
      </c>
      <c r="F29" s="70">
        <v>93.399381071142798</v>
      </c>
      <c r="G29" s="69">
        <v>564660.45460000006</v>
      </c>
      <c r="H29" s="70">
        <v>19.8991573050032</v>
      </c>
      <c r="I29" s="69">
        <v>91611.445300000007</v>
      </c>
      <c r="J29" s="70">
        <v>13.531508996825499</v>
      </c>
      <c r="K29" s="69">
        <v>96936.430099999998</v>
      </c>
      <c r="L29" s="70">
        <v>17.167207179165501</v>
      </c>
      <c r="M29" s="70">
        <v>-5.4932751231985003E-2</v>
      </c>
      <c r="N29" s="69">
        <v>1866812.6902999999</v>
      </c>
      <c r="O29" s="69">
        <v>67605892.913800001</v>
      </c>
      <c r="P29" s="69">
        <v>106988</v>
      </c>
      <c r="Q29" s="69">
        <v>100630</v>
      </c>
      <c r="R29" s="70">
        <v>6.3181953691741999</v>
      </c>
      <c r="S29" s="69">
        <v>6.3280286265749401</v>
      </c>
      <c r="T29" s="69">
        <v>6.21148127099275</v>
      </c>
      <c r="U29" s="71">
        <v>1.84176403837286</v>
      </c>
    </row>
    <row r="30" spans="1:21" ht="12" thickBot="1" x14ac:dyDescent="0.2">
      <c r="A30" s="44"/>
      <c r="B30" s="48" t="s">
        <v>28</v>
      </c>
      <c r="C30" s="55"/>
      <c r="D30" s="69">
        <v>1606649.8136</v>
      </c>
      <c r="E30" s="69">
        <v>1673969.3321</v>
      </c>
      <c r="F30" s="70">
        <v>95.978449711766999</v>
      </c>
      <c r="G30" s="69">
        <v>1106510.1728999999</v>
      </c>
      <c r="H30" s="70">
        <v>45.199732722674199</v>
      </c>
      <c r="I30" s="69">
        <v>116201.31939999999</v>
      </c>
      <c r="J30" s="70">
        <v>7.2325231308264497</v>
      </c>
      <c r="K30" s="69">
        <v>147802.96520000001</v>
      </c>
      <c r="L30" s="70">
        <v>13.3575785220872</v>
      </c>
      <c r="M30" s="70">
        <v>-0.21380928154748499</v>
      </c>
      <c r="N30" s="69">
        <v>4198593.5164000001</v>
      </c>
      <c r="O30" s="69">
        <v>119314677.9092</v>
      </c>
      <c r="P30" s="69">
        <v>91671</v>
      </c>
      <c r="Q30" s="69">
        <v>80325</v>
      </c>
      <c r="R30" s="70">
        <v>14.125116713352</v>
      </c>
      <c r="S30" s="69">
        <v>17.5262603615102</v>
      </c>
      <c r="T30" s="69">
        <v>17.4199576682228</v>
      </c>
      <c r="U30" s="71">
        <v>0.60653380181884098</v>
      </c>
    </row>
    <row r="31" spans="1:21" ht="12" thickBot="1" x14ac:dyDescent="0.2">
      <c r="A31" s="44"/>
      <c r="B31" s="48" t="s">
        <v>29</v>
      </c>
      <c r="C31" s="55"/>
      <c r="D31" s="69">
        <v>741341.77339999995</v>
      </c>
      <c r="E31" s="69">
        <v>1038361.4654</v>
      </c>
      <c r="F31" s="70">
        <v>71.395347198715498</v>
      </c>
      <c r="G31" s="69">
        <v>910486.22679999995</v>
      </c>
      <c r="H31" s="70">
        <v>-18.577376397496501</v>
      </c>
      <c r="I31" s="69">
        <v>6425.7258000000002</v>
      </c>
      <c r="J31" s="70">
        <v>0.866769691195173</v>
      </c>
      <c r="K31" s="69">
        <v>33237.710200000001</v>
      </c>
      <c r="L31" s="70">
        <v>3.6505450847749201</v>
      </c>
      <c r="M31" s="70">
        <v>-0.80667363180752505</v>
      </c>
      <c r="N31" s="69">
        <v>1760753.0422</v>
      </c>
      <c r="O31" s="69">
        <v>131865351.71430001</v>
      </c>
      <c r="P31" s="69">
        <v>31808</v>
      </c>
      <c r="Q31" s="69">
        <v>20535</v>
      </c>
      <c r="R31" s="70">
        <v>54.896518139761397</v>
      </c>
      <c r="S31" s="69">
        <v>23.306771045020099</v>
      </c>
      <c r="T31" s="69">
        <v>25.981256255174099</v>
      </c>
      <c r="U31" s="71">
        <v>-11.475142588339899</v>
      </c>
    </row>
    <row r="32" spans="1:21" ht="12" thickBot="1" x14ac:dyDescent="0.2">
      <c r="A32" s="44"/>
      <c r="B32" s="48" t="s">
        <v>30</v>
      </c>
      <c r="C32" s="55"/>
      <c r="D32" s="69">
        <v>107317.2252</v>
      </c>
      <c r="E32" s="69">
        <v>180104.8297</v>
      </c>
      <c r="F32" s="70">
        <v>59.585978554133099</v>
      </c>
      <c r="G32" s="69">
        <v>120625.4663</v>
      </c>
      <c r="H32" s="70">
        <v>-11.032696086663799</v>
      </c>
      <c r="I32" s="69">
        <v>31808.986199999999</v>
      </c>
      <c r="J32" s="70">
        <v>29.6401496970498</v>
      </c>
      <c r="K32" s="69">
        <v>37315.782099999997</v>
      </c>
      <c r="L32" s="70">
        <v>30.935243812607698</v>
      </c>
      <c r="M32" s="70">
        <v>-0.147572838892743</v>
      </c>
      <c r="N32" s="69">
        <v>287432.74040000001</v>
      </c>
      <c r="O32" s="69">
        <v>13520342.1544</v>
      </c>
      <c r="P32" s="69">
        <v>21059</v>
      </c>
      <c r="Q32" s="69">
        <v>19196</v>
      </c>
      <c r="R32" s="70">
        <v>9.7051469056053303</v>
      </c>
      <c r="S32" s="69">
        <v>5.0960266489387003</v>
      </c>
      <c r="T32" s="69">
        <v>4.7055120962700601</v>
      </c>
      <c r="U32" s="71">
        <v>7.6631183384798298</v>
      </c>
    </row>
    <row r="33" spans="1:21" ht="12" thickBot="1" x14ac:dyDescent="0.2">
      <c r="A33" s="44"/>
      <c r="B33" s="48" t="s">
        <v>31</v>
      </c>
      <c r="C33" s="55"/>
      <c r="D33" s="72"/>
      <c r="E33" s="72"/>
      <c r="F33" s="72"/>
      <c r="G33" s="69">
        <v>19.231000000000002</v>
      </c>
      <c r="H33" s="72"/>
      <c r="I33" s="72"/>
      <c r="J33" s="72"/>
      <c r="K33" s="69">
        <v>3.7448000000000001</v>
      </c>
      <c r="L33" s="70">
        <v>19.4727263272841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44"/>
      <c r="B34" s="48" t="s">
        <v>32</v>
      </c>
      <c r="C34" s="55"/>
      <c r="D34" s="69">
        <v>120310.8775</v>
      </c>
      <c r="E34" s="69">
        <v>138893.51869999999</v>
      </c>
      <c r="F34" s="70">
        <v>86.620944322004604</v>
      </c>
      <c r="G34" s="69">
        <v>92208.988500000007</v>
      </c>
      <c r="H34" s="70">
        <v>30.476301125459099</v>
      </c>
      <c r="I34" s="69">
        <v>15439.045599999999</v>
      </c>
      <c r="J34" s="70">
        <v>12.8326265428494</v>
      </c>
      <c r="K34" s="69">
        <v>9142.8428999999996</v>
      </c>
      <c r="L34" s="70">
        <v>9.9153488707882307</v>
      </c>
      <c r="M34" s="70">
        <v>0.68864824309734196</v>
      </c>
      <c r="N34" s="69">
        <v>297577.8382</v>
      </c>
      <c r="O34" s="69">
        <v>22803379.537799999</v>
      </c>
      <c r="P34" s="69">
        <v>7908</v>
      </c>
      <c r="Q34" s="69">
        <v>6674</v>
      </c>
      <c r="R34" s="70">
        <v>18.4896613724903</v>
      </c>
      <c r="S34" s="69">
        <v>15.2138186014163</v>
      </c>
      <c r="T34" s="69">
        <v>14.4181820047947</v>
      </c>
      <c r="U34" s="71">
        <v>5.22969687930612</v>
      </c>
    </row>
    <row r="35" spans="1:21" ht="12" customHeight="1" thickBot="1" x14ac:dyDescent="0.2">
      <c r="A35" s="44"/>
      <c r="B35" s="48" t="s">
        <v>70</v>
      </c>
      <c r="C35" s="55"/>
      <c r="D35" s="69">
        <v>18203.43</v>
      </c>
      <c r="E35" s="72"/>
      <c r="F35" s="72"/>
      <c r="G35" s="72"/>
      <c r="H35" s="72"/>
      <c r="I35" s="69">
        <v>-903.06</v>
      </c>
      <c r="J35" s="70">
        <v>-4.9609331867675497</v>
      </c>
      <c r="K35" s="72"/>
      <c r="L35" s="72"/>
      <c r="M35" s="72"/>
      <c r="N35" s="69">
        <v>27912.83</v>
      </c>
      <c r="O35" s="69">
        <v>663393.25</v>
      </c>
      <c r="P35" s="69">
        <v>6</v>
      </c>
      <c r="Q35" s="69">
        <v>1</v>
      </c>
      <c r="R35" s="70">
        <v>500</v>
      </c>
      <c r="S35" s="69">
        <v>3033.9050000000002</v>
      </c>
      <c r="T35" s="69">
        <v>4880.34</v>
      </c>
      <c r="U35" s="71">
        <v>-60.860013744662403</v>
      </c>
    </row>
    <row r="36" spans="1:21" ht="12" thickBot="1" x14ac:dyDescent="0.2">
      <c r="A36" s="44"/>
      <c r="B36" s="48" t="s">
        <v>36</v>
      </c>
      <c r="C36" s="55"/>
      <c r="D36" s="69">
        <v>185783.11</v>
      </c>
      <c r="E36" s="69">
        <v>271567.7414</v>
      </c>
      <c r="F36" s="70">
        <v>68.411332304139407</v>
      </c>
      <c r="G36" s="72"/>
      <c r="H36" s="72"/>
      <c r="I36" s="69">
        <v>-603.71</v>
      </c>
      <c r="J36" s="70">
        <v>-0.32495418986149999</v>
      </c>
      <c r="K36" s="72"/>
      <c r="L36" s="72"/>
      <c r="M36" s="72"/>
      <c r="N36" s="69">
        <v>415142.62</v>
      </c>
      <c r="O36" s="69">
        <v>19900189.5</v>
      </c>
      <c r="P36" s="69">
        <v>79</v>
      </c>
      <c r="Q36" s="69">
        <v>44</v>
      </c>
      <c r="R36" s="70">
        <v>79.545454545454604</v>
      </c>
      <c r="S36" s="69">
        <v>2351.6849367088598</v>
      </c>
      <c r="T36" s="69">
        <v>2255.6009090909101</v>
      </c>
      <c r="U36" s="71">
        <v>4.0857525648150501</v>
      </c>
    </row>
    <row r="37" spans="1:21" ht="12" customHeight="1" thickBot="1" x14ac:dyDescent="0.2">
      <c r="A37" s="44"/>
      <c r="B37" s="48" t="s">
        <v>37</v>
      </c>
      <c r="C37" s="55"/>
      <c r="D37" s="69">
        <v>95550.29</v>
      </c>
      <c r="E37" s="69">
        <v>199358.47889999999</v>
      </c>
      <c r="F37" s="70">
        <v>47.928881945336698</v>
      </c>
      <c r="G37" s="72"/>
      <c r="H37" s="72"/>
      <c r="I37" s="69">
        <v>3710.13</v>
      </c>
      <c r="J37" s="70">
        <v>3.88290815234574</v>
      </c>
      <c r="K37" s="72"/>
      <c r="L37" s="72"/>
      <c r="M37" s="72"/>
      <c r="N37" s="69">
        <v>215156.85</v>
      </c>
      <c r="O37" s="69">
        <v>23796446.489999998</v>
      </c>
      <c r="P37" s="69">
        <v>55</v>
      </c>
      <c r="Q37" s="69">
        <v>35</v>
      </c>
      <c r="R37" s="70">
        <v>57.142857142857103</v>
      </c>
      <c r="S37" s="69">
        <v>1737.278</v>
      </c>
      <c r="T37" s="69">
        <v>2293.3782857142901</v>
      </c>
      <c r="U37" s="71">
        <v>-32.009861732796097</v>
      </c>
    </row>
    <row r="38" spans="1:21" ht="12" customHeight="1" thickBot="1" x14ac:dyDescent="0.2">
      <c r="A38" s="44"/>
      <c r="B38" s="48" t="s">
        <v>38</v>
      </c>
      <c r="C38" s="55"/>
      <c r="D38" s="69">
        <v>250484.58</v>
      </c>
      <c r="E38" s="69">
        <v>166540.5209</v>
      </c>
      <c r="F38" s="70">
        <v>150.40458541042099</v>
      </c>
      <c r="G38" s="72"/>
      <c r="H38" s="72"/>
      <c r="I38" s="69">
        <v>7470.98</v>
      </c>
      <c r="J38" s="70">
        <v>2.9826107459389299</v>
      </c>
      <c r="K38" s="72"/>
      <c r="L38" s="72"/>
      <c r="M38" s="72"/>
      <c r="N38" s="69">
        <v>588822.86</v>
      </c>
      <c r="O38" s="69">
        <v>14421381.75</v>
      </c>
      <c r="P38" s="69">
        <v>119</v>
      </c>
      <c r="Q38" s="69">
        <v>85</v>
      </c>
      <c r="R38" s="70">
        <v>40</v>
      </c>
      <c r="S38" s="69">
        <v>2104.9124369747901</v>
      </c>
      <c r="T38" s="69">
        <v>1985.6515294117601</v>
      </c>
      <c r="U38" s="71">
        <v>5.6658369948361704</v>
      </c>
    </row>
    <row r="39" spans="1:21" ht="12" thickBot="1" x14ac:dyDescent="0.2">
      <c r="A39" s="44"/>
      <c r="B39" s="48" t="s">
        <v>71</v>
      </c>
      <c r="C39" s="55"/>
      <c r="D39" s="69">
        <v>80.59</v>
      </c>
      <c r="E39" s="72"/>
      <c r="F39" s="72"/>
      <c r="G39" s="72"/>
      <c r="H39" s="72"/>
      <c r="I39" s="69">
        <v>72.92</v>
      </c>
      <c r="J39" s="70">
        <v>90.482690160069495</v>
      </c>
      <c r="K39" s="72"/>
      <c r="L39" s="72"/>
      <c r="M39" s="72"/>
      <c r="N39" s="69">
        <v>113.33</v>
      </c>
      <c r="O39" s="69">
        <v>1166.18</v>
      </c>
      <c r="P39" s="69">
        <v>56</v>
      </c>
      <c r="Q39" s="69">
        <v>32</v>
      </c>
      <c r="R39" s="70">
        <v>75</v>
      </c>
      <c r="S39" s="69">
        <v>1.43910714285714</v>
      </c>
      <c r="T39" s="69">
        <v>1.0218750000000001</v>
      </c>
      <c r="U39" s="71">
        <v>28.992430822682699</v>
      </c>
    </row>
    <row r="40" spans="1:21" ht="12" customHeight="1" thickBot="1" x14ac:dyDescent="0.2">
      <c r="A40" s="44"/>
      <c r="B40" s="48" t="s">
        <v>33</v>
      </c>
      <c r="C40" s="55"/>
      <c r="D40" s="69">
        <v>141812.8198</v>
      </c>
      <c r="E40" s="69">
        <v>130334.4252</v>
      </c>
      <c r="F40" s="70">
        <v>108.80687859894699</v>
      </c>
      <c r="G40" s="69">
        <v>175426.4952</v>
      </c>
      <c r="H40" s="70">
        <v>-19.161116661242001</v>
      </c>
      <c r="I40" s="69">
        <v>7847.1007</v>
      </c>
      <c r="J40" s="70">
        <v>5.5334212457426899</v>
      </c>
      <c r="K40" s="69">
        <v>8459.7986999999994</v>
      </c>
      <c r="L40" s="70">
        <v>4.8224178966553302</v>
      </c>
      <c r="M40" s="70">
        <v>-7.2424654737943003E-2</v>
      </c>
      <c r="N40" s="69">
        <v>406599.571</v>
      </c>
      <c r="O40" s="69">
        <v>26723565.004000001</v>
      </c>
      <c r="P40" s="69">
        <v>234</v>
      </c>
      <c r="Q40" s="69">
        <v>198</v>
      </c>
      <c r="R40" s="70">
        <v>18.181818181818201</v>
      </c>
      <c r="S40" s="69">
        <v>606.03769145299202</v>
      </c>
      <c r="T40" s="69">
        <v>550.14460606060595</v>
      </c>
      <c r="U40" s="71">
        <v>9.2227077920484195</v>
      </c>
    </row>
    <row r="41" spans="1:21" ht="12" thickBot="1" x14ac:dyDescent="0.2">
      <c r="A41" s="44"/>
      <c r="B41" s="48" t="s">
        <v>34</v>
      </c>
      <c r="C41" s="55"/>
      <c r="D41" s="69">
        <v>336011.20789999998</v>
      </c>
      <c r="E41" s="69">
        <v>391799.30479999998</v>
      </c>
      <c r="F41" s="70">
        <v>85.761052606135195</v>
      </c>
      <c r="G41" s="69">
        <v>305615.24300000002</v>
      </c>
      <c r="H41" s="70">
        <v>9.9458275057308096</v>
      </c>
      <c r="I41" s="69">
        <v>26375.165000000001</v>
      </c>
      <c r="J41" s="70">
        <v>7.8494896538836603</v>
      </c>
      <c r="K41" s="69">
        <v>21198.361499999999</v>
      </c>
      <c r="L41" s="70">
        <v>6.9362906417596504</v>
      </c>
      <c r="M41" s="70">
        <v>0.24420771860127</v>
      </c>
      <c r="N41" s="69">
        <v>905315.49140000006</v>
      </c>
      <c r="O41" s="69">
        <v>60551715.348499998</v>
      </c>
      <c r="P41" s="69">
        <v>1763</v>
      </c>
      <c r="Q41" s="69">
        <v>1492</v>
      </c>
      <c r="R41" s="70">
        <v>18.1635388739946</v>
      </c>
      <c r="S41" s="69">
        <v>190.590588712422</v>
      </c>
      <c r="T41" s="69">
        <v>196.93849249329801</v>
      </c>
      <c r="U41" s="71">
        <v>-3.3306491279345201</v>
      </c>
    </row>
    <row r="42" spans="1:21" ht="12" thickBot="1" x14ac:dyDescent="0.2">
      <c r="A42" s="44"/>
      <c r="B42" s="48" t="s">
        <v>39</v>
      </c>
      <c r="C42" s="55"/>
      <c r="D42" s="69">
        <v>192193.18</v>
      </c>
      <c r="E42" s="69">
        <v>113781.4345</v>
      </c>
      <c r="F42" s="70">
        <v>168.91435834376</v>
      </c>
      <c r="G42" s="72"/>
      <c r="H42" s="72"/>
      <c r="I42" s="69">
        <v>-655</v>
      </c>
      <c r="J42" s="70">
        <v>-0.34080293587941102</v>
      </c>
      <c r="K42" s="72"/>
      <c r="L42" s="72"/>
      <c r="M42" s="72"/>
      <c r="N42" s="69">
        <v>407232.61</v>
      </c>
      <c r="O42" s="69">
        <v>10566278.859999999</v>
      </c>
      <c r="P42" s="69">
        <v>140</v>
      </c>
      <c r="Q42" s="69">
        <v>69</v>
      </c>
      <c r="R42" s="70">
        <v>102.898550724638</v>
      </c>
      <c r="S42" s="69">
        <v>1372.8084285714301</v>
      </c>
      <c r="T42" s="69">
        <v>1493.7423188405801</v>
      </c>
      <c r="U42" s="71">
        <v>-8.8092327925898104</v>
      </c>
    </row>
    <row r="43" spans="1:21" ht="12" thickBot="1" x14ac:dyDescent="0.2">
      <c r="A43" s="44"/>
      <c r="B43" s="48" t="s">
        <v>40</v>
      </c>
      <c r="C43" s="55"/>
      <c r="D43" s="69">
        <v>30508.27</v>
      </c>
      <c r="E43" s="69">
        <v>23148.419900000001</v>
      </c>
      <c r="F43" s="70">
        <v>131.794179178511</v>
      </c>
      <c r="G43" s="72"/>
      <c r="H43" s="72"/>
      <c r="I43" s="69">
        <v>4309.17</v>
      </c>
      <c r="J43" s="70">
        <v>14.124596379932401</v>
      </c>
      <c r="K43" s="72"/>
      <c r="L43" s="72"/>
      <c r="M43" s="72"/>
      <c r="N43" s="69">
        <v>122545.15</v>
      </c>
      <c r="O43" s="69">
        <v>3082197.38</v>
      </c>
      <c r="P43" s="69">
        <v>43</v>
      </c>
      <c r="Q43" s="69">
        <v>34</v>
      </c>
      <c r="R43" s="70">
        <v>26.470588235294102</v>
      </c>
      <c r="S43" s="69">
        <v>709.494651162791</v>
      </c>
      <c r="T43" s="69">
        <v>957.98558823529402</v>
      </c>
      <c r="U43" s="71">
        <v>-35.023651928207201</v>
      </c>
    </row>
    <row r="44" spans="1:21" ht="12" thickBot="1" x14ac:dyDescent="0.2">
      <c r="A44" s="43"/>
      <c r="B44" s="48" t="s">
        <v>35</v>
      </c>
      <c r="C44" s="55"/>
      <c r="D44" s="74">
        <v>9052.4925000000003</v>
      </c>
      <c r="E44" s="75"/>
      <c r="F44" s="75"/>
      <c r="G44" s="74">
        <v>32701.3141</v>
      </c>
      <c r="H44" s="76">
        <v>-72.317649155267404</v>
      </c>
      <c r="I44" s="74">
        <v>1477.9105999999999</v>
      </c>
      <c r="J44" s="76">
        <v>16.326007450434201</v>
      </c>
      <c r="K44" s="74">
        <v>3634.3143</v>
      </c>
      <c r="L44" s="76">
        <v>11.1136643894075</v>
      </c>
      <c r="M44" s="76">
        <v>-0.593345407688047</v>
      </c>
      <c r="N44" s="74">
        <v>29898.518899999999</v>
      </c>
      <c r="O44" s="74">
        <v>2909462.4276000001</v>
      </c>
      <c r="P44" s="74">
        <v>24</v>
      </c>
      <c r="Q44" s="74">
        <v>21</v>
      </c>
      <c r="R44" s="76">
        <v>14.285714285714301</v>
      </c>
      <c r="S44" s="74">
        <v>377.18718749999999</v>
      </c>
      <c r="T44" s="74">
        <v>679.91830476190501</v>
      </c>
      <c r="U44" s="77">
        <v>-80.2601804341259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69235</v>
      </c>
      <c r="D2" s="32">
        <v>566157.82142649603</v>
      </c>
      <c r="E2" s="32">
        <v>440357.62512906</v>
      </c>
      <c r="F2" s="32">
        <v>125800.19629743601</v>
      </c>
      <c r="G2" s="32">
        <v>440357.62512906</v>
      </c>
      <c r="H2" s="32">
        <v>0.22219987349193299</v>
      </c>
    </row>
    <row r="3" spans="1:8" ht="14.25" x14ac:dyDescent="0.2">
      <c r="A3" s="32">
        <v>2</v>
      </c>
      <c r="B3" s="33">
        <v>13</v>
      </c>
      <c r="C3" s="32">
        <v>9690.0159999999996</v>
      </c>
      <c r="D3" s="32">
        <v>82641.899838938101</v>
      </c>
      <c r="E3" s="32">
        <v>64075.018953498198</v>
      </c>
      <c r="F3" s="32">
        <v>18566.880885439801</v>
      </c>
      <c r="G3" s="32">
        <v>64075.018953498198</v>
      </c>
      <c r="H3" s="32">
        <v>0.22466667539861801</v>
      </c>
    </row>
    <row r="4" spans="1:8" ht="14.25" x14ac:dyDescent="0.2">
      <c r="A4" s="32">
        <v>3</v>
      </c>
      <c r="B4" s="33">
        <v>14</v>
      </c>
      <c r="C4" s="32">
        <v>128413</v>
      </c>
      <c r="D4" s="32">
        <v>152603.51464017099</v>
      </c>
      <c r="E4" s="32">
        <v>120780.380350427</v>
      </c>
      <c r="F4" s="32">
        <v>31823.134289743601</v>
      </c>
      <c r="G4" s="32">
        <v>120780.380350427</v>
      </c>
      <c r="H4" s="32">
        <v>0.20853474026978</v>
      </c>
    </row>
    <row r="5" spans="1:8" ht="14.25" x14ac:dyDescent="0.2">
      <c r="A5" s="32">
        <v>4</v>
      </c>
      <c r="B5" s="33">
        <v>15</v>
      </c>
      <c r="C5" s="32">
        <v>3359</v>
      </c>
      <c r="D5" s="32">
        <v>44330.350712820502</v>
      </c>
      <c r="E5" s="32">
        <v>35955.947829914498</v>
      </c>
      <c r="F5" s="32">
        <v>8374.4028829059807</v>
      </c>
      <c r="G5" s="32">
        <v>35955.947829914498</v>
      </c>
      <c r="H5" s="32">
        <v>0.188909014890425</v>
      </c>
    </row>
    <row r="6" spans="1:8" ht="14.25" x14ac:dyDescent="0.2">
      <c r="A6" s="32">
        <v>5</v>
      </c>
      <c r="B6" s="33">
        <v>16</v>
      </c>
      <c r="C6" s="32">
        <v>4424</v>
      </c>
      <c r="D6" s="32">
        <v>135831.32494273499</v>
      </c>
      <c r="E6" s="32">
        <v>108321.21379829101</v>
      </c>
      <c r="F6" s="32">
        <v>27510.1111444444</v>
      </c>
      <c r="G6" s="32">
        <v>108321.21379829101</v>
      </c>
      <c r="H6" s="32">
        <v>0.20253142017161699</v>
      </c>
    </row>
    <row r="7" spans="1:8" ht="14.25" x14ac:dyDescent="0.2">
      <c r="A7" s="32">
        <v>6</v>
      </c>
      <c r="B7" s="33">
        <v>17</v>
      </c>
      <c r="C7" s="32">
        <v>24924</v>
      </c>
      <c r="D7" s="32">
        <v>296766.29992905998</v>
      </c>
      <c r="E7" s="32">
        <v>216445.341679487</v>
      </c>
      <c r="F7" s="32">
        <v>80320.958249572606</v>
      </c>
      <c r="G7" s="32">
        <v>216445.341679487</v>
      </c>
      <c r="H7" s="32">
        <v>0.27065390601551798</v>
      </c>
    </row>
    <row r="8" spans="1:8" ht="14.25" x14ac:dyDescent="0.2">
      <c r="A8" s="32">
        <v>7</v>
      </c>
      <c r="B8" s="33">
        <v>18</v>
      </c>
      <c r="C8" s="32">
        <v>100666</v>
      </c>
      <c r="D8" s="32">
        <v>196797.05393076901</v>
      </c>
      <c r="E8" s="32">
        <v>161532.782683761</v>
      </c>
      <c r="F8" s="32">
        <v>35264.271247008503</v>
      </c>
      <c r="G8" s="32">
        <v>161532.782683761</v>
      </c>
      <c r="H8" s="32">
        <v>0.179191052623248</v>
      </c>
    </row>
    <row r="9" spans="1:8" ht="14.25" x14ac:dyDescent="0.2">
      <c r="A9" s="32">
        <v>8</v>
      </c>
      <c r="B9" s="33">
        <v>19</v>
      </c>
      <c r="C9" s="32">
        <v>23544</v>
      </c>
      <c r="D9" s="32">
        <v>185595.86370769201</v>
      </c>
      <c r="E9" s="32">
        <v>143971.383548718</v>
      </c>
      <c r="F9" s="32">
        <v>41624.480158974402</v>
      </c>
      <c r="G9" s="32">
        <v>143971.383548718</v>
      </c>
      <c r="H9" s="32">
        <v>0.22427482664447501</v>
      </c>
    </row>
    <row r="10" spans="1:8" ht="14.25" x14ac:dyDescent="0.2">
      <c r="A10" s="32">
        <v>9</v>
      </c>
      <c r="B10" s="33">
        <v>21</v>
      </c>
      <c r="C10" s="32">
        <v>224136</v>
      </c>
      <c r="D10" s="32">
        <v>967742.29147606797</v>
      </c>
      <c r="E10" s="32">
        <v>917986.08932564105</v>
      </c>
      <c r="F10" s="32">
        <v>49756.202150427402</v>
      </c>
      <c r="G10" s="32">
        <v>917986.08932564105</v>
      </c>
      <c r="H10" s="35">
        <v>5.1414723308759902E-2</v>
      </c>
    </row>
    <row r="11" spans="1:8" ht="14.25" x14ac:dyDescent="0.2">
      <c r="A11" s="32">
        <v>10</v>
      </c>
      <c r="B11" s="33">
        <v>22</v>
      </c>
      <c r="C11" s="32">
        <v>31678</v>
      </c>
      <c r="D11" s="32">
        <v>553597.09681794897</v>
      </c>
      <c r="E11" s="32">
        <v>495260.02641025599</v>
      </c>
      <c r="F11" s="32">
        <v>58337.070407692299</v>
      </c>
      <c r="G11" s="32">
        <v>495260.02641025599</v>
      </c>
      <c r="H11" s="32">
        <v>0.10537820870631601</v>
      </c>
    </row>
    <row r="12" spans="1:8" ht="14.25" x14ac:dyDescent="0.2">
      <c r="A12" s="32">
        <v>11</v>
      </c>
      <c r="B12" s="33">
        <v>23</v>
      </c>
      <c r="C12" s="32">
        <v>271109.63799999998</v>
      </c>
      <c r="D12" s="32">
        <v>1994057.4507790401</v>
      </c>
      <c r="E12" s="32">
        <v>1861622.3955103499</v>
      </c>
      <c r="F12" s="32">
        <v>132435.05526869401</v>
      </c>
      <c r="G12" s="32">
        <v>1861622.3955103499</v>
      </c>
      <c r="H12" s="32">
        <v>6.6414864434800394E-2</v>
      </c>
    </row>
    <row r="13" spans="1:8" ht="14.25" x14ac:dyDescent="0.2">
      <c r="A13" s="32">
        <v>12</v>
      </c>
      <c r="B13" s="33">
        <v>24</v>
      </c>
      <c r="C13" s="32">
        <v>38871.483999999997</v>
      </c>
      <c r="D13" s="32">
        <v>612788.37058205099</v>
      </c>
      <c r="E13" s="32">
        <v>544702.81074786303</v>
      </c>
      <c r="F13" s="32">
        <v>68085.559834187996</v>
      </c>
      <c r="G13" s="32">
        <v>544702.81074786303</v>
      </c>
      <c r="H13" s="32">
        <v>0.111107787129703</v>
      </c>
    </row>
    <row r="14" spans="1:8" ht="14.25" x14ac:dyDescent="0.2">
      <c r="A14" s="32">
        <v>13</v>
      </c>
      <c r="B14" s="33">
        <v>25</v>
      </c>
      <c r="C14" s="32">
        <v>84661</v>
      </c>
      <c r="D14" s="32">
        <v>826711.71499999997</v>
      </c>
      <c r="E14" s="32">
        <v>765775.58570000005</v>
      </c>
      <c r="F14" s="32">
        <v>60936.129300000001</v>
      </c>
      <c r="G14" s="32">
        <v>765775.58570000005</v>
      </c>
      <c r="H14" s="32">
        <v>7.3709042940077393E-2</v>
      </c>
    </row>
    <row r="15" spans="1:8" ht="14.25" x14ac:dyDescent="0.2">
      <c r="A15" s="32">
        <v>14</v>
      </c>
      <c r="B15" s="33">
        <v>26</v>
      </c>
      <c r="C15" s="32">
        <v>106099</v>
      </c>
      <c r="D15" s="32">
        <v>426056.71595895197</v>
      </c>
      <c r="E15" s="32">
        <v>401583.39012669201</v>
      </c>
      <c r="F15" s="32">
        <v>24473.325832259299</v>
      </c>
      <c r="G15" s="32">
        <v>401583.39012669201</v>
      </c>
      <c r="H15" s="32">
        <v>5.7441474140774197E-2</v>
      </c>
    </row>
    <row r="16" spans="1:8" ht="14.25" x14ac:dyDescent="0.2">
      <c r="A16" s="32">
        <v>15</v>
      </c>
      <c r="B16" s="33">
        <v>27</v>
      </c>
      <c r="C16" s="32">
        <v>181448.23300000001</v>
      </c>
      <c r="D16" s="32">
        <v>1260071.2027</v>
      </c>
      <c r="E16" s="32">
        <v>1107619.0643</v>
      </c>
      <c r="F16" s="32">
        <v>152452.1384</v>
      </c>
      <c r="G16" s="32">
        <v>1107619.0643</v>
      </c>
      <c r="H16" s="32">
        <v>0.120986923654263</v>
      </c>
    </row>
    <row r="17" spans="1:8" ht="14.25" x14ac:dyDescent="0.2">
      <c r="A17" s="32">
        <v>16</v>
      </c>
      <c r="B17" s="33">
        <v>29</v>
      </c>
      <c r="C17" s="32">
        <v>204380</v>
      </c>
      <c r="D17" s="32">
        <v>2420826.1640820499</v>
      </c>
      <c r="E17" s="32">
        <v>2163349.21511538</v>
      </c>
      <c r="F17" s="32">
        <v>257476.948966667</v>
      </c>
      <c r="G17" s="32">
        <v>2163349.21511538</v>
      </c>
      <c r="H17" s="32">
        <v>0.106359123503731</v>
      </c>
    </row>
    <row r="18" spans="1:8" ht="14.25" x14ac:dyDescent="0.2">
      <c r="A18" s="32">
        <v>17</v>
      </c>
      <c r="B18" s="33">
        <v>31</v>
      </c>
      <c r="C18" s="32">
        <v>32544.762999999999</v>
      </c>
      <c r="D18" s="32">
        <v>235148.99232688901</v>
      </c>
      <c r="E18" s="32">
        <v>198482.69839560601</v>
      </c>
      <c r="F18" s="32">
        <v>36666.293931282598</v>
      </c>
      <c r="G18" s="32">
        <v>198482.69839560601</v>
      </c>
      <c r="H18" s="32">
        <v>0.155927922839284</v>
      </c>
    </row>
    <row r="19" spans="1:8" ht="14.25" x14ac:dyDescent="0.2">
      <c r="A19" s="32">
        <v>18</v>
      </c>
      <c r="B19" s="33">
        <v>32</v>
      </c>
      <c r="C19" s="32">
        <v>14774.864</v>
      </c>
      <c r="D19" s="32">
        <v>219452.709221194</v>
      </c>
      <c r="E19" s="32">
        <v>202019.78364086</v>
      </c>
      <c r="F19" s="32">
        <v>17432.9255803335</v>
      </c>
      <c r="G19" s="32">
        <v>202019.78364086</v>
      </c>
      <c r="H19" s="32">
        <v>7.9438188036960206E-2</v>
      </c>
    </row>
    <row r="20" spans="1:8" ht="14.25" x14ac:dyDescent="0.2">
      <c r="A20" s="32">
        <v>19</v>
      </c>
      <c r="B20" s="33">
        <v>33</v>
      </c>
      <c r="C20" s="32">
        <v>34959.063000000002</v>
      </c>
      <c r="D20" s="32">
        <v>509994.10812577698</v>
      </c>
      <c r="E20" s="32">
        <v>396622.25060733198</v>
      </c>
      <c r="F20" s="32">
        <v>113371.857518445</v>
      </c>
      <c r="G20" s="32">
        <v>396622.25060733198</v>
      </c>
      <c r="H20" s="32">
        <v>0.222300328007878</v>
      </c>
    </row>
    <row r="21" spans="1:8" ht="14.25" x14ac:dyDescent="0.2">
      <c r="A21" s="32">
        <v>20</v>
      </c>
      <c r="B21" s="33">
        <v>34</v>
      </c>
      <c r="C21" s="32">
        <v>42836.307000000001</v>
      </c>
      <c r="D21" s="32">
        <v>255352.44822702499</v>
      </c>
      <c r="E21" s="32">
        <v>189357.93429164699</v>
      </c>
      <c r="F21" s="32">
        <v>65994.5139353782</v>
      </c>
      <c r="G21" s="32">
        <v>189357.93429164699</v>
      </c>
      <c r="H21" s="32">
        <v>0.25844480596757302</v>
      </c>
    </row>
    <row r="22" spans="1:8" ht="14.25" x14ac:dyDescent="0.2">
      <c r="A22" s="32">
        <v>21</v>
      </c>
      <c r="B22" s="33">
        <v>35</v>
      </c>
      <c r="C22" s="32">
        <v>36435.489000000001</v>
      </c>
      <c r="D22" s="32">
        <v>750704.10921415896</v>
      </c>
      <c r="E22" s="32">
        <v>743102.53158495598</v>
      </c>
      <c r="F22" s="32">
        <v>7601.5776292035398</v>
      </c>
      <c r="G22" s="32">
        <v>743102.53158495598</v>
      </c>
      <c r="H22" s="32">
        <v>1.01259304909905E-2</v>
      </c>
    </row>
    <row r="23" spans="1:8" ht="14.25" x14ac:dyDescent="0.2">
      <c r="A23" s="32">
        <v>22</v>
      </c>
      <c r="B23" s="33">
        <v>36</v>
      </c>
      <c r="C23" s="32">
        <v>164609.56299999999</v>
      </c>
      <c r="D23" s="32">
        <v>677023.133755752</v>
      </c>
      <c r="E23" s="32">
        <v>585411.65504694101</v>
      </c>
      <c r="F23" s="32">
        <v>91611.478708811104</v>
      </c>
      <c r="G23" s="32">
        <v>585411.65504694101</v>
      </c>
      <c r="H23" s="32">
        <v>0.13531513790466901</v>
      </c>
    </row>
    <row r="24" spans="1:8" ht="14.25" x14ac:dyDescent="0.2">
      <c r="A24" s="32">
        <v>23</v>
      </c>
      <c r="B24" s="33">
        <v>37</v>
      </c>
      <c r="C24" s="32">
        <v>168829.405</v>
      </c>
      <c r="D24" s="32">
        <v>1606649.8437081799</v>
      </c>
      <c r="E24" s="32">
        <v>1490448.4734348301</v>
      </c>
      <c r="F24" s="32">
        <v>116201.370273352</v>
      </c>
      <c r="G24" s="32">
        <v>1490448.4734348301</v>
      </c>
      <c r="H24" s="32">
        <v>7.23252616171529E-2</v>
      </c>
    </row>
    <row r="25" spans="1:8" ht="14.25" x14ac:dyDescent="0.2">
      <c r="A25" s="32">
        <v>24</v>
      </c>
      <c r="B25" s="33">
        <v>38</v>
      </c>
      <c r="C25" s="32">
        <v>148180.16</v>
      </c>
      <c r="D25" s="32">
        <v>741341.72050973505</v>
      </c>
      <c r="E25" s="32">
        <v>734916.06021327397</v>
      </c>
      <c r="F25" s="32">
        <v>6425.6602964601798</v>
      </c>
      <c r="G25" s="32">
        <v>734916.06021327397</v>
      </c>
      <c r="H25" s="32">
        <v>8.6676091722478494E-3</v>
      </c>
    </row>
    <row r="26" spans="1:8" ht="14.25" x14ac:dyDescent="0.2">
      <c r="A26" s="32">
        <v>25</v>
      </c>
      <c r="B26" s="33">
        <v>39</v>
      </c>
      <c r="C26" s="32">
        <v>67915.017999999996</v>
      </c>
      <c r="D26" s="32">
        <v>107317.17695961701</v>
      </c>
      <c r="E26" s="32">
        <v>75508.2431804675</v>
      </c>
      <c r="F26" s="32">
        <v>31808.9337791498</v>
      </c>
      <c r="G26" s="32">
        <v>75508.2431804675</v>
      </c>
      <c r="H26" s="32">
        <v>0.296401141740053</v>
      </c>
    </row>
    <row r="27" spans="1:8" ht="14.25" x14ac:dyDescent="0.2">
      <c r="A27" s="32">
        <v>26</v>
      </c>
      <c r="B27" s="33">
        <v>42</v>
      </c>
      <c r="C27" s="32">
        <v>9459.6959999999999</v>
      </c>
      <c r="D27" s="32">
        <v>120310.87669999999</v>
      </c>
      <c r="E27" s="32">
        <v>104871.8355</v>
      </c>
      <c r="F27" s="32">
        <v>15439.0412</v>
      </c>
      <c r="G27" s="32">
        <v>104871.8355</v>
      </c>
      <c r="H27" s="32">
        <v>0.12832622970987001</v>
      </c>
    </row>
    <row r="28" spans="1:8" ht="14.25" x14ac:dyDescent="0.2">
      <c r="A28" s="32">
        <v>27</v>
      </c>
      <c r="B28" s="33">
        <v>75</v>
      </c>
      <c r="C28" s="32">
        <v>229</v>
      </c>
      <c r="D28" s="32">
        <v>141812.820512821</v>
      </c>
      <c r="E28" s="32">
        <v>133965.717948718</v>
      </c>
      <c r="F28" s="32">
        <v>7847.1025641025599</v>
      </c>
      <c r="G28" s="32">
        <v>133965.717948718</v>
      </c>
      <c r="H28" s="32">
        <v>5.5334225324099998E-2</v>
      </c>
    </row>
    <row r="29" spans="1:8" ht="14.25" x14ac:dyDescent="0.2">
      <c r="A29" s="32">
        <v>28</v>
      </c>
      <c r="B29" s="33">
        <v>76</v>
      </c>
      <c r="C29" s="32">
        <v>1793</v>
      </c>
      <c r="D29" s="32">
        <v>336011.20165470103</v>
      </c>
      <c r="E29" s="32">
        <v>309636.04147606803</v>
      </c>
      <c r="F29" s="32">
        <v>26375.160178632501</v>
      </c>
      <c r="G29" s="32">
        <v>309636.04147606803</v>
      </c>
      <c r="H29" s="32">
        <v>7.8494883648958499E-2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9052.4922471825103</v>
      </c>
      <c r="E30" s="32">
        <v>7574.5821042281204</v>
      </c>
      <c r="F30" s="32">
        <v>1477.91014295439</v>
      </c>
      <c r="G30" s="32">
        <v>7574.5821042281204</v>
      </c>
      <c r="H30" s="32">
        <v>0.16326002857548699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</v>
      </c>
      <c r="D32" s="38">
        <v>18203.43</v>
      </c>
      <c r="E32" s="38">
        <v>19106.490000000002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69</v>
      </c>
      <c r="D33" s="38">
        <v>185783.11</v>
      </c>
      <c r="E33" s="38">
        <v>186386.82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46</v>
      </c>
      <c r="D34" s="38">
        <v>95550.29</v>
      </c>
      <c r="E34" s="38">
        <v>91840.16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119</v>
      </c>
      <c r="D35" s="38">
        <v>250484.58</v>
      </c>
      <c r="E35" s="38">
        <v>243013.6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172</v>
      </c>
      <c r="D36" s="38">
        <v>80.59</v>
      </c>
      <c r="E36" s="38">
        <v>7.67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126</v>
      </c>
      <c r="D37" s="38">
        <v>192193.18</v>
      </c>
      <c r="E37" s="38">
        <v>192848.18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37</v>
      </c>
      <c r="D38" s="38">
        <v>30508.27</v>
      </c>
      <c r="E38" s="38">
        <v>26199.1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2015-04-04T02:11:06Z</dcterms:modified>
</cp:coreProperties>
</file>