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<sst xmlns="http://schemas.openxmlformats.org/spreadsheetml/2006/main" count="121" uniqueCount="80">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</sst>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15526542.595399998</v>
      </c>
      <c r="F3" s="25">
        <f>RA!I7</f>
        <v>1482424.2694999999</v>
      </c>
      <c r="G3" s="16">
        <f>SUM(G4:G42)</f>
        <v>14044118.325900001</v>
      </c>
      <c r="H3" s="27">
        <f>RA!J7</f>
        <v>9.5476778580390107</v>
      </c>
      <c r="I3" s="20">
        <f>SUM(I4:I42)</f>
        <v>15526548.980690572</v>
      </c>
      <c r="J3" s="21">
        <f>SUM(J4:J42)</f>
        <v>14044118.412105445</v>
      </c>
      <c r="K3" s="22">
        <f>E3-I3</f>
        <v>-6.3852905742824078</v>
      </c>
      <c r="L3" s="22">
        <f>G3-J3</f>
        <v>-8.6205443367362022E-2</v>
      </c>
    </row>
    <row r="4" spans="1:13">
      <c r="A4" s="69">
        <f>RA!A8</f>
        <v>42697</v>
      </c>
      <c r="B4" s="12">
        <v>12</v>
      </c>
      <c r="C4" s="67" t="s">
        <v>6</v>
      </c>
      <c r="D4" s="67"/>
      <c r="E4" s="15">
        <f>VLOOKUP(C4,RA!B8:D35,3,0)</f>
        <v>508072.59379999997</v>
      </c>
      <c r="F4" s="25">
        <f>VLOOKUP(C4,RA!B8:I38,8,0)</f>
        <v>146352.38140000001</v>
      </c>
      <c r="G4" s="16">
        <f t="shared" ref="G4:G42" si="0">E4-F4</f>
        <v>361720.21239999996</v>
      </c>
      <c r="H4" s="27">
        <f>RA!J8</f>
        <v>28.8054075708738</v>
      </c>
      <c r="I4" s="20">
        <f>VLOOKUP(B4,RMS!B:D,3,FALSE)</f>
        <v>508073.07971709402</v>
      </c>
      <c r="J4" s="21">
        <f>VLOOKUP(B4,RMS!B:E,4,FALSE)</f>
        <v>361720.22421196598</v>
      </c>
      <c r="K4" s="22">
        <f t="shared" ref="K4:K42" si="1">E4-I4</f>
        <v>-0.48591709404718131</v>
      </c>
      <c r="L4" s="22">
        <f t="shared" ref="L4:L42" si="2">G4-J4</f>
        <v>-1.1811966018285602E-2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50854.3514</v>
      </c>
      <c r="F5" s="25">
        <f>VLOOKUP(C5,RA!B9:I39,8,0)</f>
        <v>12474.494000000001</v>
      </c>
      <c r="G5" s="16">
        <f t="shared" si="0"/>
        <v>38379.857400000001</v>
      </c>
      <c r="H5" s="27">
        <f>RA!J9</f>
        <v>24.5298458373417</v>
      </c>
      <c r="I5" s="20">
        <f>VLOOKUP(B5,RMS!B:D,3,FALSE)</f>
        <v>50854.371583760701</v>
      </c>
      <c r="J5" s="21">
        <f>VLOOKUP(B5,RMS!B:E,4,FALSE)</f>
        <v>38379.8597863248</v>
      </c>
      <c r="K5" s="22">
        <f t="shared" si="1"/>
        <v>-2.0183760701911524E-2</v>
      </c>
      <c r="L5" s="22">
        <f t="shared" si="2"/>
        <v>-2.3863247988629155E-3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67209.616699999999</v>
      </c>
      <c r="F6" s="25">
        <f>VLOOKUP(C6,RA!B10:I40,8,0)</f>
        <v>22084.5651</v>
      </c>
      <c r="G6" s="16">
        <f t="shared" si="0"/>
        <v>45125.051599999999</v>
      </c>
      <c r="H6" s="27">
        <f>RA!J10</f>
        <v>32.8592338185437</v>
      </c>
      <c r="I6" s="20">
        <f>VLOOKUP(B6,RMS!B:D,3,FALSE)</f>
        <v>67211.460775947402</v>
      </c>
      <c r="J6" s="21">
        <f>VLOOKUP(B6,RMS!B:E,4,FALSE)</f>
        <v>45125.051600208397</v>
      </c>
      <c r="K6" s="22">
        <f>E6-I6</f>
        <v>-1.8440759474033257</v>
      </c>
      <c r="L6" s="22">
        <f t="shared" si="2"/>
        <v>-2.0839797798544168E-7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100460.431</v>
      </c>
      <c r="F7" s="25">
        <f>VLOOKUP(C7,RA!B11:I41,8,0)</f>
        <v>17636.081699999999</v>
      </c>
      <c r="G7" s="16">
        <f t="shared" si="0"/>
        <v>82824.349300000002</v>
      </c>
      <c r="H7" s="27">
        <f>RA!J11</f>
        <v>17.555251878224599</v>
      </c>
      <c r="I7" s="20">
        <f>VLOOKUP(B7,RMS!B:D,3,FALSE)</f>
        <v>100460.438462128</v>
      </c>
      <c r="J7" s="21">
        <f>VLOOKUP(B7,RMS!B:E,4,FALSE)</f>
        <v>82824.350417736903</v>
      </c>
      <c r="K7" s="22">
        <f t="shared" si="1"/>
        <v>-7.4621280073188245E-3</v>
      </c>
      <c r="L7" s="22">
        <f t="shared" si="2"/>
        <v>-1.1177369015058503E-3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291093.25</v>
      </c>
      <c r="F8" s="25">
        <f>VLOOKUP(C8,RA!B12:I42,8,0)</f>
        <v>61710.615400000002</v>
      </c>
      <c r="G8" s="16">
        <f t="shared" si="0"/>
        <v>229382.63459999999</v>
      </c>
      <c r="H8" s="27">
        <f>RA!J12</f>
        <v>21.199603700875901</v>
      </c>
      <c r="I8" s="20">
        <f>VLOOKUP(B8,RMS!B:D,3,FALSE)</f>
        <v>291093.24607435899</v>
      </c>
      <c r="J8" s="21">
        <f>VLOOKUP(B8,RMS!B:E,4,FALSE)</f>
        <v>229382.628619658</v>
      </c>
      <c r="K8" s="22">
        <f t="shared" si="1"/>
        <v>3.925641009118408E-3</v>
      </c>
      <c r="L8" s="22">
        <f t="shared" si="2"/>
        <v>5.9803419862873852E-3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353408.71399999998</v>
      </c>
      <c r="F9" s="25">
        <f>VLOOKUP(C9,RA!B13:I43,8,0)</f>
        <v>109957.92660000001</v>
      </c>
      <c r="G9" s="16">
        <f t="shared" si="0"/>
        <v>243450.78739999997</v>
      </c>
      <c r="H9" s="27">
        <f>RA!J13</f>
        <v>31.1135300981854</v>
      </c>
      <c r="I9" s="20">
        <f>VLOOKUP(B9,RMS!B:D,3,FALSE)</f>
        <v>353408.851725641</v>
      </c>
      <c r="J9" s="21">
        <f>VLOOKUP(B9,RMS!B:E,4,FALSE)</f>
        <v>243450.78677692299</v>
      </c>
      <c r="K9" s="22">
        <f t="shared" si="1"/>
        <v>-0.13772564101964235</v>
      </c>
      <c r="L9" s="22">
        <f t="shared" si="2"/>
        <v>6.2307697953656316E-4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215735.34820000001</v>
      </c>
      <c r="F10" s="25">
        <f>VLOOKUP(C10,RA!B14:I43,8,0)</f>
        <v>45018.439599999998</v>
      </c>
      <c r="G10" s="16">
        <f t="shared" si="0"/>
        <v>170716.90860000002</v>
      </c>
      <c r="H10" s="27">
        <f>RA!J14</f>
        <v>20.867437800811899</v>
      </c>
      <c r="I10" s="20">
        <f>VLOOKUP(B10,RMS!B:D,3,FALSE)</f>
        <v>215735.37011367499</v>
      </c>
      <c r="J10" s="21">
        <f>VLOOKUP(B10,RMS!B:E,4,FALSE)</f>
        <v>170716.90629145299</v>
      </c>
      <c r="K10" s="22">
        <f t="shared" si="1"/>
        <v>-2.1913674980169162E-2</v>
      </c>
      <c r="L10" s="22">
        <f t="shared" si="2"/>
        <v>2.308547031134367E-3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138875.06690000001</v>
      </c>
      <c r="F11" s="25">
        <f>VLOOKUP(C11,RA!B15:I44,8,0)</f>
        <v>20187.651399999999</v>
      </c>
      <c r="G11" s="16">
        <f t="shared" si="0"/>
        <v>118687.4155</v>
      </c>
      <c r="H11" s="27">
        <f>RA!J15</f>
        <v>14.536555661597999</v>
      </c>
      <c r="I11" s="20">
        <f>VLOOKUP(B11,RMS!B:D,3,FALSE)</f>
        <v>138875.176665812</v>
      </c>
      <c r="J11" s="21">
        <f>VLOOKUP(B11,RMS!B:E,4,FALSE)</f>
        <v>118687.41617435899</v>
      </c>
      <c r="K11" s="22">
        <f t="shared" si="1"/>
        <v>-0.10976581199793145</v>
      </c>
      <c r="L11" s="22">
        <f t="shared" si="2"/>
        <v>-6.7435899109113961E-4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738424.02630000003</v>
      </c>
      <c r="F12" s="25">
        <f>VLOOKUP(C12,RA!B16:I45,8,0)</f>
        <v>-159788.5165</v>
      </c>
      <c r="G12" s="16">
        <f t="shared" si="0"/>
        <v>898212.54280000005</v>
      </c>
      <c r="H12" s="27">
        <f>RA!J16</f>
        <v>-21.639127494354099</v>
      </c>
      <c r="I12" s="20">
        <f>VLOOKUP(B12,RMS!B:D,3,FALSE)</f>
        <v>738423.67160512798</v>
      </c>
      <c r="J12" s="21">
        <f>VLOOKUP(B12,RMS!B:E,4,FALSE)</f>
        <v>898212.54269999999</v>
      </c>
      <c r="K12" s="22">
        <f t="shared" si="1"/>
        <v>0.35469487204682082</v>
      </c>
      <c r="L12" s="22">
        <f t="shared" si="2"/>
        <v>1.0000006295740604E-4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485618.22989999998</v>
      </c>
      <c r="F13" s="25">
        <f>VLOOKUP(C13,RA!B17:I46,8,0)</f>
        <v>62581.554600000003</v>
      </c>
      <c r="G13" s="16">
        <f t="shared" si="0"/>
        <v>423036.6753</v>
      </c>
      <c r="H13" s="27">
        <f>RA!J17</f>
        <v>12.8869862675639</v>
      </c>
      <c r="I13" s="20">
        <f>VLOOKUP(B13,RMS!B:D,3,FALSE)</f>
        <v>485618.23624529899</v>
      </c>
      <c r="J13" s="21">
        <f>VLOOKUP(B13,RMS!B:E,4,FALSE)</f>
        <v>423036.67480512802</v>
      </c>
      <c r="K13" s="22">
        <f t="shared" si="1"/>
        <v>-6.3452990143559873E-3</v>
      </c>
      <c r="L13" s="22">
        <f t="shared" si="2"/>
        <v>4.9487198702991009E-4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1223302.6584999999</v>
      </c>
      <c r="F14" s="25">
        <f>VLOOKUP(C14,RA!B18:I47,8,0)</f>
        <v>170416.65549999999</v>
      </c>
      <c r="G14" s="16">
        <f t="shared" si="0"/>
        <v>1052886.003</v>
      </c>
      <c r="H14" s="27">
        <f>RA!J18</f>
        <v>13.930866111985999</v>
      </c>
      <c r="I14" s="20">
        <f>VLOOKUP(B14,RMS!B:D,3,FALSE)</f>
        <v>1223302.9420769201</v>
      </c>
      <c r="J14" s="21">
        <f>VLOOKUP(B14,RMS!B:E,4,FALSE)</f>
        <v>1052885.99045641</v>
      </c>
      <c r="K14" s="22">
        <f t="shared" si="1"/>
        <v>-0.28357692016288638</v>
      </c>
      <c r="L14" s="22">
        <f t="shared" si="2"/>
        <v>1.2543590040877461E-2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561850.34239999996</v>
      </c>
      <c r="F15" s="25">
        <f>VLOOKUP(C15,RA!B19:I48,8,0)</f>
        <v>38726.301399999997</v>
      </c>
      <c r="G15" s="16">
        <f t="shared" si="0"/>
        <v>523124.04099999997</v>
      </c>
      <c r="H15" s="27">
        <f>RA!J19</f>
        <v>6.8926364331428003</v>
      </c>
      <c r="I15" s="20">
        <f>VLOOKUP(B15,RMS!B:D,3,FALSE)</f>
        <v>561850.29192564101</v>
      </c>
      <c r="J15" s="21">
        <f>VLOOKUP(B15,RMS!B:E,4,FALSE)</f>
        <v>523124.03957863199</v>
      </c>
      <c r="K15" s="22">
        <f t="shared" si="1"/>
        <v>5.0474358955398202E-2</v>
      </c>
      <c r="L15" s="22">
        <f t="shared" si="2"/>
        <v>1.4213679824024439E-3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956432.16299999994</v>
      </c>
      <c r="F16" s="25">
        <f>VLOOKUP(C16,RA!B20:I49,8,0)</f>
        <v>90156.272899999996</v>
      </c>
      <c r="G16" s="16">
        <f t="shared" si="0"/>
        <v>866275.89009999996</v>
      </c>
      <c r="H16" s="27">
        <f>RA!J20</f>
        <v>9.4263112835112803</v>
      </c>
      <c r="I16" s="20">
        <f>VLOOKUP(B16,RMS!B:D,3,FALSE)</f>
        <v>956432.30020000006</v>
      </c>
      <c r="J16" s="21">
        <f>VLOOKUP(B16,RMS!B:E,4,FALSE)</f>
        <v>866275.89009999996</v>
      </c>
      <c r="K16" s="22">
        <f t="shared" si="1"/>
        <v>-0.13720000011380762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312467.13760000002</v>
      </c>
      <c r="F17" s="25">
        <f>VLOOKUP(C17,RA!B21:I50,8,0)</f>
        <v>42714.610800000002</v>
      </c>
      <c r="G17" s="16">
        <f t="shared" si="0"/>
        <v>269752.52679999999</v>
      </c>
      <c r="H17" s="27">
        <f>RA!J21</f>
        <v>13.6701130007087</v>
      </c>
      <c r="I17" s="20">
        <f>VLOOKUP(B17,RMS!B:D,3,FALSE)</f>
        <v>312466.72782155703</v>
      </c>
      <c r="J17" s="21">
        <f>VLOOKUP(B17,RMS!B:E,4,FALSE)</f>
        <v>269752.52686616703</v>
      </c>
      <c r="K17" s="22">
        <f t="shared" si="1"/>
        <v>0.40977844299050048</v>
      </c>
      <c r="L17" s="22">
        <f t="shared" si="2"/>
        <v>-6.6167034674435854E-5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879477.77879999997</v>
      </c>
      <c r="F18" s="25">
        <f>VLOOKUP(C18,RA!B22:I51,8,0)</f>
        <v>55030.6351</v>
      </c>
      <c r="G18" s="16">
        <f t="shared" si="0"/>
        <v>824447.14370000002</v>
      </c>
      <c r="H18" s="27">
        <f>RA!J22</f>
        <v>6.2571944881980199</v>
      </c>
      <c r="I18" s="20">
        <f>VLOOKUP(B18,RMS!B:D,3,FALSE)</f>
        <v>879478.92821375094</v>
      </c>
      <c r="J18" s="21">
        <f>VLOOKUP(B18,RMS!B:E,4,FALSE)</f>
        <v>824447.14404955797</v>
      </c>
      <c r="K18" s="22">
        <f t="shared" si="1"/>
        <v>-1.1494137509725988</v>
      </c>
      <c r="L18" s="22">
        <f t="shared" si="2"/>
        <v>-3.4955795854330063E-4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1597702.5824</v>
      </c>
      <c r="F19" s="25">
        <f>VLOOKUP(C19,RA!B23:I52,8,0)</f>
        <v>167112.35860000001</v>
      </c>
      <c r="G19" s="16">
        <f t="shared" si="0"/>
        <v>1430590.2238</v>
      </c>
      <c r="H19" s="27">
        <f>RA!J23</f>
        <v>10.4595411211623</v>
      </c>
      <c r="I19" s="20">
        <f>VLOOKUP(B19,RMS!B:D,3,FALSE)</f>
        <v>1597703.9757059801</v>
      </c>
      <c r="J19" s="21">
        <f>VLOOKUP(B19,RMS!B:E,4,FALSE)</f>
        <v>1430590.24075983</v>
      </c>
      <c r="K19" s="22">
        <f t="shared" si="1"/>
        <v>-1.3933059801347554</v>
      </c>
      <c r="L19" s="22">
        <f t="shared" si="2"/>
        <v>-1.6959829954430461E-2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271205.66239999997</v>
      </c>
      <c r="F20" s="25">
        <f>VLOOKUP(C20,RA!B24:I53,8,0)</f>
        <v>39003.790200000003</v>
      </c>
      <c r="G20" s="16">
        <f t="shared" si="0"/>
        <v>232201.87219999998</v>
      </c>
      <c r="H20" s="27">
        <f>RA!J24</f>
        <v>14.381628265000399</v>
      </c>
      <c r="I20" s="20">
        <f>VLOOKUP(B20,RMS!B:D,3,FALSE)</f>
        <v>271205.72666075203</v>
      </c>
      <c r="J20" s="21">
        <f>VLOOKUP(B20,RMS!B:E,4,FALSE)</f>
        <v>232201.87532118001</v>
      </c>
      <c r="K20" s="22">
        <f t="shared" si="1"/>
        <v>-6.4260752056725323E-2</v>
      </c>
      <c r="L20" s="22">
        <f t="shared" si="2"/>
        <v>-3.1211800232995301E-3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384370.1263</v>
      </c>
      <c r="F21" s="25">
        <f>VLOOKUP(C21,RA!B25:I54,8,0)</f>
        <v>24727.733400000001</v>
      </c>
      <c r="G21" s="16">
        <f t="shared" si="0"/>
        <v>359642.39289999998</v>
      </c>
      <c r="H21" s="27">
        <f>RA!J25</f>
        <v>6.4333130251387098</v>
      </c>
      <c r="I21" s="20">
        <f>VLOOKUP(B21,RMS!B:D,3,FALSE)</f>
        <v>384370.121804939</v>
      </c>
      <c r="J21" s="21">
        <f>VLOOKUP(B21,RMS!B:E,4,FALSE)</f>
        <v>359642.392851863</v>
      </c>
      <c r="K21" s="22">
        <f t="shared" si="1"/>
        <v>4.4950610026717186E-3</v>
      </c>
      <c r="L21" s="22">
        <f t="shared" si="2"/>
        <v>4.8136978875845671E-5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600739.34219999996</v>
      </c>
      <c r="F22" s="25">
        <f>VLOOKUP(C22,RA!B26:I55,8,0)</f>
        <v>136040.1189</v>
      </c>
      <c r="G22" s="16">
        <f t="shared" si="0"/>
        <v>464699.22329999995</v>
      </c>
      <c r="H22" s="27">
        <f>RA!J26</f>
        <v>22.645448590365401</v>
      </c>
      <c r="I22" s="20">
        <f>VLOOKUP(B22,RMS!B:D,3,FALSE)</f>
        <v>600739.33696823195</v>
      </c>
      <c r="J22" s="21">
        <f>VLOOKUP(B22,RMS!B:E,4,FALSE)</f>
        <v>464699.20135709801</v>
      </c>
      <c r="K22" s="22">
        <f t="shared" si="1"/>
        <v>5.2317680092528462E-3</v>
      </c>
      <c r="L22" s="22">
        <f t="shared" si="2"/>
        <v>2.1942901948932558E-2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229234.3363</v>
      </c>
      <c r="F23" s="25">
        <f>VLOOKUP(C23,RA!B27:I56,8,0)</f>
        <v>55797.578999999998</v>
      </c>
      <c r="G23" s="16">
        <f t="shared" si="0"/>
        <v>173436.7573</v>
      </c>
      <c r="H23" s="27">
        <f>RA!J27</f>
        <v>24.340846969355201</v>
      </c>
      <c r="I23" s="20">
        <f>VLOOKUP(B23,RMS!B:D,3,FALSE)</f>
        <v>229234.19657889701</v>
      </c>
      <c r="J23" s="21">
        <f>VLOOKUP(B23,RMS!B:E,4,FALSE)</f>
        <v>173436.77117837599</v>
      </c>
      <c r="K23" s="22">
        <f t="shared" si="1"/>
        <v>0.13972110298345797</v>
      </c>
      <c r="L23" s="22">
        <f t="shared" si="2"/>
        <v>-1.3878375990316272E-2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1228039.7156</v>
      </c>
      <c r="F24" s="25">
        <f>VLOOKUP(C24,RA!B28:I57,8,0)</f>
        <v>51600.798499999997</v>
      </c>
      <c r="G24" s="16">
        <f t="shared" si="0"/>
        <v>1176438.9171</v>
      </c>
      <c r="H24" s="27">
        <f>RA!J28</f>
        <v>4.2018835257936802</v>
      </c>
      <c r="I24" s="20">
        <f>VLOOKUP(B24,RMS!B:D,3,FALSE)</f>
        <v>1228040.0140823</v>
      </c>
      <c r="J24" s="21">
        <f>VLOOKUP(B24,RMS!B:E,4,FALSE)</f>
        <v>1176438.9179787601</v>
      </c>
      <c r="K24" s="22">
        <f t="shared" si="1"/>
        <v>-0.2984823000151664</v>
      </c>
      <c r="L24" s="22">
        <f t="shared" si="2"/>
        <v>-8.7876012548804283E-4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792307.96750000003</v>
      </c>
      <c r="F25" s="25">
        <f>VLOOKUP(C25,RA!B29:I58,8,0)</f>
        <v>114745.60920000001</v>
      </c>
      <c r="G25" s="16">
        <f t="shared" si="0"/>
        <v>677562.35829999996</v>
      </c>
      <c r="H25" s="27">
        <f>RA!J29</f>
        <v>14.482450499906101</v>
      </c>
      <c r="I25" s="20">
        <f>VLOOKUP(B25,RMS!B:D,3,FALSE)</f>
        <v>792309.26679203496</v>
      </c>
      <c r="J25" s="21">
        <f>VLOOKUP(B25,RMS!B:E,4,FALSE)</f>
        <v>677562.32505461294</v>
      </c>
      <c r="K25" s="22">
        <f t="shared" si="1"/>
        <v>-1.2992920349352062</v>
      </c>
      <c r="L25" s="22">
        <f t="shared" si="2"/>
        <v>3.3245387021452188E-2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805500.64789999998</v>
      </c>
      <c r="F26" s="25">
        <f>VLOOKUP(C26,RA!B30:I59,8,0)</f>
        <v>100922.5475</v>
      </c>
      <c r="G26" s="16">
        <f t="shared" si="0"/>
        <v>704578.1004</v>
      </c>
      <c r="H26" s="27">
        <f>RA!J30</f>
        <v>12.529170245003799</v>
      </c>
      <c r="I26" s="20">
        <f>VLOOKUP(B26,RMS!B:D,3,FALSE)</f>
        <v>805500.67634867202</v>
      </c>
      <c r="J26" s="21">
        <f>VLOOKUP(B26,RMS!B:E,4,FALSE)</f>
        <v>704578.12033236201</v>
      </c>
      <c r="K26" s="22">
        <f t="shared" si="1"/>
        <v>-2.8448672033846378E-2</v>
      </c>
      <c r="L26" s="22">
        <f t="shared" si="2"/>
        <v>-1.9932362018153071E-2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1321267.801</v>
      </c>
      <c r="F27" s="25">
        <f>VLOOKUP(C27,RA!B31:I60,8,0)</f>
        <v>-33762.643100000001</v>
      </c>
      <c r="G27" s="16">
        <f t="shared" si="0"/>
        <v>1355030.4441</v>
      </c>
      <c r="H27" s="27">
        <f>RA!J31</f>
        <v>-2.5553217201271998</v>
      </c>
      <c r="I27" s="20">
        <f>VLOOKUP(B27,RMS!B:D,3,FALSE)</f>
        <v>1321267.9361256601</v>
      </c>
      <c r="J27" s="21">
        <f>VLOOKUP(B27,RMS!B:E,4,FALSE)</f>
        <v>1355030.51998407</v>
      </c>
      <c r="K27" s="22">
        <f t="shared" si="1"/>
        <v>-0.13512566010467708</v>
      </c>
      <c r="L27" s="22">
        <f t="shared" si="2"/>
        <v>-7.5884070014581084E-2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119535.4498</v>
      </c>
      <c r="F28" s="25">
        <f>VLOOKUP(C28,RA!B32:I61,8,0)</f>
        <v>27291.137699999999</v>
      </c>
      <c r="G28" s="16">
        <f t="shared" si="0"/>
        <v>92244.31210000001</v>
      </c>
      <c r="H28" s="27">
        <f>RA!J32</f>
        <v>22.8309992940688</v>
      </c>
      <c r="I28" s="20">
        <f>VLOOKUP(B28,RMS!B:D,3,FALSE)</f>
        <v>119535.38828637</v>
      </c>
      <c r="J28" s="21">
        <f>VLOOKUP(B28,RMS!B:E,4,FALSE)</f>
        <v>92244.342556064104</v>
      </c>
      <c r="K28" s="22">
        <f t="shared" si="1"/>
        <v>6.1513630003901199E-2</v>
      </c>
      <c r="L28" s="22">
        <f t="shared" si="2"/>
        <v>-3.0456064094323665E-2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249201.9822</v>
      </c>
      <c r="F30" s="25">
        <f>VLOOKUP(C30,RA!B34:I64,8,0)</f>
        <v>35047.705600000001</v>
      </c>
      <c r="G30" s="16">
        <f t="shared" si="0"/>
        <v>214154.27659999998</v>
      </c>
      <c r="H30" s="27">
        <f>RA!J34</f>
        <v>0</v>
      </c>
      <c r="I30" s="20">
        <f>VLOOKUP(B30,RMS!B:D,3,FALSE)</f>
        <v>249201.98199999999</v>
      </c>
      <c r="J30" s="21">
        <f>VLOOKUP(B30,RMS!B:E,4,FALSE)</f>
        <v>214154.26509999999</v>
      </c>
      <c r="K30" s="22">
        <f t="shared" si="1"/>
        <v>2.0000000949949026E-4</v>
      </c>
      <c r="L30" s="22">
        <f t="shared" si="2"/>
        <v>1.1499999993247911E-2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14.063975450994599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63440.37</v>
      </c>
      <c r="F32" s="25">
        <f>VLOOKUP(C32,RA!B34:I65,8,0)</f>
        <v>7622.27</v>
      </c>
      <c r="G32" s="16">
        <f t="shared" si="0"/>
        <v>55818.100000000006</v>
      </c>
      <c r="H32" s="27">
        <f>RA!J34</f>
        <v>0</v>
      </c>
      <c r="I32" s="20">
        <f>VLOOKUP(B32,RMS!B:D,3,FALSE)</f>
        <v>63440.37</v>
      </c>
      <c r="J32" s="21">
        <f>VLOOKUP(B32,RMS!B:E,4,FALSE)</f>
        <v>55818.1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145412.72</v>
      </c>
      <c r="F33" s="25">
        <f>VLOOKUP(C33,RA!B34:I65,8,0)</f>
        <v>-8912.92</v>
      </c>
      <c r="G33" s="16">
        <f t="shared" si="0"/>
        <v>154325.64000000001</v>
      </c>
      <c r="H33" s="27">
        <f>RA!J34</f>
        <v>0</v>
      </c>
      <c r="I33" s="20">
        <f>VLOOKUP(B33,RMS!B:D,3,FALSE)</f>
        <v>145412.72</v>
      </c>
      <c r="J33" s="21">
        <f>VLOOKUP(B33,RMS!B:E,4,FALSE)</f>
        <v>154325.64000000001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66214.7</v>
      </c>
      <c r="F34" s="25">
        <f>VLOOKUP(C34,RA!B34:I66,8,0)</f>
        <v>3406</v>
      </c>
      <c r="G34" s="16">
        <f t="shared" si="0"/>
        <v>62808.7</v>
      </c>
      <c r="H34" s="27">
        <f>RA!J35</f>
        <v>14.063975450994599</v>
      </c>
      <c r="I34" s="20">
        <f>VLOOKUP(B34,RMS!B:D,3,FALSE)</f>
        <v>66214.7</v>
      </c>
      <c r="J34" s="21">
        <f>VLOOKUP(B34,RMS!B:E,4,FALSE)</f>
        <v>62808.7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128012.16</v>
      </c>
      <c r="F35" s="25">
        <f>VLOOKUP(C35,RA!B34:I67,8,0)</f>
        <v>-3662.55</v>
      </c>
      <c r="G35" s="16">
        <f t="shared" si="0"/>
        <v>131674.71</v>
      </c>
      <c r="H35" s="27">
        <f>RA!J34</f>
        <v>0</v>
      </c>
      <c r="I35" s="20">
        <f>VLOOKUP(B35,RMS!B:D,3,FALSE)</f>
        <v>128012.16</v>
      </c>
      <c r="J35" s="21">
        <f>VLOOKUP(B35,RMS!B:E,4,FALSE)</f>
        <v>131674.71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14.063975450994599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18504.273399999998</v>
      </c>
      <c r="F37" s="25">
        <f>VLOOKUP(C37,RA!B8:I68,8,0)</f>
        <v>1714.6839</v>
      </c>
      <c r="G37" s="16">
        <f t="shared" si="0"/>
        <v>16789.589499999998</v>
      </c>
      <c r="H37" s="27">
        <f>RA!J35</f>
        <v>14.063975450994599</v>
      </c>
      <c r="I37" s="20">
        <f>VLOOKUP(B37,RMS!B:D,3,FALSE)</f>
        <v>18504.2735042735</v>
      </c>
      <c r="J37" s="21">
        <f>VLOOKUP(B37,RMS!B:E,4,FALSE)</f>
        <v>16789.589743589699</v>
      </c>
      <c r="K37" s="22">
        <f t="shared" si="1"/>
        <v>-1.0427350207464769E-4</v>
      </c>
      <c r="L37" s="22">
        <f t="shared" si="2"/>
        <v>-2.4358970040339045E-4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464150.3505</v>
      </c>
      <c r="F38" s="25">
        <f>VLOOKUP(C38,RA!B8:I69,8,0)</f>
        <v>29857.4601</v>
      </c>
      <c r="G38" s="16">
        <f t="shared" si="0"/>
        <v>434292.89039999997</v>
      </c>
      <c r="H38" s="27">
        <f>RA!J36</f>
        <v>0</v>
      </c>
      <c r="I38" s="20">
        <f>VLOOKUP(B38,RMS!B:D,3,FALSE)</f>
        <v>464150.34337606799</v>
      </c>
      <c r="J38" s="21">
        <f>VLOOKUP(B38,RMS!B:E,4,FALSE)</f>
        <v>434292.88910427399</v>
      </c>
      <c r="K38" s="22">
        <f t="shared" si="1"/>
        <v>7.12393200956285E-3</v>
      </c>
      <c r="L38" s="22">
        <f t="shared" si="2"/>
        <v>1.2957259896211326E-3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100464.42</v>
      </c>
      <c r="F39" s="25">
        <f>VLOOKUP(C39,RA!B9:I70,8,0)</f>
        <v>-8121.71</v>
      </c>
      <c r="G39" s="16">
        <f t="shared" si="0"/>
        <v>108586.13</v>
      </c>
      <c r="H39" s="27">
        <f>RA!J37</f>
        <v>12.0148574164999</v>
      </c>
      <c r="I39" s="20">
        <f>VLOOKUP(B39,RMS!B:D,3,FALSE)</f>
        <v>100464.42</v>
      </c>
      <c r="J39" s="21">
        <f>VLOOKUP(B39,RMS!B:E,4,FALSE)</f>
        <v>108586.13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45160.76</v>
      </c>
      <c r="F40" s="25">
        <f>VLOOKUP(C40,RA!B10:I71,8,0)</f>
        <v>6141.22</v>
      </c>
      <c r="G40" s="16">
        <f t="shared" si="0"/>
        <v>39019.54</v>
      </c>
      <c r="H40" s="27">
        <f>RA!J38</f>
        <v>-6.1293950075344199</v>
      </c>
      <c r="I40" s="20">
        <f>VLOOKUP(B40,RMS!B:D,3,FALSE)</f>
        <v>45160.76</v>
      </c>
      <c r="J40" s="21">
        <f>VLOOKUP(B40,RMS!B:E,4,FALSE)</f>
        <v>39019.54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5.1438728862322103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12795.519399999999</v>
      </c>
      <c r="F42" s="25">
        <f>VLOOKUP(C42,RA!B8:I72,8,0)</f>
        <v>593.41099999999994</v>
      </c>
      <c r="G42" s="16">
        <f t="shared" si="0"/>
        <v>12202.108399999999</v>
      </c>
      <c r="H42" s="27">
        <f>RA!J39</f>
        <v>5.1438728862322103</v>
      </c>
      <c r="I42" s="20">
        <f>VLOOKUP(B42,RMS!B:D,3,FALSE)</f>
        <v>12795.5192496785</v>
      </c>
      <c r="J42" s="21">
        <f>VLOOKUP(B42,RMS!B:E,4,FALSE)</f>
        <v>12202.108348839</v>
      </c>
      <c r="K42" s="22">
        <f t="shared" si="1"/>
        <v>1.503214989497792E-4</v>
      </c>
      <c r="L42" s="22">
        <f t="shared" si="2"/>
        <v>5.1160999646526761E-5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15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15526542.5954</v>
      </c>
      <c r="E7" s="65"/>
      <c r="F7" s="65"/>
      <c r="G7" s="53">
        <v>13479168.671399999</v>
      </c>
      <c r="H7" s="54">
        <v>15.189170592872699</v>
      </c>
      <c r="I7" s="53">
        <v>1482424.2694999999</v>
      </c>
      <c r="J7" s="54">
        <v>9.5476778580390107</v>
      </c>
      <c r="K7" s="53">
        <v>1555372.7897999999</v>
      </c>
      <c r="L7" s="54">
        <v>11.539085441524101</v>
      </c>
      <c r="M7" s="54">
        <v>-4.6900987839306997E-2</v>
      </c>
      <c r="N7" s="53">
        <v>585036453.70889997</v>
      </c>
      <c r="O7" s="53">
        <v>7267195232.1385002</v>
      </c>
      <c r="P7" s="53">
        <v>815181</v>
      </c>
      <c r="Q7" s="53">
        <v>743419</v>
      </c>
      <c r="R7" s="54">
        <v>9.6529682453636596</v>
      </c>
      <c r="S7" s="53">
        <v>19.0467424969424</v>
      </c>
      <c r="T7" s="53">
        <v>18.117930163609</v>
      </c>
      <c r="U7" s="55">
        <v>4.8764891607189398</v>
      </c>
    </row>
    <row r="8" spans="1:23" ht="12" thickBot="1">
      <c r="A8" s="74">
        <v>42697</v>
      </c>
      <c r="B8" s="70" t="s">
        <v>6</v>
      </c>
      <c r="C8" s="71"/>
      <c r="D8" s="56">
        <v>508072.59379999997</v>
      </c>
      <c r="E8" s="59"/>
      <c r="F8" s="59"/>
      <c r="G8" s="56">
        <v>528337.39359999995</v>
      </c>
      <c r="H8" s="57">
        <v>-3.8355793183441098</v>
      </c>
      <c r="I8" s="56">
        <v>146352.38140000001</v>
      </c>
      <c r="J8" s="57">
        <v>28.8054075708738</v>
      </c>
      <c r="K8" s="56">
        <v>132623.63690000001</v>
      </c>
      <c r="L8" s="57">
        <v>25.1020727486891</v>
      </c>
      <c r="M8" s="57">
        <v>0.103516573824255</v>
      </c>
      <c r="N8" s="56">
        <v>25952863.9703</v>
      </c>
      <c r="O8" s="56">
        <v>272704478.83499998</v>
      </c>
      <c r="P8" s="56">
        <v>17699</v>
      </c>
      <c r="Q8" s="56">
        <v>15522</v>
      </c>
      <c r="R8" s="57">
        <v>14.0252544775158</v>
      </c>
      <c r="S8" s="56">
        <v>28.706288140572902</v>
      </c>
      <c r="T8" s="56">
        <v>28.799450463857799</v>
      </c>
      <c r="U8" s="58">
        <v>-0.324536292636047</v>
      </c>
    </row>
    <row r="9" spans="1:23" ht="12" thickBot="1">
      <c r="A9" s="75"/>
      <c r="B9" s="70" t="s">
        <v>7</v>
      </c>
      <c r="C9" s="71"/>
      <c r="D9" s="56">
        <v>50854.3514</v>
      </c>
      <c r="E9" s="59"/>
      <c r="F9" s="59"/>
      <c r="G9" s="56">
        <v>84725.857699999993</v>
      </c>
      <c r="H9" s="57">
        <v>-39.9777673776208</v>
      </c>
      <c r="I9" s="56">
        <v>12474.494000000001</v>
      </c>
      <c r="J9" s="57">
        <v>24.5298458373417</v>
      </c>
      <c r="K9" s="56">
        <v>16471.823100000001</v>
      </c>
      <c r="L9" s="57">
        <v>19.4413176179626</v>
      </c>
      <c r="M9" s="57">
        <v>-0.24267678663936099</v>
      </c>
      <c r="N9" s="56">
        <v>1957533.2498000001</v>
      </c>
      <c r="O9" s="56">
        <v>37183780.354900002</v>
      </c>
      <c r="P9" s="56">
        <v>3221</v>
      </c>
      <c r="Q9" s="56">
        <v>2763</v>
      </c>
      <c r="R9" s="57">
        <v>16.576185305827</v>
      </c>
      <c r="S9" s="56">
        <v>15.7883736106799</v>
      </c>
      <c r="T9" s="56">
        <v>16.629318422005099</v>
      </c>
      <c r="U9" s="58">
        <v>-5.3263548992551302</v>
      </c>
    </row>
    <row r="10" spans="1:23" ht="12" thickBot="1">
      <c r="A10" s="75"/>
      <c r="B10" s="70" t="s">
        <v>8</v>
      </c>
      <c r="C10" s="71"/>
      <c r="D10" s="56">
        <v>67209.616699999999</v>
      </c>
      <c r="E10" s="59"/>
      <c r="F10" s="59"/>
      <c r="G10" s="56">
        <v>80559.428199999995</v>
      </c>
      <c r="H10" s="57">
        <v>-16.571383137002002</v>
      </c>
      <c r="I10" s="56">
        <v>22084.5651</v>
      </c>
      <c r="J10" s="57">
        <v>32.8592338185437</v>
      </c>
      <c r="K10" s="56">
        <v>24311.705600000001</v>
      </c>
      <c r="L10" s="57">
        <v>30.178597518893501</v>
      </c>
      <c r="M10" s="57">
        <v>-9.1607743884492998E-2</v>
      </c>
      <c r="N10" s="56">
        <v>3708958.4172</v>
      </c>
      <c r="O10" s="56">
        <v>59829804.536799997</v>
      </c>
      <c r="P10" s="56">
        <v>81574</v>
      </c>
      <c r="Q10" s="56">
        <v>73005</v>
      </c>
      <c r="R10" s="57">
        <v>11.7375522224505</v>
      </c>
      <c r="S10" s="56">
        <v>0.82390978375462798</v>
      </c>
      <c r="T10" s="56">
        <v>1.1405944551742999</v>
      </c>
      <c r="U10" s="58">
        <v>-38.436814037638499</v>
      </c>
    </row>
    <row r="11" spans="1:23" ht="12" thickBot="1">
      <c r="A11" s="75"/>
      <c r="B11" s="70" t="s">
        <v>9</v>
      </c>
      <c r="C11" s="71"/>
      <c r="D11" s="56">
        <v>100460.431</v>
      </c>
      <c r="E11" s="59"/>
      <c r="F11" s="59"/>
      <c r="G11" s="56">
        <v>63392.319000000003</v>
      </c>
      <c r="H11" s="57">
        <v>58.474137852568496</v>
      </c>
      <c r="I11" s="56">
        <v>17636.081699999999</v>
      </c>
      <c r="J11" s="57">
        <v>17.555251878224599</v>
      </c>
      <c r="K11" s="56">
        <v>12266.633</v>
      </c>
      <c r="L11" s="57">
        <v>19.350345899161699</v>
      </c>
      <c r="M11" s="57">
        <v>0.43772799756868902</v>
      </c>
      <c r="N11" s="56">
        <v>1800410.6694</v>
      </c>
      <c r="O11" s="56">
        <v>21758005.947299998</v>
      </c>
      <c r="P11" s="56">
        <v>3908</v>
      </c>
      <c r="Q11" s="56">
        <v>2375</v>
      </c>
      <c r="R11" s="57">
        <v>64.547368421052596</v>
      </c>
      <c r="S11" s="56">
        <v>25.7063538894575</v>
      </c>
      <c r="T11" s="56">
        <v>24.483370989473698</v>
      </c>
      <c r="U11" s="58">
        <v>4.7575121125419502</v>
      </c>
    </row>
    <row r="12" spans="1:23" ht="12" thickBot="1">
      <c r="A12" s="75"/>
      <c r="B12" s="70" t="s">
        <v>10</v>
      </c>
      <c r="C12" s="71"/>
      <c r="D12" s="56">
        <v>291093.25</v>
      </c>
      <c r="E12" s="59"/>
      <c r="F12" s="59"/>
      <c r="G12" s="56">
        <v>205915.7887</v>
      </c>
      <c r="H12" s="57">
        <v>41.365191973742</v>
      </c>
      <c r="I12" s="56">
        <v>61710.615400000002</v>
      </c>
      <c r="J12" s="57">
        <v>21.199603700875901</v>
      </c>
      <c r="K12" s="56">
        <v>31326.634900000001</v>
      </c>
      <c r="L12" s="57">
        <v>15.2133234162243</v>
      </c>
      <c r="M12" s="57">
        <v>0.96990885222721501</v>
      </c>
      <c r="N12" s="56">
        <v>12163563.6086</v>
      </c>
      <c r="O12" s="56">
        <v>84371989.278600007</v>
      </c>
      <c r="P12" s="56">
        <v>2442</v>
      </c>
      <c r="Q12" s="56">
        <v>1456</v>
      </c>
      <c r="R12" s="57">
        <v>67.719780219780205</v>
      </c>
      <c r="S12" s="56">
        <v>119.202805077805</v>
      </c>
      <c r="T12" s="56">
        <v>119.48436428571399</v>
      </c>
      <c r="U12" s="58">
        <v>-0.23620183075845799</v>
      </c>
    </row>
    <row r="13" spans="1:23" ht="12" thickBot="1">
      <c r="A13" s="75"/>
      <c r="B13" s="70" t="s">
        <v>11</v>
      </c>
      <c r="C13" s="71"/>
      <c r="D13" s="56">
        <v>353408.71399999998</v>
      </c>
      <c r="E13" s="59"/>
      <c r="F13" s="59"/>
      <c r="G13" s="56">
        <v>306729.50449999998</v>
      </c>
      <c r="H13" s="57">
        <v>15.218363025132501</v>
      </c>
      <c r="I13" s="56">
        <v>109957.92660000001</v>
      </c>
      <c r="J13" s="57">
        <v>31.1135300981854</v>
      </c>
      <c r="K13" s="56">
        <v>90310.681599999996</v>
      </c>
      <c r="L13" s="57">
        <v>29.443102236681</v>
      </c>
      <c r="M13" s="57">
        <v>0.21755172978342399</v>
      </c>
      <c r="N13" s="56">
        <v>13581377.1346</v>
      </c>
      <c r="O13" s="56">
        <v>117412233.2995</v>
      </c>
      <c r="P13" s="56">
        <v>9343</v>
      </c>
      <c r="Q13" s="56">
        <v>7328</v>
      </c>
      <c r="R13" s="57">
        <v>27.497270742358101</v>
      </c>
      <c r="S13" s="56">
        <v>37.826042384673002</v>
      </c>
      <c r="T13" s="56">
        <v>35.467571315502198</v>
      </c>
      <c r="U13" s="58">
        <v>6.2350458057078804</v>
      </c>
    </row>
    <row r="14" spans="1:23" ht="12" thickBot="1">
      <c r="A14" s="75"/>
      <c r="B14" s="70" t="s">
        <v>12</v>
      </c>
      <c r="C14" s="71"/>
      <c r="D14" s="56">
        <v>215735.34820000001</v>
      </c>
      <c r="E14" s="59"/>
      <c r="F14" s="59"/>
      <c r="G14" s="56">
        <v>159023.75769999999</v>
      </c>
      <c r="H14" s="57">
        <v>35.662338332481703</v>
      </c>
      <c r="I14" s="56">
        <v>45018.439599999998</v>
      </c>
      <c r="J14" s="57">
        <v>20.867437800811899</v>
      </c>
      <c r="K14" s="56">
        <v>28990.331099999999</v>
      </c>
      <c r="L14" s="57">
        <v>18.230188695886898</v>
      </c>
      <c r="M14" s="57">
        <v>0.55287773170690002</v>
      </c>
      <c r="N14" s="56">
        <v>4009001.6779999998</v>
      </c>
      <c r="O14" s="56">
        <v>47266683.012699999</v>
      </c>
      <c r="P14" s="56">
        <v>4413</v>
      </c>
      <c r="Q14" s="56">
        <v>2631</v>
      </c>
      <c r="R14" s="57">
        <v>67.730900798175597</v>
      </c>
      <c r="S14" s="56">
        <v>48.886324087922098</v>
      </c>
      <c r="T14" s="56">
        <v>53.802683580387701</v>
      </c>
      <c r="U14" s="58">
        <v>-10.056717464834501</v>
      </c>
    </row>
    <row r="15" spans="1:23" ht="12" thickBot="1">
      <c r="A15" s="75"/>
      <c r="B15" s="70" t="s">
        <v>13</v>
      </c>
      <c r="C15" s="71"/>
      <c r="D15" s="56">
        <v>138875.06690000001</v>
      </c>
      <c r="E15" s="59"/>
      <c r="F15" s="59"/>
      <c r="G15" s="56">
        <v>105361.738</v>
      </c>
      <c r="H15" s="57">
        <v>31.807874031083301</v>
      </c>
      <c r="I15" s="56">
        <v>20187.651399999999</v>
      </c>
      <c r="J15" s="57">
        <v>14.536555661597999</v>
      </c>
      <c r="K15" s="56">
        <v>15588.812099999999</v>
      </c>
      <c r="L15" s="57">
        <v>14.7955153321408</v>
      </c>
      <c r="M15" s="57">
        <v>0.29500896351172301</v>
      </c>
      <c r="N15" s="56">
        <v>4640472.4472000003</v>
      </c>
      <c r="O15" s="56">
        <v>43175183.483000003</v>
      </c>
      <c r="P15" s="56">
        <v>4515</v>
      </c>
      <c r="Q15" s="56">
        <v>3105</v>
      </c>
      <c r="R15" s="57">
        <v>45.410628019323703</v>
      </c>
      <c r="S15" s="56">
        <v>30.758597320044299</v>
      </c>
      <c r="T15" s="56">
        <v>31.013199291465401</v>
      </c>
      <c r="U15" s="58">
        <v>-0.82774246423509701</v>
      </c>
    </row>
    <row r="16" spans="1:23" ht="12" thickBot="1">
      <c r="A16" s="75"/>
      <c r="B16" s="70" t="s">
        <v>14</v>
      </c>
      <c r="C16" s="71"/>
      <c r="D16" s="56">
        <v>738424.02630000003</v>
      </c>
      <c r="E16" s="59"/>
      <c r="F16" s="59"/>
      <c r="G16" s="56">
        <v>487171.09789999999</v>
      </c>
      <c r="H16" s="57">
        <v>51.573857620669799</v>
      </c>
      <c r="I16" s="56">
        <v>-159788.5165</v>
      </c>
      <c r="J16" s="57">
        <v>-21.639127494354099</v>
      </c>
      <c r="K16" s="56">
        <v>13688.1373</v>
      </c>
      <c r="L16" s="57">
        <v>2.8097186715312299</v>
      </c>
      <c r="M16" s="57">
        <v>-12.673503340735801</v>
      </c>
      <c r="N16" s="56">
        <v>22582212.459399998</v>
      </c>
      <c r="O16" s="56">
        <v>371784568.35229999</v>
      </c>
      <c r="P16" s="56">
        <v>22987</v>
      </c>
      <c r="Q16" s="56">
        <v>22124</v>
      </c>
      <c r="R16" s="57">
        <v>3.9007412764418699</v>
      </c>
      <c r="S16" s="56">
        <v>32.123549236525001</v>
      </c>
      <c r="T16" s="56">
        <v>26.771277490508002</v>
      </c>
      <c r="U16" s="58">
        <v>16.661520514462101</v>
      </c>
    </row>
    <row r="17" spans="1:21" ht="12" thickBot="1">
      <c r="A17" s="75"/>
      <c r="B17" s="70" t="s">
        <v>15</v>
      </c>
      <c r="C17" s="71"/>
      <c r="D17" s="56">
        <v>485618.22989999998</v>
      </c>
      <c r="E17" s="59"/>
      <c r="F17" s="59"/>
      <c r="G17" s="56">
        <v>416115.65870000003</v>
      </c>
      <c r="H17" s="57">
        <v>16.702705064533099</v>
      </c>
      <c r="I17" s="56">
        <v>62581.554600000003</v>
      </c>
      <c r="J17" s="57">
        <v>12.8869862675639</v>
      </c>
      <c r="K17" s="56">
        <v>44425.193800000001</v>
      </c>
      <c r="L17" s="57">
        <v>10.676164876561</v>
      </c>
      <c r="M17" s="57">
        <v>0.40869514000859603</v>
      </c>
      <c r="N17" s="56">
        <v>19456554.504000001</v>
      </c>
      <c r="O17" s="56">
        <v>371154575.71090001</v>
      </c>
      <c r="P17" s="56">
        <v>8993</v>
      </c>
      <c r="Q17" s="56">
        <v>8265</v>
      </c>
      <c r="R17" s="57">
        <v>8.8082274652147703</v>
      </c>
      <c r="S17" s="56">
        <v>53.9995807739353</v>
      </c>
      <c r="T17" s="56">
        <v>52.4592592135511</v>
      </c>
      <c r="U17" s="58">
        <v>2.85246947903648</v>
      </c>
    </row>
    <row r="18" spans="1:21" ht="12" customHeight="1" thickBot="1">
      <c r="A18" s="75"/>
      <c r="B18" s="70" t="s">
        <v>16</v>
      </c>
      <c r="C18" s="71"/>
      <c r="D18" s="56">
        <v>1223302.6584999999</v>
      </c>
      <c r="E18" s="59"/>
      <c r="F18" s="59"/>
      <c r="G18" s="56">
        <v>1109919.0866</v>
      </c>
      <c r="H18" s="57">
        <v>10.215480864224601</v>
      </c>
      <c r="I18" s="56">
        <v>170416.65549999999</v>
      </c>
      <c r="J18" s="57">
        <v>13.930866111985999</v>
      </c>
      <c r="K18" s="56">
        <v>166665.89970000001</v>
      </c>
      <c r="L18" s="57">
        <v>15.016040512515699</v>
      </c>
      <c r="M18" s="57">
        <v>2.2504638361844999E-2</v>
      </c>
      <c r="N18" s="56">
        <v>42003358.634199999</v>
      </c>
      <c r="O18" s="56">
        <v>700568507.16960001</v>
      </c>
      <c r="P18" s="56">
        <v>55699</v>
      </c>
      <c r="Q18" s="56">
        <v>48991</v>
      </c>
      <c r="R18" s="57">
        <v>13.692310832601899</v>
      </c>
      <c r="S18" s="56">
        <v>21.9627400581698</v>
      </c>
      <c r="T18" s="56">
        <v>21.466662307362601</v>
      </c>
      <c r="U18" s="58">
        <v>2.2587243189753901</v>
      </c>
    </row>
    <row r="19" spans="1:21" ht="12" customHeight="1" thickBot="1">
      <c r="A19" s="75"/>
      <c r="B19" s="70" t="s">
        <v>17</v>
      </c>
      <c r="C19" s="71"/>
      <c r="D19" s="56">
        <v>561850.34239999996</v>
      </c>
      <c r="E19" s="59"/>
      <c r="F19" s="59"/>
      <c r="G19" s="56">
        <v>476360.2475</v>
      </c>
      <c r="H19" s="57">
        <v>17.946521639591701</v>
      </c>
      <c r="I19" s="56">
        <v>38726.301399999997</v>
      </c>
      <c r="J19" s="57">
        <v>6.8926364331428003</v>
      </c>
      <c r="K19" s="56">
        <v>39656.012999999999</v>
      </c>
      <c r="L19" s="57">
        <v>8.32479477624757</v>
      </c>
      <c r="M19" s="57">
        <v>-2.3444404257180002E-2</v>
      </c>
      <c r="N19" s="56">
        <v>18170959.013700001</v>
      </c>
      <c r="O19" s="56">
        <v>216641730.03999999</v>
      </c>
      <c r="P19" s="56">
        <v>12386</v>
      </c>
      <c r="Q19" s="56">
        <v>10136</v>
      </c>
      <c r="R19" s="57">
        <v>22.198105761641699</v>
      </c>
      <c r="S19" s="56">
        <v>45.361726336186003</v>
      </c>
      <c r="T19" s="56">
        <v>41.907990765588004</v>
      </c>
      <c r="U19" s="58">
        <v>7.6137657217928698</v>
      </c>
    </row>
    <row r="20" spans="1:21" ht="12" thickBot="1">
      <c r="A20" s="75"/>
      <c r="B20" s="70" t="s">
        <v>18</v>
      </c>
      <c r="C20" s="71"/>
      <c r="D20" s="56">
        <v>956432.16299999994</v>
      </c>
      <c r="E20" s="59"/>
      <c r="F20" s="59"/>
      <c r="G20" s="56">
        <v>822337.24950000003</v>
      </c>
      <c r="H20" s="57">
        <v>16.306559575348501</v>
      </c>
      <c r="I20" s="56">
        <v>90156.272899999996</v>
      </c>
      <c r="J20" s="57">
        <v>9.4263112835112803</v>
      </c>
      <c r="K20" s="56">
        <v>64911.787199999999</v>
      </c>
      <c r="L20" s="57">
        <v>7.8935725262923304</v>
      </c>
      <c r="M20" s="57">
        <v>0.38890449314265702</v>
      </c>
      <c r="N20" s="56">
        <v>45949870.065200001</v>
      </c>
      <c r="O20" s="56">
        <v>436738202.17580003</v>
      </c>
      <c r="P20" s="56">
        <v>40209</v>
      </c>
      <c r="Q20" s="56">
        <v>36696</v>
      </c>
      <c r="R20" s="57">
        <v>9.5732504905166707</v>
      </c>
      <c r="S20" s="56">
        <v>23.786519510557302</v>
      </c>
      <c r="T20" s="56">
        <v>25.360809423370402</v>
      </c>
      <c r="U20" s="58">
        <v>-6.61841221501248</v>
      </c>
    </row>
    <row r="21" spans="1:21" ht="12" customHeight="1" thickBot="1">
      <c r="A21" s="75"/>
      <c r="B21" s="70" t="s">
        <v>19</v>
      </c>
      <c r="C21" s="71"/>
      <c r="D21" s="56">
        <v>312467.13760000002</v>
      </c>
      <c r="E21" s="59"/>
      <c r="F21" s="59"/>
      <c r="G21" s="56">
        <v>285473.86609999998</v>
      </c>
      <c r="H21" s="57">
        <v>9.4556016173278792</v>
      </c>
      <c r="I21" s="56">
        <v>42714.610800000002</v>
      </c>
      <c r="J21" s="57">
        <v>13.6701130007087</v>
      </c>
      <c r="K21" s="56">
        <v>38848.8024</v>
      </c>
      <c r="L21" s="57">
        <v>13.6085319930447</v>
      </c>
      <c r="M21" s="57">
        <v>9.9509075214118003E-2</v>
      </c>
      <c r="N21" s="56">
        <v>11363020.927300001</v>
      </c>
      <c r="O21" s="56">
        <v>136194900.3788</v>
      </c>
      <c r="P21" s="56">
        <v>27370</v>
      </c>
      <c r="Q21" s="56">
        <v>24836</v>
      </c>
      <c r="R21" s="57">
        <v>10.202931228861299</v>
      </c>
      <c r="S21" s="56">
        <v>11.416409850200999</v>
      </c>
      <c r="T21" s="56">
        <v>11.6861308584313</v>
      </c>
      <c r="U21" s="58">
        <v>-2.36257292589764</v>
      </c>
    </row>
    <row r="22" spans="1:21" ht="12" customHeight="1" thickBot="1">
      <c r="A22" s="75"/>
      <c r="B22" s="70" t="s">
        <v>20</v>
      </c>
      <c r="C22" s="71"/>
      <c r="D22" s="56">
        <v>879477.77879999997</v>
      </c>
      <c r="E22" s="59"/>
      <c r="F22" s="59"/>
      <c r="G22" s="56">
        <v>874003.78480000002</v>
      </c>
      <c r="H22" s="57">
        <v>0.626312390769868</v>
      </c>
      <c r="I22" s="56">
        <v>55030.6351</v>
      </c>
      <c r="J22" s="57">
        <v>6.2571944881980199</v>
      </c>
      <c r="K22" s="56">
        <v>97197.361600000004</v>
      </c>
      <c r="L22" s="57">
        <v>11.1209314296324</v>
      </c>
      <c r="M22" s="57">
        <v>-0.43382583442470701</v>
      </c>
      <c r="N22" s="56">
        <v>29837980.358600002</v>
      </c>
      <c r="O22" s="56">
        <v>473897694.28280002</v>
      </c>
      <c r="P22" s="56">
        <v>50685</v>
      </c>
      <c r="Q22" s="56">
        <v>47483</v>
      </c>
      <c r="R22" s="57">
        <v>6.7434660825979904</v>
      </c>
      <c r="S22" s="56">
        <v>17.351835430600801</v>
      </c>
      <c r="T22" s="56">
        <v>17.401022806056901</v>
      </c>
      <c r="U22" s="58">
        <v>-0.28347073514419802</v>
      </c>
    </row>
    <row r="23" spans="1:21" ht="12" thickBot="1">
      <c r="A23" s="75"/>
      <c r="B23" s="70" t="s">
        <v>21</v>
      </c>
      <c r="C23" s="71"/>
      <c r="D23" s="56">
        <v>1597702.5824</v>
      </c>
      <c r="E23" s="59"/>
      <c r="F23" s="59"/>
      <c r="G23" s="56">
        <v>1918843.71</v>
      </c>
      <c r="H23" s="57">
        <v>-16.736179498433501</v>
      </c>
      <c r="I23" s="56">
        <v>167112.35860000001</v>
      </c>
      <c r="J23" s="57">
        <v>10.4595411211623</v>
      </c>
      <c r="K23" s="56">
        <v>217796.13430000001</v>
      </c>
      <c r="L23" s="57">
        <v>11.350384253025</v>
      </c>
      <c r="M23" s="57">
        <v>-0.23271200778149001</v>
      </c>
      <c r="N23" s="56">
        <v>89781633.904899999</v>
      </c>
      <c r="O23" s="56">
        <v>1068280707.1269</v>
      </c>
      <c r="P23" s="56">
        <v>56233</v>
      </c>
      <c r="Q23" s="56">
        <v>50607</v>
      </c>
      <c r="R23" s="57">
        <v>11.1170391447823</v>
      </c>
      <c r="S23" s="56">
        <v>28.4121882595629</v>
      </c>
      <c r="T23" s="56">
        <v>28.858493406050499</v>
      </c>
      <c r="U23" s="58">
        <v>-1.5708228539469899</v>
      </c>
    </row>
    <row r="24" spans="1:21" ht="12" thickBot="1">
      <c r="A24" s="75"/>
      <c r="B24" s="70" t="s">
        <v>22</v>
      </c>
      <c r="C24" s="71"/>
      <c r="D24" s="56">
        <v>271205.66239999997</v>
      </c>
      <c r="E24" s="59"/>
      <c r="F24" s="59"/>
      <c r="G24" s="56">
        <v>210366.38020000001</v>
      </c>
      <c r="H24" s="57">
        <v>28.9206298754386</v>
      </c>
      <c r="I24" s="56">
        <v>39003.790200000003</v>
      </c>
      <c r="J24" s="57">
        <v>14.381628265000399</v>
      </c>
      <c r="K24" s="56">
        <v>34451.087599999999</v>
      </c>
      <c r="L24" s="57">
        <v>16.3767078975484</v>
      </c>
      <c r="M24" s="57">
        <v>0.13214974960616299</v>
      </c>
      <c r="N24" s="56">
        <v>7177453.8766000001</v>
      </c>
      <c r="O24" s="56">
        <v>102779251.6446</v>
      </c>
      <c r="P24" s="56">
        <v>24855</v>
      </c>
      <c r="Q24" s="56">
        <v>23031</v>
      </c>
      <c r="R24" s="57">
        <v>7.9197603230428504</v>
      </c>
      <c r="S24" s="56">
        <v>10.911513272983299</v>
      </c>
      <c r="T24" s="56">
        <v>9.9292103990274008</v>
      </c>
      <c r="U24" s="58">
        <v>9.0024440183569094</v>
      </c>
    </row>
    <row r="25" spans="1:21" ht="12" thickBot="1">
      <c r="A25" s="75"/>
      <c r="B25" s="70" t="s">
        <v>23</v>
      </c>
      <c r="C25" s="71"/>
      <c r="D25" s="56">
        <v>384370.1263</v>
      </c>
      <c r="E25" s="59"/>
      <c r="F25" s="59"/>
      <c r="G25" s="56">
        <v>292209.34149999998</v>
      </c>
      <c r="H25" s="57">
        <v>31.539301353923399</v>
      </c>
      <c r="I25" s="56">
        <v>24727.733400000001</v>
      </c>
      <c r="J25" s="57">
        <v>6.4333130251387098</v>
      </c>
      <c r="K25" s="56">
        <v>19824.5579</v>
      </c>
      <c r="L25" s="57">
        <v>6.7843682882396799</v>
      </c>
      <c r="M25" s="57">
        <v>0.24732836539068501</v>
      </c>
      <c r="N25" s="56">
        <v>9875406.4398999996</v>
      </c>
      <c r="O25" s="56">
        <v>121717771.2907</v>
      </c>
      <c r="P25" s="56">
        <v>21131</v>
      </c>
      <c r="Q25" s="56">
        <v>19117</v>
      </c>
      <c r="R25" s="57">
        <v>10.535125804258</v>
      </c>
      <c r="S25" s="56">
        <v>18.189869211111599</v>
      </c>
      <c r="T25" s="56">
        <v>16.967050980802401</v>
      </c>
      <c r="U25" s="58">
        <v>6.7225234888562602</v>
      </c>
    </row>
    <row r="26" spans="1:21" ht="12" thickBot="1">
      <c r="A26" s="75"/>
      <c r="B26" s="70" t="s">
        <v>24</v>
      </c>
      <c r="C26" s="71"/>
      <c r="D26" s="56">
        <v>600739.34219999996</v>
      </c>
      <c r="E26" s="59"/>
      <c r="F26" s="59"/>
      <c r="G26" s="56">
        <v>514701.24410000001</v>
      </c>
      <c r="H26" s="57">
        <v>16.716123981873199</v>
      </c>
      <c r="I26" s="56">
        <v>136040.1189</v>
      </c>
      <c r="J26" s="57">
        <v>22.645448590365401</v>
      </c>
      <c r="K26" s="56">
        <v>101322.25</v>
      </c>
      <c r="L26" s="57">
        <v>19.685643110727401</v>
      </c>
      <c r="M26" s="57">
        <v>0.34264802548305001</v>
      </c>
      <c r="N26" s="56">
        <v>16636811.164899999</v>
      </c>
      <c r="O26" s="56">
        <v>229040336.19999999</v>
      </c>
      <c r="P26" s="56">
        <v>45734</v>
      </c>
      <c r="Q26" s="56">
        <v>40162</v>
      </c>
      <c r="R26" s="57">
        <v>13.873811065186</v>
      </c>
      <c r="S26" s="56">
        <v>13.135508422617701</v>
      </c>
      <c r="T26" s="56">
        <v>12.982323313082</v>
      </c>
      <c r="U26" s="58">
        <v>1.1661909429555299</v>
      </c>
    </row>
    <row r="27" spans="1:21" ht="12" thickBot="1">
      <c r="A27" s="75"/>
      <c r="B27" s="70" t="s">
        <v>25</v>
      </c>
      <c r="C27" s="71"/>
      <c r="D27" s="56">
        <v>229234.3363</v>
      </c>
      <c r="E27" s="59"/>
      <c r="F27" s="59"/>
      <c r="G27" s="56">
        <v>208075.2904</v>
      </c>
      <c r="H27" s="57">
        <v>10.168937339616001</v>
      </c>
      <c r="I27" s="56">
        <v>55797.578999999998</v>
      </c>
      <c r="J27" s="57">
        <v>24.340846969355201</v>
      </c>
      <c r="K27" s="56">
        <v>56630.111599999997</v>
      </c>
      <c r="L27" s="57">
        <v>27.216163673800601</v>
      </c>
      <c r="M27" s="57">
        <v>-1.4701235375987E-2</v>
      </c>
      <c r="N27" s="56">
        <v>5751600.5992999999</v>
      </c>
      <c r="O27" s="56">
        <v>83539261.332699999</v>
      </c>
      <c r="P27" s="56">
        <v>28270</v>
      </c>
      <c r="Q27" s="56">
        <v>25253</v>
      </c>
      <c r="R27" s="57">
        <v>11.947095394606601</v>
      </c>
      <c r="S27" s="56">
        <v>8.1087490732224996</v>
      </c>
      <c r="T27" s="56">
        <v>7.9740569278897597</v>
      </c>
      <c r="U27" s="58">
        <v>1.6610718141165901</v>
      </c>
    </row>
    <row r="28" spans="1:21" ht="12" thickBot="1">
      <c r="A28" s="75"/>
      <c r="B28" s="70" t="s">
        <v>26</v>
      </c>
      <c r="C28" s="71"/>
      <c r="D28" s="56">
        <v>1228039.7156</v>
      </c>
      <c r="E28" s="59"/>
      <c r="F28" s="59"/>
      <c r="G28" s="56">
        <v>1055805.9458000001</v>
      </c>
      <c r="H28" s="57">
        <v>16.313013815194601</v>
      </c>
      <c r="I28" s="56">
        <v>51600.798499999997</v>
      </c>
      <c r="J28" s="57">
        <v>4.2018835257936802</v>
      </c>
      <c r="K28" s="56">
        <v>60422.625500000002</v>
      </c>
      <c r="L28" s="57">
        <v>5.7228911941973299</v>
      </c>
      <c r="M28" s="57">
        <v>-0.146002046865706</v>
      </c>
      <c r="N28" s="56">
        <v>34620373.842</v>
      </c>
      <c r="O28" s="56">
        <v>361611748.44599998</v>
      </c>
      <c r="P28" s="56">
        <v>48538</v>
      </c>
      <c r="Q28" s="56">
        <v>46584</v>
      </c>
      <c r="R28" s="57">
        <v>4.1945732440323003</v>
      </c>
      <c r="S28" s="56">
        <v>25.300583369730901</v>
      </c>
      <c r="T28" s="56">
        <v>24.623391014082099</v>
      </c>
      <c r="U28" s="58">
        <v>2.6765879100599101</v>
      </c>
    </row>
    <row r="29" spans="1:21" ht="12" thickBot="1">
      <c r="A29" s="75"/>
      <c r="B29" s="70" t="s">
        <v>27</v>
      </c>
      <c r="C29" s="71"/>
      <c r="D29" s="56">
        <v>792307.96750000003</v>
      </c>
      <c r="E29" s="59"/>
      <c r="F29" s="59"/>
      <c r="G29" s="56">
        <v>647638.00789999997</v>
      </c>
      <c r="H29" s="57">
        <v>22.338089771645699</v>
      </c>
      <c r="I29" s="56">
        <v>114745.60920000001</v>
      </c>
      <c r="J29" s="57">
        <v>14.482450499906101</v>
      </c>
      <c r="K29" s="56">
        <v>81580.160399999993</v>
      </c>
      <c r="L29" s="57">
        <v>12.596567743843201</v>
      </c>
      <c r="M29" s="57">
        <v>0.40653816611029903</v>
      </c>
      <c r="N29" s="56">
        <v>20022859.385000002</v>
      </c>
      <c r="O29" s="56">
        <v>252541472.0625</v>
      </c>
      <c r="P29" s="56">
        <v>109485</v>
      </c>
      <c r="Q29" s="56">
        <v>108321</v>
      </c>
      <c r="R29" s="57">
        <v>1.0745838757027599</v>
      </c>
      <c r="S29" s="56">
        <v>7.2366805270128296</v>
      </c>
      <c r="T29" s="56">
        <v>7.8137495924151397</v>
      </c>
      <c r="U29" s="58">
        <v>-7.9742233092678401</v>
      </c>
    </row>
    <row r="30" spans="1:21" ht="12" thickBot="1">
      <c r="A30" s="75"/>
      <c r="B30" s="70" t="s">
        <v>28</v>
      </c>
      <c r="C30" s="71"/>
      <c r="D30" s="56">
        <v>805500.64789999998</v>
      </c>
      <c r="E30" s="59"/>
      <c r="F30" s="59"/>
      <c r="G30" s="56">
        <v>689962.79180000001</v>
      </c>
      <c r="H30" s="57">
        <v>16.745519827030201</v>
      </c>
      <c r="I30" s="56">
        <v>100922.5475</v>
      </c>
      <c r="J30" s="57">
        <v>12.529170245003799</v>
      </c>
      <c r="K30" s="56">
        <v>98935.381999999998</v>
      </c>
      <c r="L30" s="57">
        <v>14.3392344015963</v>
      </c>
      <c r="M30" s="57">
        <v>2.0085488728390999E-2</v>
      </c>
      <c r="N30" s="56">
        <v>22867796.3499</v>
      </c>
      <c r="O30" s="56">
        <v>398810648.63389999</v>
      </c>
      <c r="P30" s="56">
        <v>62861</v>
      </c>
      <c r="Q30" s="56">
        <v>56226</v>
      </c>
      <c r="R30" s="57">
        <v>11.8005904741579</v>
      </c>
      <c r="S30" s="56">
        <v>12.813996721337601</v>
      </c>
      <c r="T30" s="56">
        <v>12.406347728808701</v>
      </c>
      <c r="U30" s="58">
        <v>3.1812790450462001</v>
      </c>
    </row>
    <row r="31" spans="1:21" ht="12" thickBot="1">
      <c r="A31" s="75"/>
      <c r="B31" s="70" t="s">
        <v>29</v>
      </c>
      <c r="C31" s="71"/>
      <c r="D31" s="56">
        <v>1321267.801</v>
      </c>
      <c r="E31" s="59"/>
      <c r="F31" s="59"/>
      <c r="G31" s="56">
        <v>638082.9388</v>
      </c>
      <c r="H31" s="57">
        <v>107.068348118635</v>
      </c>
      <c r="I31" s="56">
        <v>-33762.643100000001</v>
      </c>
      <c r="J31" s="57">
        <v>-2.5553217201271998</v>
      </c>
      <c r="K31" s="56">
        <v>27562.4483</v>
      </c>
      <c r="L31" s="57">
        <v>4.3195714262216196</v>
      </c>
      <c r="M31" s="57">
        <v>-2.2249508001798199</v>
      </c>
      <c r="N31" s="56">
        <v>41102288.6976</v>
      </c>
      <c r="O31" s="56">
        <v>429470604.27100003</v>
      </c>
      <c r="P31" s="56">
        <v>33872</v>
      </c>
      <c r="Q31" s="56">
        <v>31475</v>
      </c>
      <c r="R31" s="57">
        <v>7.6155679110405003</v>
      </c>
      <c r="S31" s="56">
        <v>39.007670081483198</v>
      </c>
      <c r="T31" s="56">
        <v>32.699143796664004</v>
      </c>
      <c r="U31" s="58">
        <v>16.1725277916915</v>
      </c>
    </row>
    <row r="32" spans="1:21" ht="12" thickBot="1">
      <c r="A32" s="75"/>
      <c r="B32" s="70" t="s">
        <v>30</v>
      </c>
      <c r="C32" s="71"/>
      <c r="D32" s="56">
        <v>119535.4498</v>
      </c>
      <c r="E32" s="59"/>
      <c r="F32" s="59"/>
      <c r="G32" s="56">
        <v>94240.777199999997</v>
      </c>
      <c r="H32" s="57">
        <v>26.8404753775736</v>
      </c>
      <c r="I32" s="56">
        <v>27291.137699999999</v>
      </c>
      <c r="J32" s="57">
        <v>22.8309992940688</v>
      </c>
      <c r="K32" s="56">
        <v>25311.537799999998</v>
      </c>
      <c r="L32" s="57">
        <v>26.858371240172701</v>
      </c>
      <c r="M32" s="57">
        <v>7.8209388763412005E-2</v>
      </c>
      <c r="N32" s="56">
        <v>3076333.1531000002</v>
      </c>
      <c r="O32" s="56">
        <v>41457226.826300003</v>
      </c>
      <c r="P32" s="56">
        <v>22069</v>
      </c>
      <c r="Q32" s="56">
        <v>20598</v>
      </c>
      <c r="R32" s="57">
        <v>7.1414700456354998</v>
      </c>
      <c r="S32" s="56">
        <v>5.4164416058724898</v>
      </c>
      <c r="T32" s="56">
        <v>5.4567982959510601</v>
      </c>
      <c r="U32" s="58">
        <v>-0.74507754380325097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249201.9822</v>
      </c>
      <c r="E35" s="59"/>
      <c r="F35" s="59"/>
      <c r="G35" s="56">
        <v>180828.5086</v>
      </c>
      <c r="H35" s="57">
        <v>37.811224640051002</v>
      </c>
      <c r="I35" s="56">
        <v>35047.705600000001</v>
      </c>
      <c r="J35" s="57">
        <v>14.063975450994599</v>
      </c>
      <c r="K35" s="56">
        <v>19041.571800000002</v>
      </c>
      <c r="L35" s="57">
        <v>10.530182407311001</v>
      </c>
      <c r="M35" s="57">
        <v>0.84058889508270596</v>
      </c>
      <c r="N35" s="56">
        <v>6521516.3869000003</v>
      </c>
      <c r="O35" s="56">
        <v>70590883.166800007</v>
      </c>
      <c r="P35" s="56">
        <v>13986</v>
      </c>
      <c r="Q35" s="56">
        <v>13305</v>
      </c>
      <c r="R35" s="57">
        <v>5.1183765501691099</v>
      </c>
      <c r="S35" s="56">
        <v>17.817959545259502</v>
      </c>
      <c r="T35" s="56">
        <v>16.956739180759101</v>
      </c>
      <c r="U35" s="58">
        <v>4.83343989143561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63440.37</v>
      </c>
      <c r="E37" s="59"/>
      <c r="F37" s="59"/>
      <c r="G37" s="56">
        <v>118717.98</v>
      </c>
      <c r="H37" s="57">
        <v>-46.562121424235798</v>
      </c>
      <c r="I37" s="56">
        <v>7622.27</v>
      </c>
      <c r="J37" s="57">
        <v>12.0148574164999</v>
      </c>
      <c r="K37" s="56">
        <v>2377.59</v>
      </c>
      <c r="L37" s="57">
        <v>2.0027210705573002</v>
      </c>
      <c r="M37" s="57">
        <v>2.2058807447877902</v>
      </c>
      <c r="N37" s="56">
        <v>20657502.359999999</v>
      </c>
      <c r="O37" s="56">
        <v>85272616.980000004</v>
      </c>
      <c r="P37" s="56">
        <v>51</v>
      </c>
      <c r="Q37" s="56">
        <v>57</v>
      </c>
      <c r="R37" s="57">
        <v>-10.526315789473699</v>
      </c>
      <c r="S37" s="56">
        <v>1243.92882352941</v>
      </c>
      <c r="T37" s="56">
        <v>1980.37228070175</v>
      </c>
      <c r="U37" s="58">
        <v>-59.203022169936098</v>
      </c>
    </row>
    <row r="38" spans="1:21" ht="12" thickBot="1">
      <c r="A38" s="75"/>
      <c r="B38" s="70" t="s">
        <v>35</v>
      </c>
      <c r="C38" s="71"/>
      <c r="D38" s="56">
        <v>145412.72</v>
      </c>
      <c r="E38" s="59"/>
      <c r="F38" s="59"/>
      <c r="G38" s="56">
        <v>158465.85999999999</v>
      </c>
      <c r="H38" s="57">
        <v>-8.2371938031321008</v>
      </c>
      <c r="I38" s="56">
        <v>-8912.92</v>
      </c>
      <c r="J38" s="57">
        <v>-6.1293950075344199</v>
      </c>
      <c r="K38" s="56">
        <v>-19335.04</v>
      </c>
      <c r="L38" s="57">
        <v>-12.201391517390601</v>
      </c>
      <c r="M38" s="57">
        <v>-0.53902758928867001</v>
      </c>
      <c r="N38" s="56">
        <v>10933590.390000001</v>
      </c>
      <c r="O38" s="56">
        <v>134617462.37</v>
      </c>
      <c r="P38" s="56">
        <v>75</v>
      </c>
      <c r="Q38" s="56">
        <v>51</v>
      </c>
      <c r="R38" s="57">
        <v>47.058823529411796</v>
      </c>
      <c r="S38" s="56">
        <v>1938.8362666666701</v>
      </c>
      <c r="T38" s="56">
        <v>1992.28058823529</v>
      </c>
      <c r="U38" s="58">
        <v>-2.7565154669048599</v>
      </c>
    </row>
    <row r="39" spans="1:21" ht="12" thickBot="1">
      <c r="A39" s="75"/>
      <c r="B39" s="70" t="s">
        <v>36</v>
      </c>
      <c r="C39" s="71"/>
      <c r="D39" s="56">
        <v>66214.7</v>
      </c>
      <c r="E39" s="59"/>
      <c r="F39" s="59"/>
      <c r="G39" s="56">
        <v>30579.5</v>
      </c>
      <c r="H39" s="57">
        <v>116.532971435112</v>
      </c>
      <c r="I39" s="56">
        <v>3406</v>
      </c>
      <c r="J39" s="57">
        <v>5.1438728862322103</v>
      </c>
      <c r="K39" s="56">
        <v>846.17</v>
      </c>
      <c r="L39" s="57">
        <v>2.76711522425154</v>
      </c>
      <c r="M39" s="57">
        <v>3.0251958826240601</v>
      </c>
      <c r="N39" s="56">
        <v>10480442.98</v>
      </c>
      <c r="O39" s="56">
        <v>118642201.84</v>
      </c>
      <c r="P39" s="56">
        <v>20</v>
      </c>
      <c r="Q39" s="56">
        <v>16</v>
      </c>
      <c r="R39" s="57">
        <v>25</v>
      </c>
      <c r="S39" s="56">
        <v>3310.7350000000001</v>
      </c>
      <c r="T39" s="56">
        <v>2943.0237499999998</v>
      </c>
      <c r="U39" s="58">
        <v>11.106634931518199</v>
      </c>
    </row>
    <row r="40" spans="1:21" ht="12" thickBot="1">
      <c r="A40" s="75"/>
      <c r="B40" s="70" t="s">
        <v>37</v>
      </c>
      <c r="C40" s="71"/>
      <c r="D40" s="56">
        <v>128012.16</v>
      </c>
      <c r="E40" s="59"/>
      <c r="F40" s="59"/>
      <c r="G40" s="56">
        <v>94474.42</v>
      </c>
      <c r="H40" s="57">
        <v>35.499281181085898</v>
      </c>
      <c r="I40" s="56">
        <v>-3662.55</v>
      </c>
      <c r="J40" s="57">
        <v>-2.86109538343857</v>
      </c>
      <c r="K40" s="56">
        <v>-12338.51</v>
      </c>
      <c r="L40" s="57">
        <v>-13.060159564885399</v>
      </c>
      <c r="M40" s="57">
        <v>-0.70316107860673605</v>
      </c>
      <c r="N40" s="56">
        <v>6856312.1399999997</v>
      </c>
      <c r="O40" s="56">
        <v>96931211.469999999</v>
      </c>
      <c r="P40" s="56">
        <v>41</v>
      </c>
      <c r="Q40" s="56">
        <v>49</v>
      </c>
      <c r="R40" s="57">
        <v>-16.326530612244898</v>
      </c>
      <c r="S40" s="56">
        <v>3122.2478048780499</v>
      </c>
      <c r="T40" s="56">
        <v>1245.0877551020401</v>
      </c>
      <c r="U40" s="58">
        <v>60.122071247619203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29.14</v>
      </c>
      <c r="H41" s="59"/>
      <c r="I41" s="59"/>
      <c r="J41" s="59"/>
      <c r="K41" s="56">
        <v>-2359.85</v>
      </c>
      <c r="L41" s="57">
        <v>-8098.3184625943704</v>
      </c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18504.273399999998</v>
      </c>
      <c r="E42" s="59"/>
      <c r="F42" s="59"/>
      <c r="G42" s="56">
        <v>69415.811499999996</v>
      </c>
      <c r="H42" s="57">
        <v>-73.342855179327501</v>
      </c>
      <c r="I42" s="56">
        <v>1714.6839</v>
      </c>
      <c r="J42" s="57">
        <v>9.2664211284297195</v>
      </c>
      <c r="K42" s="56">
        <v>4110.7345999999998</v>
      </c>
      <c r="L42" s="57">
        <v>5.9218995084426798</v>
      </c>
      <c r="M42" s="57">
        <v>-0.58287652528090705</v>
      </c>
      <c r="N42" s="56">
        <v>577296.83360000001</v>
      </c>
      <c r="O42" s="56">
        <v>21081256.899300002</v>
      </c>
      <c r="P42" s="56">
        <v>71</v>
      </c>
      <c r="Q42" s="56">
        <v>49</v>
      </c>
      <c r="R42" s="57">
        <v>44.8979591836735</v>
      </c>
      <c r="S42" s="56">
        <v>260.62356901408401</v>
      </c>
      <c r="T42" s="56">
        <v>227.06261632653101</v>
      </c>
      <c r="U42" s="58">
        <v>12.8771748520335</v>
      </c>
    </row>
    <row r="43" spans="1:21" ht="12" thickBot="1">
      <c r="A43" s="75"/>
      <c r="B43" s="70" t="s">
        <v>33</v>
      </c>
      <c r="C43" s="71"/>
      <c r="D43" s="56">
        <v>464150.3505</v>
      </c>
      <c r="E43" s="59"/>
      <c r="F43" s="59"/>
      <c r="G43" s="56">
        <v>349050.15289999999</v>
      </c>
      <c r="H43" s="57">
        <v>32.975260616194397</v>
      </c>
      <c r="I43" s="56">
        <v>29857.4601</v>
      </c>
      <c r="J43" s="57">
        <v>6.43271303529911</v>
      </c>
      <c r="K43" s="56">
        <v>19691.852599999998</v>
      </c>
      <c r="L43" s="57">
        <v>5.6415539246709798</v>
      </c>
      <c r="M43" s="57">
        <v>0.51623418611207805</v>
      </c>
      <c r="N43" s="56">
        <v>10309012.1623</v>
      </c>
      <c r="O43" s="56">
        <v>151493570.516</v>
      </c>
      <c r="P43" s="56">
        <v>2302</v>
      </c>
      <c r="Q43" s="56">
        <v>1669</v>
      </c>
      <c r="R43" s="57">
        <v>37.926902336728602</v>
      </c>
      <c r="S43" s="56">
        <v>201.62917050390999</v>
      </c>
      <c r="T43" s="56">
        <v>206.56067219892199</v>
      </c>
      <c r="U43" s="58">
        <v>-2.44582749742368</v>
      </c>
    </row>
    <row r="44" spans="1:21" ht="12" thickBot="1">
      <c r="A44" s="75"/>
      <c r="B44" s="70" t="s">
        <v>38</v>
      </c>
      <c r="C44" s="71"/>
      <c r="D44" s="56">
        <v>100464.42</v>
      </c>
      <c r="E44" s="59"/>
      <c r="F44" s="59"/>
      <c r="G44" s="56">
        <v>107138.55</v>
      </c>
      <c r="H44" s="57">
        <v>-6.2294384234246296</v>
      </c>
      <c r="I44" s="56">
        <v>-8121.71</v>
      </c>
      <c r="J44" s="57">
        <v>-8.08416551849899</v>
      </c>
      <c r="K44" s="56">
        <v>-10020.51</v>
      </c>
      <c r="L44" s="57">
        <v>-9.3528519846497797</v>
      </c>
      <c r="M44" s="57">
        <v>-0.18949135323451599</v>
      </c>
      <c r="N44" s="56">
        <v>7382728.1100000003</v>
      </c>
      <c r="O44" s="56">
        <v>69934161.680000007</v>
      </c>
      <c r="P44" s="56">
        <v>91</v>
      </c>
      <c r="Q44" s="56">
        <v>73</v>
      </c>
      <c r="R44" s="57">
        <v>24.657534246575398</v>
      </c>
      <c r="S44" s="56">
        <v>1104.0046153846199</v>
      </c>
      <c r="T44" s="56">
        <v>1058.4139726027399</v>
      </c>
      <c r="U44" s="58">
        <v>4.1295699444148299</v>
      </c>
    </row>
    <row r="45" spans="1:21" ht="12" thickBot="1">
      <c r="A45" s="75"/>
      <c r="B45" s="70" t="s">
        <v>39</v>
      </c>
      <c r="C45" s="71"/>
      <c r="D45" s="56">
        <v>45160.76</v>
      </c>
      <c r="E45" s="59"/>
      <c r="F45" s="59"/>
      <c r="G45" s="56">
        <v>82147.03</v>
      </c>
      <c r="H45" s="57">
        <v>-45.024476234868096</v>
      </c>
      <c r="I45" s="56">
        <v>6141.22</v>
      </c>
      <c r="J45" s="57">
        <v>13.598575400413999</v>
      </c>
      <c r="K45" s="56">
        <v>11214.16</v>
      </c>
      <c r="L45" s="57">
        <v>13.6513273821342</v>
      </c>
      <c r="M45" s="57">
        <v>-0.45236914757770502</v>
      </c>
      <c r="N45" s="56">
        <v>2844576.21</v>
      </c>
      <c r="O45" s="56">
        <v>30423847.5</v>
      </c>
      <c r="P45" s="56">
        <v>36</v>
      </c>
      <c r="Q45" s="56">
        <v>46</v>
      </c>
      <c r="R45" s="57">
        <v>-21.739130434782599</v>
      </c>
      <c r="S45" s="56">
        <v>1254.4655555555601</v>
      </c>
      <c r="T45" s="56">
        <v>1122.83586956522</v>
      </c>
      <c r="U45" s="58">
        <v>10.492889614019299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12795.519399999999</v>
      </c>
      <c r="E47" s="62"/>
      <c r="F47" s="62"/>
      <c r="G47" s="61">
        <v>12968.512199999999</v>
      </c>
      <c r="H47" s="63">
        <v>-1.33394484526914</v>
      </c>
      <c r="I47" s="61">
        <v>593.41099999999994</v>
      </c>
      <c r="J47" s="63">
        <v>4.63764683128064</v>
      </c>
      <c r="K47" s="61">
        <v>1024.8721</v>
      </c>
      <c r="L47" s="63">
        <v>7.9027731492591702</v>
      </c>
      <c r="M47" s="63">
        <v>-0.42099018989784198</v>
      </c>
      <c r="N47" s="61">
        <v>382758.7684</v>
      </c>
      <c r="O47" s="61">
        <v>7845928.2550999997</v>
      </c>
      <c r="P47" s="61">
        <v>16</v>
      </c>
      <c r="Q47" s="61">
        <v>14</v>
      </c>
      <c r="R47" s="63">
        <v>14.285714285714301</v>
      </c>
      <c r="S47" s="61">
        <v>799.71996249999995</v>
      </c>
      <c r="T47" s="61">
        <v>843.45467142857206</v>
      </c>
      <c r="U47" s="64">
        <v>-5.4687529359468003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I23" sqref="I2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36797</v>
      </c>
      <c r="D2" s="37">
        <v>508073.07971709402</v>
      </c>
      <c r="E2" s="37">
        <v>361720.22421196598</v>
      </c>
      <c r="F2" s="37">
        <v>146352.85550512801</v>
      </c>
      <c r="G2" s="37">
        <v>361720.22421196598</v>
      </c>
      <c r="H2" s="37">
        <v>0.28805473335965898</v>
      </c>
    </row>
    <row r="3" spans="1:8">
      <c r="A3" s="37">
        <v>2</v>
      </c>
      <c r="B3" s="37">
        <v>13</v>
      </c>
      <c r="C3" s="37">
        <v>5425</v>
      </c>
      <c r="D3" s="37">
        <v>50854.371583760701</v>
      </c>
      <c r="E3" s="37">
        <v>38379.8597863248</v>
      </c>
      <c r="F3" s="37">
        <v>12474.5117974359</v>
      </c>
      <c r="G3" s="37">
        <v>38379.8597863248</v>
      </c>
      <c r="H3" s="37">
        <v>0.24529871098474801</v>
      </c>
    </row>
    <row r="4" spans="1:8">
      <c r="A4" s="37">
        <v>3</v>
      </c>
      <c r="B4" s="37">
        <v>14</v>
      </c>
      <c r="C4" s="37">
        <v>90196</v>
      </c>
      <c r="D4" s="37">
        <v>67211.460775947402</v>
      </c>
      <c r="E4" s="37">
        <v>45125.051600208397</v>
      </c>
      <c r="F4" s="37">
        <v>22086.4091757389</v>
      </c>
      <c r="G4" s="37">
        <v>45125.051600208397</v>
      </c>
      <c r="H4" s="37">
        <v>0.32861075954538499</v>
      </c>
    </row>
    <row r="5" spans="1:8">
      <c r="A5" s="37">
        <v>4</v>
      </c>
      <c r="B5" s="37">
        <v>15</v>
      </c>
      <c r="C5" s="37">
        <v>4787</v>
      </c>
      <c r="D5" s="37">
        <v>100460.438462128</v>
      </c>
      <c r="E5" s="37">
        <v>82824.350417736903</v>
      </c>
      <c r="F5" s="37">
        <v>17636.088044391501</v>
      </c>
      <c r="G5" s="37">
        <v>82824.350417736903</v>
      </c>
      <c r="H5" s="37">
        <v>0.175552568895466</v>
      </c>
    </row>
    <row r="6" spans="1:8">
      <c r="A6" s="37">
        <v>5</v>
      </c>
      <c r="B6" s="37">
        <v>16</v>
      </c>
      <c r="C6" s="37">
        <v>4017</v>
      </c>
      <c r="D6" s="37">
        <v>291093.24607435899</v>
      </c>
      <c r="E6" s="37">
        <v>229382.628619658</v>
      </c>
      <c r="F6" s="37">
        <v>61710.6174547009</v>
      </c>
      <c r="G6" s="37">
        <v>229382.628619658</v>
      </c>
      <c r="H6" s="37">
        <v>0.211996046926273</v>
      </c>
    </row>
    <row r="7" spans="1:8">
      <c r="A7" s="37">
        <v>6</v>
      </c>
      <c r="B7" s="37">
        <v>17</v>
      </c>
      <c r="C7" s="37">
        <v>15475</v>
      </c>
      <c r="D7" s="37">
        <v>353408.851725641</v>
      </c>
      <c r="E7" s="37">
        <v>243450.78677692299</v>
      </c>
      <c r="F7" s="37">
        <v>109958.06494871801</v>
      </c>
      <c r="G7" s="37">
        <v>243450.78677692299</v>
      </c>
      <c r="H7" s="37">
        <v>0.31113557119978602</v>
      </c>
    </row>
    <row r="8" spans="1:8">
      <c r="A8" s="37">
        <v>7</v>
      </c>
      <c r="B8" s="37">
        <v>18</v>
      </c>
      <c r="C8" s="37">
        <v>117640</v>
      </c>
      <c r="D8" s="37">
        <v>215735.37011367499</v>
      </c>
      <c r="E8" s="37">
        <v>170716.90629145299</v>
      </c>
      <c r="F8" s="37">
        <v>45018.463822222198</v>
      </c>
      <c r="G8" s="37">
        <v>170716.90629145299</v>
      </c>
      <c r="H8" s="37">
        <v>0.208674469089149</v>
      </c>
    </row>
    <row r="9" spans="1:8">
      <c r="A9" s="37">
        <v>8</v>
      </c>
      <c r="B9" s="37">
        <v>19</v>
      </c>
      <c r="C9" s="37">
        <v>16578</v>
      </c>
      <c r="D9" s="37">
        <v>138875.176665812</v>
      </c>
      <c r="E9" s="37">
        <v>118687.41617435899</v>
      </c>
      <c r="F9" s="37">
        <v>20187.760491452998</v>
      </c>
      <c r="G9" s="37">
        <v>118687.41617435899</v>
      </c>
      <c r="H9" s="37">
        <v>0.14536622725624099</v>
      </c>
    </row>
    <row r="10" spans="1:8">
      <c r="A10" s="37">
        <v>9</v>
      </c>
      <c r="B10" s="37">
        <v>21</v>
      </c>
      <c r="C10" s="37">
        <v>166080</v>
      </c>
      <c r="D10" s="37">
        <v>738423.67160512798</v>
      </c>
      <c r="E10" s="37">
        <v>898212.54269999999</v>
      </c>
      <c r="F10" s="37">
        <v>-159788.87109487201</v>
      </c>
      <c r="G10" s="37">
        <v>898212.54269999999</v>
      </c>
      <c r="H10" s="37">
        <v>-0.21639185909023601</v>
      </c>
    </row>
    <row r="11" spans="1:8">
      <c r="A11" s="37">
        <v>10</v>
      </c>
      <c r="B11" s="37">
        <v>22</v>
      </c>
      <c r="C11" s="37">
        <v>26668</v>
      </c>
      <c r="D11" s="37">
        <v>485618.23624529899</v>
      </c>
      <c r="E11" s="37">
        <v>423036.67480512802</v>
      </c>
      <c r="F11" s="37">
        <v>62581.561440170903</v>
      </c>
      <c r="G11" s="37">
        <v>423036.67480512802</v>
      </c>
      <c r="H11" s="37">
        <v>0.12886987507726</v>
      </c>
    </row>
    <row r="12" spans="1:8">
      <c r="A12" s="37">
        <v>11</v>
      </c>
      <c r="B12" s="37">
        <v>23</v>
      </c>
      <c r="C12" s="37">
        <v>114735.22500000001</v>
      </c>
      <c r="D12" s="37">
        <v>1223302.9420769201</v>
      </c>
      <c r="E12" s="37">
        <v>1052885.99045641</v>
      </c>
      <c r="F12" s="37">
        <v>169952.07982564101</v>
      </c>
      <c r="G12" s="37">
        <v>1052885.99045641</v>
      </c>
      <c r="H12" s="37">
        <v>0.13898167219020299</v>
      </c>
    </row>
    <row r="13" spans="1:8">
      <c r="A13" s="37">
        <v>12</v>
      </c>
      <c r="B13" s="37">
        <v>24</v>
      </c>
      <c r="C13" s="37">
        <v>22433</v>
      </c>
      <c r="D13" s="37">
        <v>561850.29192564101</v>
      </c>
      <c r="E13" s="37">
        <v>523124.03957863199</v>
      </c>
      <c r="F13" s="37">
        <v>38726.2523470085</v>
      </c>
      <c r="G13" s="37">
        <v>523124.03957863199</v>
      </c>
      <c r="H13" s="37">
        <v>6.8926283217334003E-2</v>
      </c>
    </row>
    <row r="14" spans="1:8">
      <c r="A14" s="37">
        <v>13</v>
      </c>
      <c r="B14" s="37">
        <v>25</v>
      </c>
      <c r="C14" s="37">
        <v>84411</v>
      </c>
      <c r="D14" s="37">
        <v>956432.30020000006</v>
      </c>
      <c r="E14" s="37">
        <v>866275.89009999996</v>
      </c>
      <c r="F14" s="37">
        <v>90156.410099999994</v>
      </c>
      <c r="G14" s="37">
        <v>866275.89009999996</v>
      </c>
      <c r="H14" s="37">
        <v>9.42632427628671E-2</v>
      </c>
    </row>
    <row r="15" spans="1:8">
      <c r="A15" s="37">
        <v>14</v>
      </c>
      <c r="B15" s="37">
        <v>26</v>
      </c>
      <c r="C15" s="37">
        <v>52438</v>
      </c>
      <c r="D15" s="37">
        <v>312466.72782155703</v>
      </c>
      <c r="E15" s="37">
        <v>269752.52686616703</v>
      </c>
      <c r="F15" s="37">
        <v>42714.200955389198</v>
      </c>
      <c r="G15" s="37">
        <v>269752.52686616703</v>
      </c>
      <c r="H15" s="37">
        <v>0.136699997638732</v>
      </c>
    </row>
    <row r="16" spans="1:8">
      <c r="A16" s="37">
        <v>15</v>
      </c>
      <c r="B16" s="37">
        <v>27</v>
      </c>
      <c r="C16" s="37">
        <v>101364.072</v>
      </c>
      <c r="D16" s="37">
        <v>879478.92821375094</v>
      </c>
      <c r="E16" s="37">
        <v>824447.14404955797</v>
      </c>
      <c r="F16" s="37">
        <v>54980.245702654902</v>
      </c>
      <c r="G16" s="37">
        <v>824447.14404955797</v>
      </c>
      <c r="H16" s="37">
        <v>6.2518232139831501E-2</v>
      </c>
    </row>
    <row r="17" spans="1:9">
      <c r="A17" s="37">
        <v>16</v>
      </c>
      <c r="B17" s="37">
        <v>29</v>
      </c>
      <c r="C17" s="37">
        <v>122092</v>
      </c>
      <c r="D17" s="37">
        <v>1597703.9757059801</v>
      </c>
      <c r="E17" s="37">
        <v>1430590.24075983</v>
      </c>
      <c r="F17" s="37">
        <v>167113.734946154</v>
      </c>
      <c r="G17" s="37">
        <v>1430590.24075983</v>
      </c>
      <c r="H17" s="37">
        <v>0.10459618144989</v>
      </c>
    </row>
    <row r="18" spans="1:9">
      <c r="A18" s="37">
        <v>17</v>
      </c>
      <c r="B18" s="37">
        <v>31</v>
      </c>
      <c r="C18" s="37">
        <v>27349.879000000001</v>
      </c>
      <c r="D18" s="37">
        <v>271205.72666075203</v>
      </c>
      <c r="E18" s="37">
        <v>232201.87532118001</v>
      </c>
      <c r="F18" s="37">
        <v>39003.851339572</v>
      </c>
      <c r="G18" s="37">
        <v>232201.87532118001</v>
      </c>
      <c r="H18" s="37">
        <v>0.14381647400964201</v>
      </c>
    </row>
    <row r="19" spans="1:9">
      <c r="A19" s="37">
        <v>18</v>
      </c>
      <c r="B19" s="37">
        <v>32</v>
      </c>
      <c r="C19" s="37">
        <v>24291.664000000001</v>
      </c>
      <c r="D19" s="37">
        <v>384370.121804939</v>
      </c>
      <c r="E19" s="37">
        <v>359642.392851863</v>
      </c>
      <c r="F19" s="37">
        <v>24727.728953075599</v>
      </c>
      <c r="G19" s="37">
        <v>359642.392851863</v>
      </c>
      <c r="H19" s="37">
        <v>6.4333119434357294E-2</v>
      </c>
    </row>
    <row r="20" spans="1:9">
      <c r="A20" s="37">
        <v>19</v>
      </c>
      <c r="B20" s="37">
        <v>33</v>
      </c>
      <c r="C20" s="37">
        <v>35268.428</v>
      </c>
      <c r="D20" s="37">
        <v>600739.33696823195</v>
      </c>
      <c r="E20" s="37">
        <v>464699.20135709801</v>
      </c>
      <c r="F20" s="37">
        <v>136040.135611134</v>
      </c>
      <c r="G20" s="37">
        <v>464699.20135709801</v>
      </c>
      <c r="H20" s="37">
        <v>0.226454515693432</v>
      </c>
    </row>
    <row r="21" spans="1:9">
      <c r="A21" s="37">
        <v>20</v>
      </c>
      <c r="B21" s="37">
        <v>34</v>
      </c>
      <c r="C21" s="37">
        <v>36683.061000000002</v>
      </c>
      <c r="D21" s="37">
        <v>229234.19657889701</v>
      </c>
      <c r="E21" s="37">
        <v>173436.77117837599</v>
      </c>
      <c r="F21" s="37">
        <v>55797.425400521199</v>
      </c>
      <c r="G21" s="37">
        <v>173436.77117837599</v>
      </c>
      <c r="H21" s="37">
        <v>0.24340794799922899</v>
      </c>
    </row>
    <row r="22" spans="1:9">
      <c r="A22" s="37">
        <v>21</v>
      </c>
      <c r="B22" s="37">
        <v>35</v>
      </c>
      <c r="C22" s="37">
        <v>42438.574999999997</v>
      </c>
      <c r="D22" s="37">
        <v>1228040.0140823</v>
      </c>
      <c r="E22" s="37">
        <v>1176438.9179787601</v>
      </c>
      <c r="F22" s="37">
        <v>51601.0961035398</v>
      </c>
      <c r="G22" s="37">
        <v>1176438.9179787601</v>
      </c>
      <c r="H22" s="37">
        <v>4.2019067385276297E-2</v>
      </c>
    </row>
    <row r="23" spans="1:9">
      <c r="A23" s="37">
        <v>22</v>
      </c>
      <c r="B23" s="37">
        <v>36</v>
      </c>
      <c r="C23" s="37">
        <v>156756.50399999999</v>
      </c>
      <c r="D23" s="37">
        <v>792309.26679203496</v>
      </c>
      <c r="E23" s="37">
        <v>677562.32505461294</v>
      </c>
      <c r="F23" s="37">
        <v>114746.941737423</v>
      </c>
      <c r="G23" s="37">
        <v>677562.32505461294</v>
      </c>
      <c r="H23" s="37">
        <v>0.14482594934427401</v>
      </c>
    </row>
    <row r="24" spans="1:9">
      <c r="A24" s="37">
        <v>23</v>
      </c>
      <c r="B24" s="37">
        <v>37</v>
      </c>
      <c r="C24" s="37">
        <v>101933.901</v>
      </c>
      <c r="D24" s="37">
        <v>805500.67634867202</v>
      </c>
      <c r="E24" s="37">
        <v>704578.12033236201</v>
      </c>
      <c r="F24" s="37">
        <v>100922.55601631101</v>
      </c>
      <c r="G24" s="37">
        <v>704578.12033236201</v>
      </c>
      <c r="H24" s="37">
        <v>0.12529170859767799</v>
      </c>
    </row>
    <row r="25" spans="1:9">
      <c r="A25" s="37">
        <v>24</v>
      </c>
      <c r="B25" s="37">
        <v>38</v>
      </c>
      <c r="C25" s="37">
        <v>316446.46899999998</v>
      </c>
      <c r="D25" s="37">
        <v>1321267.9361256601</v>
      </c>
      <c r="E25" s="37">
        <v>1355030.51998407</v>
      </c>
      <c r="F25" s="37">
        <v>-33762.583858407103</v>
      </c>
      <c r="G25" s="37">
        <v>1355030.51998407</v>
      </c>
      <c r="H25" s="37">
        <v>-2.55531697510262E-2</v>
      </c>
    </row>
    <row r="26" spans="1:9">
      <c r="A26" s="37">
        <v>25</v>
      </c>
      <c r="B26" s="37">
        <v>39</v>
      </c>
      <c r="C26" s="37">
        <v>68507.444000000003</v>
      </c>
      <c r="D26" s="37">
        <v>119535.38828637</v>
      </c>
      <c r="E26" s="37">
        <v>92244.342556064104</v>
      </c>
      <c r="F26" s="37">
        <v>27291.045730306101</v>
      </c>
      <c r="G26" s="37">
        <v>92244.342556064104</v>
      </c>
      <c r="H26" s="37">
        <v>0.22830934103736</v>
      </c>
    </row>
    <row r="27" spans="1:9">
      <c r="A27" s="37">
        <v>26</v>
      </c>
      <c r="B27" s="37">
        <v>42</v>
      </c>
      <c r="C27" s="37">
        <v>11625.562</v>
      </c>
      <c r="D27" s="37">
        <v>249201.98199999999</v>
      </c>
      <c r="E27" s="37">
        <v>214154.26509999999</v>
      </c>
      <c r="F27" s="37">
        <v>35047.716899999999</v>
      </c>
      <c r="G27" s="37">
        <v>214154.26509999999</v>
      </c>
      <c r="H27" s="37">
        <v>0.14063979996756201</v>
      </c>
    </row>
    <row r="28" spans="1:9">
      <c r="A28" s="37">
        <v>27</v>
      </c>
      <c r="B28" s="37">
        <v>75</v>
      </c>
      <c r="C28" s="37">
        <v>75</v>
      </c>
      <c r="D28" s="37">
        <v>18504.2735042735</v>
      </c>
      <c r="E28" s="37">
        <v>16789.589743589699</v>
      </c>
      <c r="F28" s="37">
        <v>1714.6837606837601</v>
      </c>
      <c r="G28" s="37">
        <v>16789.589743589699</v>
      </c>
      <c r="H28" s="37">
        <v>9.2664203233256401E-2</v>
      </c>
    </row>
    <row r="29" spans="1:9">
      <c r="A29" s="37">
        <v>28</v>
      </c>
      <c r="B29" s="37">
        <v>76</v>
      </c>
      <c r="C29" s="37">
        <v>2545</v>
      </c>
      <c r="D29" s="37">
        <v>464150.34337606799</v>
      </c>
      <c r="E29" s="37">
        <v>434292.88910427399</v>
      </c>
      <c r="F29" s="37">
        <v>29857.454271794901</v>
      </c>
      <c r="G29" s="37">
        <v>434292.88910427399</v>
      </c>
      <c r="H29" s="37">
        <v>6.4327118783586601E-2</v>
      </c>
    </row>
    <row r="30" spans="1:9">
      <c r="A30" s="37">
        <v>29</v>
      </c>
      <c r="B30" s="37">
        <v>99</v>
      </c>
      <c r="C30" s="37">
        <v>19</v>
      </c>
      <c r="D30" s="37">
        <v>12795.5192496785</v>
      </c>
      <c r="E30" s="37">
        <v>12202.108348839</v>
      </c>
      <c r="F30" s="37">
        <v>593.41090083957295</v>
      </c>
      <c r="G30" s="37">
        <v>12202.108348839</v>
      </c>
      <c r="H30" s="37">
        <v>4.6376461108014903E-2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48</v>
      </c>
      <c r="D34" s="34">
        <v>63440.37</v>
      </c>
      <c r="E34" s="34">
        <v>55818.1</v>
      </c>
      <c r="F34" s="30"/>
      <c r="G34" s="30"/>
      <c r="H34" s="30"/>
    </row>
    <row r="35" spans="1:8">
      <c r="A35" s="30"/>
      <c r="B35" s="33">
        <v>71</v>
      </c>
      <c r="C35" s="34">
        <v>63</v>
      </c>
      <c r="D35" s="34">
        <v>145412.72</v>
      </c>
      <c r="E35" s="34">
        <v>154325.64000000001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66214.7</v>
      </c>
      <c r="E36" s="34">
        <v>62808.7</v>
      </c>
      <c r="F36" s="30"/>
      <c r="G36" s="30"/>
      <c r="H36" s="30"/>
    </row>
    <row r="37" spans="1:8">
      <c r="A37" s="30"/>
      <c r="B37" s="33">
        <v>73</v>
      </c>
      <c r="C37" s="34">
        <v>43</v>
      </c>
      <c r="D37" s="34">
        <v>128012.16</v>
      </c>
      <c r="E37" s="34">
        <v>131674.71</v>
      </c>
      <c r="F37" s="30"/>
      <c r="G37" s="30"/>
      <c r="H37" s="30"/>
    </row>
    <row r="38" spans="1:8">
      <c r="A38" s="30"/>
      <c r="B38" s="33">
        <v>77</v>
      </c>
      <c r="C38" s="34">
        <v>75</v>
      </c>
      <c r="D38" s="34">
        <v>100464.42</v>
      </c>
      <c r="E38" s="34">
        <v>108586.13</v>
      </c>
      <c r="F38" s="30"/>
      <c r="G38" s="30"/>
      <c r="H38" s="30"/>
    </row>
    <row r="39" spans="1:8">
      <c r="A39" s="30"/>
      <c r="B39" s="33">
        <v>78</v>
      </c>
      <c r="C39" s="34">
        <v>36</v>
      </c>
      <c r="D39" s="34">
        <v>45160.76</v>
      </c>
      <c r="E39" s="34">
        <v>39019.54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2016-11-28T00:29:49Z</dcterms:modified>
</cp:coreProperties>
</file>