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<sst xmlns="http://schemas.openxmlformats.org/spreadsheetml/2006/main" count="121" uniqueCount="80">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</sst>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1071" Type="http://schemas.openxmlformats.org/officeDocument/2006/relationships/hyperlink" Target="cid:a855c56e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17459501.219500005</v>
      </c>
      <c r="F3" s="25">
        <f>RA!I7</f>
        <v>1501488.2807</v>
      </c>
      <c r="G3" s="16">
        <f>SUM(G4:G42)</f>
        <v>15958012.938800003</v>
      </c>
      <c r="H3" s="27">
        <f>RA!J7</f>
        <v>8.5998349083594192</v>
      </c>
      <c r="I3" s="20">
        <f>SUM(I4:I42)</f>
        <v>17459605.905754678</v>
      </c>
      <c r="J3" s="21">
        <f>SUM(J4:J42)</f>
        <v>15958112.706315994</v>
      </c>
      <c r="K3" s="22">
        <f>E3-I3</f>
        <v>-104.68625467270613</v>
      </c>
      <c r="L3" s="22">
        <f>G3-J3</f>
        <v>-99.767515990883112</v>
      </c>
    </row>
    <row r="4" spans="1:13">
      <c r="A4" s="69">
        <f>RA!A8</f>
        <v>42698</v>
      </c>
      <c r="B4" s="12">
        <v>12</v>
      </c>
      <c r="C4" s="67" t="s">
        <v>6</v>
      </c>
      <c r="D4" s="67"/>
      <c r="E4" s="15">
        <f>VLOOKUP(C4,RA!B8:D35,3,0)</f>
        <v>577860.69570000004</v>
      </c>
      <c r="F4" s="25">
        <f>VLOOKUP(C4,RA!B8:I38,8,0)</f>
        <v>158835.95800000001</v>
      </c>
      <c r="G4" s="16">
        <f t="shared" ref="G4:G42" si="0">E4-F4</f>
        <v>419024.73770000006</v>
      </c>
      <c r="H4" s="27">
        <f>RA!J8</f>
        <v>27.4868941912707</v>
      </c>
      <c r="I4" s="20">
        <f>VLOOKUP(B4,RMS!B:D,3,FALSE)</f>
        <v>577861.25656581204</v>
      </c>
      <c r="J4" s="21">
        <f>VLOOKUP(B4,RMS!B:E,4,FALSE)</f>
        <v>419024.75108888902</v>
      </c>
      <c r="K4" s="22">
        <f t="shared" ref="K4:K42" si="1">E4-I4</f>
        <v>-0.56086581200361252</v>
      </c>
      <c r="L4" s="22">
        <f t="shared" ref="L4:L42" si="2">G4-J4</f>
        <v>-1.3388888968620449E-2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58572.136299999998</v>
      </c>
      <c r="F5" s="25">
        <f>VLOOKUP(C5,RA!B9:I39,8,0)</f>
        <v>12579.6754</v>
      </c>
      <c r="G5" s="16">
        <f t="shared" si="0"/>
        <v>45992.460899999998</v>
      </c>
      <c r="H5" s="27">
        <f>RA!J9</f>
        <v>21.4772350722676</v>
      </c>
      <c r="I5" s="20">
        <f>VLOOKUP(B5,RMS!B:D,3,FALSE)</f>
        <v>58572.163808546997</v>
      </c>
      <c r="J5" s="21">
        <f>VLOOKUP(B5,RMS!B:E,4,FALSE)</f>
        <v>45992.453276068401</v>
      </c>
      <c r="K5" s="22">
        <f t="shared" si="1"/>
        <v>-2.7508546998433303E-2</v>
      </c>
      <c r="L5" s="22">
        <f t="shared" si="2"/>
        <v>7.6239315967541188E-3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75940.562099999996</v>
      </c>
      <c r="F6" s="25">
        <f>VLOOKUP(C6,RA!B10:I40,8,0)</f>
        <v>24397.905900000002</v>
      </c>
      <c r="G6" s="16">
        <f t="shared" si="0"/>
        <v>51542.656199999998</v>
      </c>
      <c r="H6" s="27">
        <f>RA!J10</f>
        <v>32.127634067117398</v>
      </c>
      <c r="I6" s="20">
        <f>VLOOKUP(B6,RMS!B:D,3,FALSE)</f>
        <v>75942.494495968494</v>
      </c>
      <c r="J6" s="21">
        <f>VLOOKUP(B6,RMS!B:E,4,FALSE)</f>
        <v>51542.655611694398</v>
      </c>
      <c r="K6" s="22">
        <f>E6-I6</f>
        <v>-1.9323959684988949</v>
      </c>
      <c r="L6" s="22">
        <f t="shared" si="2"/>
        <v>5.8830560010392219E-4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128296.6456</v>
      </c>
      <c r="F7" s="25">
        <f>VLOOKUP(C7,RA!B11:I41,8,0)</f>
        <v>20067.7618</v>
      </c>
      <c r="G7" s="16">
        <f t="shared" si="0"/>
        <v>108228.88380000001</v>
      </c>
      <c r="H7" s="27">
        <f>RA!J11</f>
        <v>15.6416886085757</v>
      </c>
      <c r="I7" s="20">
        <f>VLOOKUP(B7,RMS!B:D,3,FALSE)</f>
        <v>128296.649911346</v>
      </c>
      <c r="J7" s="21">
        <f>VLOOKUP(B7,RMS!B:E,4,FALSE)</f>
        <v>108228.884151812</v>
      </c>
      <c r="K7" s="22">
        <f t="shared" si="1"/>
        <v>-4.311345997848548E-3</v>
      </c>
      <c r="L7" s="22">
        <f t="shared" si="2"/>
        <v>-3.5181199200451374E-4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369358.56329999998</v>
      </c>
      <c r="F8" s="25">
        <f>VLOOKUP(C8,RA!B12:I42,8,0)</f>
        <v>77695.495999999999</v>
      </c>
      <c r="G8" s="16">
        <f t="shared" si="0"/>
        <v>291663.0673</v>
      </c>
      <c r="H8" s="27">
        <f>RA!J12</f>
        <v>21.035249678750301</v>
      </c>
      <c r="I8" s="20">
        <f>VLOOKUP(B8,RMS!B:D,3,FALSE)</f>
        <v>369358.56353846198</v>
      </c>
      <c r="J8" s="21">
        <f>VLOOKUP(B8,RMS!B:E,4,FALSE)</f>
        <v>291663.05421623902</v>
      </c>
      <c r="K8" s="22">
        <f t="shared" si="1"/>
        <v>-2.3846200201660395E-4</v>
      </c>
      <c r="L8" s="22">
        <f t="shared" si="2"/>
        <v>1.3083760975860059E-2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348589.44549999997</v>
      </c>
      <c r="F9" s="25">
        <f>VLOOKUP(C9,RA!B13:I43,8,0)</f>
        <v>106652.7196</v>
      </c>
      <c r="G9" s="16">
        <f t="shared" si="0"/>
        <v>241936.72589999996</v>
      </c>
      <c r="H9" s="27">
        <f>RA!J13</f>
        <v>30.595510270548299</v>
      </c>
      <c r="I9" s="20">
        <f>VLOOKUP(B9,RMS!B:D,3,FALSE)</f>
        <v>348589.58941794903</v>
      </c>
      <c r="J9" s="21">
        <f>VLOOKUP(B9,RMS!B:E,4,FALSE)</f>
        <v>241936.72488461499</v>
      </c>
      <c r="K9" s="22">
        <f t="shared" si="1"/>
        <v>-0.14391794905532151</v>
      </c>
      <c r="L9" s="22">
        <f t="shared" si="2"/>
        <v>1.0153849725611508E-3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188298.6906</v>
      </c>
      <c r="F10" s="25">
        <f>VLOOKUP(C10,RA!B14:I43,8,0)</f>
        <v>36637.852299999999</v>
      </c>
      <c r="G10" s="16">
        <f t="shared" si="0"/>
        <v>151660.8383</v>
      </c>
      <c r="H10" s="27">
        <f>RA!J14</f>
        <v>19.457305934128499</v>
      </c>
      <c r="I10" s="20">
        <f>VLOOKUP(B10,RMS!B:D,3,FALSE)</f>
        <v>188298.71569487199</v>
      </c>
      <c r="J10" s="21">
        <f>VLOOKUP(B10,RMS!B:E,4,FALSE)</f>
        <v>151660.83846495699</v>
      </c>
      <c r="K10" s="22">
        <f t="shared" si="1"/>
        <v>-2.5094871991313994E-2</v>
      </c>
      <c r="L10" s="22">
        <f t="shared" si="2"/>
        <v>-1.6495698946528137E-4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130863.7632</v>
      </c>
      <c r="F11" s="25">
        <f>VLOOKUP(C11,RA!B15:I44,8,0)</f>
        <v>23973.897499999999</v>
      </c>
      <c r="G11" s="16">
        <f t="shared" si="0"/>
        <v>106889.86569999999</v>
      </c>
      <c r="H11" s="27">
        <f>RA!J15</f>
        <v>18.319737193680201</v>
      </c>
      <c r="I11" s="20">
        <f>VLOOKUP(B11,RMS!B:D,3,FALSE)</f>
        <v>130863.887462393</v>
      </c>
      <c r="J11" s="21">
        <f>VLOOKUP(B11,RMS!B:E,4,FALSE)</f>
        <v>106889.865504274</v>
      </c>
      <c r="K11" s="22">
        <f t="shared" si="1"/>
        <v>-0.12426239300111774</v>
      </c>
      <c r="L11" s="22">
        <f t="shared" si="2"/>
        <v>1.9572599558159709E-4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726389.46730000002</v>
      </c>
      <c r="F12" s="25">
        <f>VLOOKUP(C12,RA!B16:I45,8,0)</f>
        <v>-141142.79730000001</v>
      </c>
      <c r="G12" s="16">
        <f t="shared" si="0"/>
        <v>867532.26459999999</v>
      </c>
      <c r="H12" s="27">
        <f>RA!J16</f>
        <v>-19.4307329131065</v>
      </c>
      <c r="I12" s="20">
        <f>VLOOKUP(B12,RMS!B:D,3,FALSE)</f>
        <v>726389.10861880297</v>
      </c>
      <c r="J12" s="21">
        <f>VLOOKUP(B12,RMS!B:E,4,FALSE)</f>
        <v>867532.26476666704</v>
      </c>
      <c r="K12" s="22">
        <f t="shared" si="1"/>
        <v>0.35868119704537094</v>
      </c>
      <c r="L12" s="22">
        <f t="shared" si="2"/>
        <v>-1.6666704323142767E-4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489806.26409999997</v>
      </c>
      <c r="F13" s="25">
        <f>VLOOKUP(C13,RA!B17:I46,8,0)</f>
        <v>67388.994600000005</v>
      </c>
      <c r="G13" s="16">
        <f t="shared" si="0"/>
        <v>422417.26949999994</v>
      </c>
      <c r="H13" s="27">
        <f>RA!J17</f>
        <v>13.7582957873813</v>
      </c>
      <c r="I13" s="20">
        <f>VLOOKUP(B13,RMS!B:D,3,FALSE)</f>
        <v>489806.258915385</v>
      </c>
      <c r="J13" s="21">
        <f>VLOOKUP(B13,RMS!B:E,4,FALSE)</f>
        <v>422417.268992308</v>
      </c>
      <c r="K13" s="22">
        <f t="shared" si="1"/>
        <v>5.1846149726770818E-3</v>
      </c>
      <c r="L13" s="22">
        <f t="shared" si="2"/>
        <v>5.0769193330779672E-4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1270177.7132999999</v>
      </c>
      <c r="F14" s="25">
        <f>VLOOKUP(C14,RA!B18:I47,8,0)</f>
        <v>199031.37220000001</v>
      </c>
      <c r="G14" s="16">
        <f t="shared" si="0"/>
        <v>1071146.3410999998</v>
      </c>
      <c r="H14" s="27">
        <f>RA!J18</f>
        <v>15.669568920628</v>
      </c>
      <c r="I14" s="20">
        <f>VLOOKUP(B14,RMS!B:D,3,FALSE)</f>
        <v>1270178.0058880299</v>
      </c>
      <c r="J14" s="21">
        <f>VLOOKUP(B14,RMS!B:E,4,FALSE)</f>
        <v>1071146.31572308</v>
      </c>
      <c r="K14" s="22">
        <f t="shared" si="1"/>
        <v>-0.29258802998811007</v>
      </c>
      <c r="L14" s="22">
        <f t="shared" si="2"/>
        <v>2.5376919889822602E-2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565790.78879999998</v>
      </c>
      <c r="F15" s="25">
        <f>VLOOKUP(C15,RA!B19:I48,8,0)</f>
        <v>34180.439700000003</v>
      </c>
      <c r="G15" s="16">
        <f t="shared" si="0"/>
        <v>531610.34909999999</v>
      </c>
      <c r="H15" s="27">
        <f>RA!J19</f>
        <v>6.0411799514258897</v>
      </c>
      <c r="I15" s="20">
        <f>VLOOKUP(B15,RMS!B:D,3,FALSE)</f>
        <v>565790.71637948696</v>
      </c>
      <c r="J15" s="21">
        <f>VLOOKUP(B15,RMS!B:E,4,FALSE)</f>
        <v>531610.34935897402</v>
      </c>
      <c r="K15" s="22">
        <f t="shared" si="1"/>
        <v>7.2420513024553657E-2</v>
      </c>
      <c r="L15" s="22">
        <f t="shared" si="2"/>
        <v>-2.5897403247654438E-4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1239847.8406</v>
      </c>
      <c r="F16" s="25">
        <f>VLOOKUP(C16,RA!B20:I49,8,0)</f>
        <v>101921.9271</v>
      </c>
      <c r="G16" s="16">
        <f t="shared" si="0"/>
        <v>1137925.9135</v>
      </c>
      <c r="H16" s="27">
        <f>RA!J20</f>
        <v>8.2205189832549799</v>
      </c>
      <c r="I16" s="20">
        <f>VLOOKUP(B16,RMS!B:D,3,FALSE)</f>
        <v>1239848.0219000001</v>
      </c>
      <c r="J16" s="21">
        <f>VLOOKUP(B16,RMS!B:E,4,FALSE)</f>
        <v>1137925.9135</v>
      </c>
      <c r="K16" s="22">
        <f t="shared" si="1"/>
        <v>-0.18130000005476177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335552.65110000002</v>
      </c>
      <c r="F17" s="25">
        <f>VLOOKUP(C17,RA!B21:I50,8,0)</f>
        <v>44586.746099999997</v>
      </c>
      <c r="G17" s="16">
        <f t="shared" si="0"/>
        <v>290965.90500000003</v>
      </c>
      <c r="H17" s="27">
        <f>RA!J21</f>
        <v>13.287555903324501</v>
      </c>
      <c r="I17" s="20">
        <f>VLOOKUP(B17,RMS!B:D,3,FALSE)</f>
        <v>335552.23077286099</v>
      </c>
      <c r="J17" s="21">
        <f>VLOOKUP(B17,RMS!B:E,4,FALSE)</f>
        <v>290965.90487964603</v>
      </c>
      <c r="K17" s="22">
        <f t="shared" si="1"/>
        <v>0.42032713902881369</v>
      </c>
      <c r="L17" s="22">
        <f t="shared" si="2"/>
        <v>1.203540014103055E-4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993917.90689999994</v>
      </c>
      <c r="F18" s="25">
        <f>VLOOKUP(C18,RA!B22:I51,8,0)</f>
        <v>31105.4123</v>
      </c>
      <c r="G18" s="16">
        <f t="shared" si="0"/>
        <v>962812.49459999998</v>
      </c>
      <c r="H18" s="27">
        <f>RA!J22</f>
        <v>3.1295756001636801</v>
      </c>
      <c r="I18" s="20">
        <f>VLOOKUP(B18,RMS!B:D,3,FALSE)</f>
        <v>993919.014616534</v>
      </c>
      <c r="J18" s="21">
        <f>VLOOKUP(B18,RMS!B:E,4,FALSE)</f>
        <v>962812.49480301805</v>
      </c>
      <c r="K18" s="22">
        <f t="shared" si="1"/>
        <v>-1.1077165340539068</v>
      </c>
      <c r="L18" s="22">
        <f t="shared" si="2"/>
        <v>-2.0301807671785355E-4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2010312.0766</v>
      </c>
      <c r="F19" s="25">
        <f>VLOOKUP(C19,RA!B23:I52,8,0)</f>
        <v>149450.00529999999</v>
      </c>
      <c r="G19" s="16">
        <f t="shared" si="0"/>
        <v>1860862.0713</v>
      </c>
      <c r="H19" s="27">
        <f>RA!J23</f>
        <v>7.43416940283032</v>
      </c>
      <c r="I19" s="20">
        <f>VLOOKUP(B19,RMS!B:D,3,FALSE)</f>
        <v>2010411.65960171</v>
      </c>
      <c r="J19" s="21">
        <f>VLOOKUP(B19,RMS!B:E,4,FALSE)</f>
        <v>1860962.33824701</v>
      </c>
      <c r="K19" s="22">
        <f t="shared" si="1"/>
        <v>-99.58300171000883</v>
      </c>
      <c r="L19" s="22">
        <f t="shared" si="2"/>
        <v>-100.26694701006636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273337.62599999999</v>
      </c>
      <c r="F20" s="25">
        <f>VLOOKUP(C20,RA!B24:I53,8,0)</f>
        <v>39461.552900000002</v>
      </c>
      <c r="G20" s="16">
        <f t="shared" si="0"/>
        <v>233876.07309999998</v>
      </c>
      <c r="H20" s="27">
        <f>RA!J24</f>
        <v>14.4369267698257</v>
      </c>
      <c r="I20" s="20">
        <f>VLOOKUP(B20,RMS!B:D,3,FALSE)</f>
        <v>273337.76578367001</v>
      </c>
      <c r="J20" s="21">
        <f>VLOOKUP(B20,RMS!B:E,4,FALSE)</f>
        <v>233876.080668496</v>
      </c>
      <c r="K20" s="22">
        <f t="shared" si="1"/>
        <v>-0.13978367001982406</v>
      </c>
      <c r="L20" s="22">
        <f t="shared" si="2"/>
        <v>-7.5684960174839944E-3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438203.10159999999</v>
      </c>
      <c r="F21" s="25">
        <f>VLOOKUP(C21,RA!B25:I54,8,0)</f>
        <v>20599.899600000001</v>
      </c>
      <c r="G21" s="16">
        <f t="shared" si="0"/>
        <v>417603.20199999999</v>
      </c>
      <c r="H21" s="27">
        <f>RA!J25</f>
        <v>4.7009935632094102</v>
      </c>
      <c r="I21" s="20">
        <f>VLOOKUP(B21,RMS!B:D,3,FALSE)</f>
        <v>438203.08437046403</v>
      </c>
      <c r="J21" s="21">
        <f>VLOOKUP(B21,RMS!B:E,4,FALSE)</f>
        <v>417603.19666106999</v>
      </c>
      <c r="K21" s="22">
        <f t="shared" si="1"/>
        <v>1.7229535966180265E-2</v>
      </c>
      <c r="L21" s="22">
        <f t="shared" si="2"/>
        <v>5.3389300010167062E-3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722277.13210000005</v>
      </c>
      <c r="F22" s="25">
        <f>VLOOKUP(C22,RA!B26:I55,8,0)</f>
        <v>151291.42600000001</v>
      </c>
      <c r="G22" s="16">
        <f t="shared" si="0"/>
        <v>570985.70610000007</v>
      </c>
      <c r="H22" s="27">
        <f>RA!J26</f>
        <v>20.9464510609833</v>
      </c>
      <c r="I22" s="20">
        <f>VLOOKUP(B22,RMS!B:D,3,FALSE)</f>
        <v>722277.16197196103</v>
      </c>
      <c r="J22" s="21">
        <f>VLOOKUP(B22,RMS!B:E,4,FALSE)</f>
        <v>570985.70174410695</v>
      </c>
      <c r="K22" s="22">
        <f t="shared" si="1"/>
        <v>-2.9871960985474288E-2</v>
      </c>
      <c r="L22" s="22">
        <f t="shared" si="2"/>
        <v>4.3558931211009622E-3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245624.60149999999</v>
      </c>
      <c r="F23" s="25">
        <f>VLOOKUP(C23,RA!B27:I56,8,0)</f>
        <v>59811.097000000002</v>
      </c>
      <c r="G23" s="16">
        <f t="shared" si="0"/>
        <v>185813.50449999998</v>
      </c>
      <c r="H23" s="27">
        <f>RA!J27</f>
        <v>24.350613348475999</v>
      </c>
      <c r="I23" s="20">
        <f>VLOOKUP(B23,RMS!B:D,3,FALSE)</f>
        <v>245624.49971875001</v>
      </c>
      <c r="J23" s="21">
        <f>VLOOKUP(B23,RMS!B:E,4,FALSE)</f>
        <v>185813.49000444199</v>
      </c>
      <c r="K23" s="22">
        <f t="shared" si="1"/>
        <v>0.10178124997764826</v>
      </c>
      <c r="L23" s="22">
        <f t="shared" si="2"/>
        <v>1.4495557988993824E-2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1477304.1602</v>
      </c>
      <c r="F24" s="25">
        <f>VLOOKUP(C24,RA!B28:I57,8,0)</f>
        <v>61583.043299999998</v>
      </c>
      <c r="G24" s="16">
        <f t="shared" si="0"/>
        <v>1415721.1169</v>
      </c>
      <c r="H24" s="27">
        <f>RA!J28</f>
        <v>4.1686096173764797</v>
      </c>
      <c r="I24" s="20">
        <f>VLOOKUP(B24,RMS!B:D,3,FALSE)</f>
        <v>1477304.1754584101</v>
      </c>
      <c r="J24" s="21">
        <f>VLOOKUP(B24,RMS!B:E,4,FALSE)</f>
        <v>1415721.1181610599</v>
      </c>
      <c r="K24" s="22">
        <f t="shared" si="1"/>
        <v>-1.5258410014212132E-2</v>
      </c>
      <c r="L24" s="22">
        <f t="shared" si="2"/>
        <v>-1.2610598932951689E-3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805753.09519999998</v>
      </c>
      <c r="F25" s="25">
        <f>VLOOKUP(C25,RA!B29:I58,8,0)</f>
        <v>101888.317</v>
      </c>
      <c r="G25" s="16">
        <f t="shared" si="0"/>
        <v>703864.77819999994</v>
      </c>
      <c r="H25" s="27">
        <f>RA!J29</f>
        <v>12.645104015977701</v>
      </c>
      <c r="I25" s="20">
        <f>VLOOKUP(B25,RMS!B:D,3,FALSE)</f>
        <v>805754.478808849</v>
      </c>
      <c r="J25" s="21">
        <f>VLOOKUP(B25,RMS!B:E,4,FALSE)</f>
        <v>703864.71927614801</v>
      </c>
      <c r="K25" s="22">
        <f t="shared" si="1"/>
        <v>-1.3836088490206748</v>
      </c>
      <c r="L25" s="22">
        <f t="shared" si="2"/>
        <v>5.8923851931467652E-2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991722.51809999999</v>
      </c>
      <c r="F26" s="25">
        <f>VLOOKUP(C26,RA!B30:I59,8,0)</f>
        <v>98176.070300000007</v>
      </c>
      <c r="G26" s="16">
        <f t="shared" si="0"/>
        <v>893546.44779999997</v>
      </c>
      <c r="H26" s="27">
        <f>RA!J30</f>
        <v>9.8995503790809796</v>
      </c>
      <c r="I26" s="20">
        <f>VLOOKUP(B26,RMS!B:D,3,FALSE)</f>
        <v>991722.55813451298</v>
      </c>
      <c r="J26" s="21">
        <f>VLOOKUP(B26,RMS!B:E,4,FALSE)</f>
        <v>893546.49274553498</v>
      </c>
      <c r="K26" s="22">
        <f t="shared" si="1"/>
        <v>-4.0034512989223003E-2</v>
      </c>
      <c r="L26" s="22">
        <f t="shared" si="2"/>
        <v>-4.4945535017177463E-2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1607673.4339000001</v>
      </c>
      <c r="F27" s="25">
        <f>VLOOKUP(C27,RA!B31:I60,8,0)</f>
        <v>-51146.466699999997</v>
      </c>
      <c r="G27" s="16">
        <f t="shared" si="0"/>
        <v>1658819.9006000001</v>
      </c>
      <c r="H27" s="27">
        <f>RA!J31</f>
        <v>-3.1813965213025601</v>
      </c>
      <c r="I27" s="20">
        <f>VLOOKUP(B27,RMS!B:D,3,FALSE)</f>
        <v>1607673.6268531</v>
      </c>
      <c r="J27" s="21">
        <f>VLOOKUP(B27,RMS!B:E,4,FALSE)</f>
        <v>1658819.42693097</v>
      </c>
      <c r="K27" s="22">
        <f t="shared" si="1"/>
        <v>-0.1929530999623239</v>
      </c>
      <c r="L27" s="22">
        <f t="shared" si="2"/>
        <v>0.47366903000511229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131774.35639999999</v>
      </c>
      <c r="F28" s="25">
        <f>VLOOKUP(C28,RA!B32:I61,8,0)</f>
        <v>29785.219400000002</v>
      </c>
      <c r="G28" s="16">
        <f t="shared" si="0"/>
        <v>101989.13699999999</v>
      </c>
      <c r="H28" s="27">
        <f>RA!J32</f>
        <v>22.6031985385588</v>
      </c>
      <c r="I28" s="20">
        <f>VLOOKUP(B28,RMS!B:D,3,FALSE)</f>
        <v>131774.24331637501</v>
      </c>
      <c r="J28" s="21">
        <f>VLOOKUP(B28,RMS!B:E,4,FALSE)</f>
        <v>101989.17326858699</v>
      </c>
      <c r="K28" s="22">
        <f t="shared" si="1"/>
        <v>0.1130836249794811</v>
      </c>
      <c r="L28" s="22">
        <f t="shared" si="2"/>
        <v>-3.6268587005906738E-2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344605.6202</v>
      </c>
      <c r="F30" s="25">
        <f>VLOOKUP(C30,RA!B34:I64,8,0)</f>
        <v>28783.946400000001</v>
      </c>
      <c r="G30" s="16">
        <f t="shared" si="0"/>
        <v>315821.67379999999</v>
      </c>
      <c r="H30" s="27">
        <f>RA!J34</f>
        <v>0</v>
      </c>
      <c r="I30" s="20">
        <f>VLOOKUP(B30,RMS!B:D,3,FALSE)</f>
        <v>344605.6201</v>
      </c>
      <c r="J30" s="21">
        <f>VLOOKUP(B30,RMS!B:E,4,FALSE)</f>
        <v>315821.67379999999</v>
      </c>
      <c r="K30" s="22">
        <f t="shared" si="1"/>
        <v>1.0000000474974513E-4</v>
      </c>
      <c r="L30" s="22">
        <f t="shared" si="2"/>
        <v>0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8.3527211144422306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103953.01</v>
      </c>
      <c r="F32" s="25">
        <f>VLOOKUP(C32,RA!B34:I65,8,0)</f>
        <v>5728.35</v>
      </c>
      <c r="G32" s="16">
        <f t="shared" si="0"/>
        <v>98224.659999999989</v>
      </c>
      <c r="H32" s="27">
        <f>RA!J34</f>
        <v>0</v>
      </c>
      <c r="I32" s="20">
        <f>VLOOKUP(B32,RMS!B:D,3,FALSE)</f>
        <v>103953.01</v>
      </c>
      <c r="J32" s="21">
        <f>VLOOKUP(B32,RMS!B:E,4,FALSE)</f>
        <v>98224.66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107305.33</v>
      </c>
      <c r="F33" s="25">
        <f>VLOOKUP(C33,RA!B34:I65,8,0)</f>
        <v>-15076.93</v>
      </c>
      <c r="G33" s="16">
        <f t="shared" si="0"/>
        <v>122382.26000000001</v>
      </c>
      <c r="H33" s="27">
        <f>RA!J34</f>
        <v>0</v>
      </c>
      <c r="I33" s="20">
        <f>VLOOKUP(B33,RMS!B:D,3,FALSE)</f>
        <v>107305.33</v>
      </c>
      <c r="J33" s="21">
        <f>VLOOKUP(B33,RMS!B:E,4,FALSE)</f>
        <v>122382.26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70068.69</v>
      </c>
      <c r="F34" s="25">
        <f>VLOOKUP(C34,RA!B34:I66,8,0)</f>
        <v>-1648.67</v>
      </c>
      <c r="G34" s="16">
        <f t="shared" si="0"/>
        <v>71717.36</v>
      </c>
      <c r="H34" s="27">
        <f>RA!J35</f>
        <v>8.3527211144422306</v>
      </c>
      <c r="I34" s="20">
        <f>VLOOKUP(B34,RMS!B:D,3,FALSE)</f>
        <v>70068.69</v>
      </c>
      <c r="J34" s="21">
        <f>VLOOKUP(B34,RMS!B:E,4,FALSE)</f>
        <v>71717.36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29024.87</v>
      </c>
      <c r="F35" s="25">
        <f>VLOOKUP(C35,RA!B34:I67,8,0)</f>
        <v>-3742.76</v>
      </c>
      <c r="G35" s="16">
        <f t="shared" si="0"/>
        <v>32767.629999999997</v>
      </c>
      <c r="H35" s="27">
        <f>RA!J34</f>
        <v>0</v>
      </c>
      <c r="I35" s="20">
        <f>VLOOKUP(B35,RMS!B:D,3,FALSE)</f>
        <v>29024.87</v>
      </c>
      <c r="J35" s="21">
        <f>VLOOKUP(B35,RMS!B:E,4,FALSE)</f>
        <v>32767.63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8.3527211144422306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26141.025300000001</v>
      </c>
      <c r="F37" s="25">
        <f>VLOOKUP(C37,RA!B8:I68,8,0)</f>
        <v>2488.1999999999998</v>
      </c>
      <c r="G37" s="16">
        <f t="shared" si="0"/>
        <v>23652.8253</v>
      </c>
      <c r="H37" s="27">
        <f>RA!J35</f>
        <v>8.3527211144422306</v>
      </c>
      <c r="I37" s="20">
        <f>VLOOKUP(B37,RMS!B:D,3,FALSE)</f>
        <v>26141.025641025601</v>
      </c>
      <c r="J37" s="21">
        <f>VLOOKUP(B37,RMS!B:E,4,FALSE)</f>
        <v>23652.8247863248</v>
      </c>
      <c r="K37" s="22">
        <f t="shared" si="1"/>
        <v>-3.4102559948223643E-4</v>
      </c>
      <c r="L37" s="22">
        <f t="shared" si="2"/>
        <v>5.1367520063649863E-4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470142.25559999997</v>
      </c>
      <c r="F38" s="25">
        <f>VLOOKUP(C38,RA!B8:I69,8,0)</f>
        <v>25066.435799999999</v>
      </c>
      <c r="G38" s="16">
        <f t="shared" si="0"/>
        <v>445075.8198</v>
      </c>
      <c r="H38" s="27">
        <f>RA!J36</f>
        <v>0</v>
      </c>
      <c r="I38" s="20">
        <f>VLOOKUP(B38,RMS!B:D,3,FALSE)</f>
        <v>470142.24544529902</v>
      </c>
      <c r="J38" s="21">
        <f>VLOOKUP(B38,RMS!B:E,4,FALSE)</f>
        <v>445075.82105640997</v>
      </c>
      <c r="K38" s="22">
        <f t="shared" si="1"/>
        <v>1.0154700954444706E-2</v>
      </c>
      <c r="L38" s="22">
        <f t="shared" si="2"/>
        <v>-1.2564099743030965E-3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51590.22</v>
      </c>
      <c r="F39" s="25">
        <f>VLOOKUP(C39,RA!B9:I70,8,0)</f>
        <v>-5349.5</v>
      </c>
      <c r="G39" s="16">
        <f t="shared" si="0"/>
        <v>56939.72</v>
      </c>
      <c r="H39" s="27">
        <f>RA!J37</f>
        <v>5.5105186468386096</v>
      </c>
      <c r="I39" s="20">
        <f>VLOOKUP(B39,RMS!B:D,3,FALSE)</f>
        <v>51590.22</v>
      </c>
      <c r="J39" s="21">
        <f>VLOOKUP(B39,RMS!B:E,4,FALSE)</f>
        <v>56939.72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40830.86</v>
      </c>
      <c r="F40" s="25">
        <f>VLOOKUP(C40,RA!B10:I71,8,0)</f>
        <v>5640.31</v>
      </c>
      <c r="G40" s="16">
        <f t="shared" si="0"/>
        <v>35190.550000000003</v>
      </c>
      <c r="H40" s="27">
        <f>RA!J38</f>
        <v>-14.0504949754127</v>
      </c>
      <c r="I40" s="20">
        <f>VLOOKUP(B40,RMS!B:D,3,FALSE)</f>
        <v>40830.86</v>
      </c>
      <c r="J40" s="21">
        <f>VLOOKUP(B40,RMS!B:E,4,FALSE)</f>
        <v>35190.550000000003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-2.3529339566645202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12594.1024</v>
      </c>
      <c r="F42" s="25">
        <f>VLOOKUP(C42,RA!B8:I72,8,0)</f>
        <v>785.3732</v>
      </c>
      <c r="G42" s="16">
        <f t="shared" si="0"/>
        <v>11808.7292</v>
      </c>
      <c r="H42" s="27">
        <f>RA!J39</f>
        <v>-2.3529339566645202</v>
      </c>
      <c r="I42" s="20">
        <f>VLOOKUP(B42,RMS!B:D,3,FALSE)</f>
        <v>12594.102564102601</v>
      </c>
      <c r="J42" s="21">
        <f>VLOOKUP(B42,RMS!B:E,4,FALSE)</f>
        <v>11808.7297435897</v>
      </c>
      <c r="K42" s="22">
        <f t="shared" si="1"/>
        <v>-1.6410260104748886E-4</v>
      </c>
      <c r="L42" s="22">
        <f t="shared" si="2"/>
        <v>-5.4358970010071062E-4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topLeftCell="A15"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17459501.219500002</v>
      </c>
      <c r="E7" s="65"/>
      <c r="F7" s="65"/>
      <c r="G7" s="53">
        <v>12587720.171399999</v>
      </c>
      <c r="H7" s="54">
        <v>38.702648150448702</v>
      </c>
      <c r="I7" s="53">
        <v>1501488.2807</v>
      </c>
      <c r="J7" s="54">
        <v>8.5998349083594192</v>
      </c>
      <c r="K7" s="53">
        <v>1500416.3983</v>
      </c>
      <c r="L7" s="54">
        <v>11.919683452361999</v>
      </c>
      <c r="M7" s="54">
        <v>7.1438995282600002E-4</v>
      </c>
      <c r="N7" s="53">
        <v>602495954.92840004</v>
      </c>
      <c r="O7" s="53">
        <v>7284654733.3579998</v>
      </c>
      <c r="P7" s="53">
        <v>899303</v>
      </c>
      <c r="Q7" s="53">
        <v>815181</v>
      </c>
      <c r="R7" s="54">
        <v>10.319425992509601</v>
      </c>
      <c r="S7" s="53">
        <v>19.414481236579899</v>
      </c>
      <c r="T7" s="53">
        <v>19.0467424969424</v>
      </c>
      <c r="U7" s="55">
        <v>1.8941466174466799</v>
      </c>
    </row>
    <row r="8" spans="1:23" ht="12" thickBot="1">
      <c r="A8" s="74">
        <v>42698</v>
      </c>
      <c r="B8" s="70" t="s">
        <v>6</v>
      </c>
      <c r="C8" s="71"/>
      <c r="D8" s="56">
        <v>577860.69570000004</v>
      </c>
      <c r="E8" s="59"/>
      <c r="F8" s="59"/>
      <c r="G8" s="56">
        <v>443943.7</v>
      </c>
      <c r="H8" s="57">
        <v>30.1653105337456</v>
      </c>
      <c r="I8" s="56">
        <v>158835.95800000001</v>
      </c>
      <c r="J8" s="57">
        <v>27.4868941912707</v>
      </c>
      <c r="K8" s="56">
        <v>112481.9618</v>
      </c>
      <c r="L8" s="57">
        <v>25.336987955905201</v>
      </c>
      <c r="M8" s="57">
        <v>0.41210159796483897</v>
      </c>
      <c r="N8" s="56">
        <v>26530724.666000001</v>
      </c>
      <c r="O8" s="56">
        <v>273282339.53070003</v>
      </c>
      <c r="P8" s="56">
        <v>19996</v>
      </c>
      <c r="Q8" s="56">
        <v>17699</v>
      </c>
      <c r="R8" s="57">
        <v>12.9781343578733</v>
      </c>
      <c r="S8" s="56">
        <v>28.898814547909598</v>
      </c>
      <c r="T8" s="56">
        <v>28.706288140572902</v>
      </c>
      <c r="U8" s="58">
        <v>0.66620866754755803</v>
      </c>
    </row>
    <row r="9" spans="1:23" ht="12" thickBot="1">
      <c r="A9" s="75"/>
      <c r="B9" s="70" t="s">
        <v>7</v>
      </c>
      <c r="C9" s="71"/>
      <c r="D9" s="56">
        <v>58572.136299999998</v>
      </c>
      <c r="E9" s="59"/>
      <c r="F9" s="59"/>
      <c r="G9" s="56">
        <v>47699.910300000003</v>
      </c>
      <c r="H9" s="57">
        <v>22.792969486988699</v>
      </c>
      <c r="I9" s="56">
        <v>12579.6754</v>
      </c>
      <c r="J9" s="57">
        <v>21.4772350722676</v>
      </c>
      <c r="K9" s="56">
        <v>11513.540800000001</v>
      </c>
      <c r="L9" s="57">
        <v>24.137447486982001</v>
      </c>
      <c r="M9" s="57">
        <v>9.2598325616738003E-2</v>
      </c>
      <c r="N9" s="56">
        <v>2016105.3861</v>
      </c>
      <c r="O9" s="56">
        <v>37242352.4912</v>
      </c>
      <c r="P9" s="56">
        <v>3434</v>
      </c>
      <c r="Q9" s="56">
        <v>3221</v>
      </c>
      <c r="R9" s="57">
        <v>6.6128531511952904</v>
      </c>
      <c r="S9" s="56">
        <v>17.0565335760047</v>
      </c>
      <c r="T9" s="56">
        <v>15.7883736106799</v>
      </c>
      <c r="U9" s="58">
        <v>7.4350392456577801</v>
      </c>
    </row>
    <row r="10" spans="1:23" ht="12" thickBot="1">
      <c r="A10" s="75"/>
      <c r="B10" s="70" t="s">
        <v>8</v>
      </c>
      <c r="C10" s="71"/>
      <c r="D10" s="56">
        <v>75940.562099999996</v>
      </c>
      <c r="E10" s="59"/>
      <c r="F10" s="59"/>
      <c r="G10" s="56">
        <v>86746.227100000004</v>
      </c>
      <c r="H10" s="57">
        <v>-12.4566397424333</v>
      </c>
      <c r="I10" s="56">
        <v>24397.905900000002</v>
      </c>
      <c r="J10" s="57">
        <v>32.127634067117398</v>
      </c>
      <c r="K10" s="56">
        <v>23782.545399999999</v>
      </c>
      <c r="L10" s="57">
        <v>27.4162303019632</v>
      </c>
      <c r="M10" s="57">
        <v>2.5874459173744001E-2</v>
      </c>
      <c r="N10" s="56">
        <v>3784898.9792999998</v>
      </c>
      <c r="O10" s="56">
        <v>59905745.098899998</v>
      </c>
      <c r="P10" s="56">
        <v>85772</v>
      </c>
      <c r="Q10" s="56">
        <v>81574</v>
      </c>
      <c r="R10" s="57">
        <v>5.1462475788854203</v>
      </c>
      <c r="S10" s="56">
        <v>0.88537707060579196</v>
      </c>
      <c r="T10" s="56">
        <v>0.82390978375462798</v>
      </c>
      <c r="U10" s="58">
        <v>6.9424981617275598</v>
      </c>
    </row>
    <row r="11" spans="1:23" ht="12" thickBot="1">
      <c r="A11" s="75"/>
      <c r="B11" s="70" t="s">
        <v>9</v>
      </c>
      <c r="C11" s="71"/>
      <c r="D11" s="56">
        <v>128296.6456</v>
      </c>
      <c r="E11" s="59"/>
      <c r="F11" s="59"/>
      <c r="G11" s="56">
        <v>69785.203200000004</v>
      </c>
      <c r="H11" s="57">
        <v>83.845055566163296</v>
      </c>
      <c r="I11" s="56">
        <v>20067.7618</v>
      </c>
      <c r="J11" s="57">
        <v>15.6416886085757</v>
      </c>
      <c r="K11" s="56">
        <v>14481.547200000001</v>
      </c>
      <c r="L11" s="57">
        <v>20.751601393918399</v>
      </c>
      <c r="M11" s="57">
        <v>0.38574708370939798</v>
      </c>
      <c r="N11" s="56">
        <v>1928707.3149999999</v>
      </c>
      <c r="O11" s="56">
        <v>21886302.592900001</v>
      </c>
      <c r="P11" s="56">
        <v>4988</v>
      </c>
      <c r="Q11" s="56">
        <v>3908</v>
      </c>
      <c r="R11" s="57">
        <v>27.635619242579299</v>
      </c>
      <c r="S11" s="56">
        <v>25.721059663191699</v>
      </c>
      <c r="T11" s="56">
        <v>25.7063538894575</v>
      </c>
      <c r="U11" s="58">
        <v>5.7174058637950997E-2</v>
      </c>
    </row>
    <row r="12" spans="1:23" ht="12" thickBot="1">
      <c r="A12" s="75"/>
      <c r="B12" s="70" t="s">
        <v>10</v>
      </c>
      <c r="C12" s="71"/>
      <c r="D12" s="56">
        <v>369358.56329999998</v>
      </c>
      <c r="E12" s="59"/>
      <c r="F12" s="59"/>
      <c r="G12" s="56">
        <v>243020.26430000001</v>
      </c>
      <c r="H12" s="57">
        <v>51.986734260168497</v>
      </c>
      <c r="I12" s="56">
        <v>77695.495999999999</v>
      </c>
      <c r="J12" s="57">
        <v>21.035249678750301</v>
      </c>
      <c r="K12" s="56">
        <v>35039.574699999997</v>
      </c>
      <c r="L12" s="57">
        <v>14.4183756860477</v>
      </c>
      <c r="M12" s="57">
        <v>1.2173641279955401</v>
      </c>
      <c r="N12" s="56">
        <v>12532922.1719</v>
      </c>
      <c r="O12" s="56">
        <v>84741347.841900006</v>
      </c>
      <c r="P12" s="56">
        <v>3139</v>
      </c>
      <c r="Q12" s="56">
        <v>2442</v>
      </c>
      <c r="R12" s="57">
        <v>28.542178542178501</v>
      </c>
      <c r="S12" s="56">
        <v>117.667589455241</v>
      </c>
      <c r="T12" s="56">
        <v>119.202805077805</v>
      </c>
      <c r="U12" s="58">
        <v>-1.3047055945244199</v>
      </c>
    </row>
    <row r="13" spans="1:23" ht="12" thickBot="1">
      <c r="A13" s="75"/>
      <c r="B13" s="70" t="s">
        <v>11</v>
      </c>
      <c r="C13" s="71"/>
      <c r="D13" s="56">
        <v>348589.44549999997</v>
      </c>
      <c r="E13" s="59"/>
      <c r="F13" s="59"/>
      <c r="G13" s="56">
        <v>335895.91739999998</v>
      </c>
      <c r="H13" s="57">
        <v>3.7790063654998201</v>
      </c>
      <c r="I13" s="56">
        <v>106652.7196</v>
      </c>
      <c r="J13" s="57">
        <v>30.595510270548299</v>
      </c>
      <c r="K13" s="56">
        <v>96459.102499999994</v>
      </c>
      <c r="L13" s="57">
        <v>28.716961863258401</v>
      </c>
      <c r="M13" s="57">
        <v>0.105678125089335</v>
      </c>
      <c r="N13" s="56">
        <v>13929966.5801</v>
      </c>
      <c r="O13" s="56">
        <v>117760822.745</v>
      </c>
      <c r="P13" s="56">
        <v>9570</v>
      </c>
      <c r="Q13" s="56">
        <v>9343</v>
      </c>
      <c r="R13" s="57">
        <v>2.4296264583110401</v>
      </c>
      <c r="S13" s="56">
        <v>36.425229414838</v>
      </c>
      <c r="T13" s="56">
        <v>37.826042384673002</v>
      </c>
      <c r="U13" s="58">
        <v>-3.8457217492894</v>
      </c>
    </row>
    <row r="14" spans="1:23" ht="12" thickBot="1">
      <c r="A14" s="75"/>
      <c r="B14" s="70" t="s">
        <v>12</v>
      </c>
      <c r="C14" s="71"/>
      <c r="D14" s="56">
        <v>188298.6906</v>
      </c>
      <c r="E14" s="59"/>
      <c r="F14" s="59"/>
      <c r="G14" s="56">
        <v>203320.17379999999</v>
      </c>
      <c r="H14" s="57">
        <v>-7.38809283862612</v>
      </c>
      <c r="I14" s="56">
        <v>36637.852299999999</v>
      </c>
      <c r="J14" s="57">
        <v>19.457305934128499</v>
      </c>
      <c r="K14" s="56">
        <v>41806.321300000003</v>
      </c>
      <c r="L14" s="57">
        <v>20.561816625793199</v>
      </c>
      <c r="M14" s="57">
        <v>-0.123628887672545</v>
      </c>
      <c r="N14" s="56">
        <v>4197300.3685999997</v>
      </c>
      <c r="O14" s="56">
        <v>47454981.703299999</v>
      </c>
      <c r="P14" s="56">
        <v>3819</v>
      </c>
      <c r="Q14" s="56">
        <v>4413</v>
      </c>
      <c r="R14" s="57">
        <v>-13.4602311352821</v>
      </c>
      <c r="S14" s="56">
        <v>49.305758208955197</v>
      </c>
      <c r="T14" s="56">
        <v>48.886324087922098</v>
      </c>
      <c r="U14" s="58">
        <v>0.85067979130478899</v>
      </c>
    </row>
    <row r="15" spans="1:23" ht="12" thickBot="1">
      <c r="A15" s="75"/>
      <c r="B15" s="70" t="s">
        <v>13</v>
      </c>
      <c r="C15" s="71"/>
      <c r="D15" s="56">
        <v>130863.7632</v>
      </c>
      <c r="E15" s="59"/>
      <c r="F15" s="59"/>
      <c r="G15" s="56">
        <v>125433.8086</v>
      </c>
      <c r="H15" s="57">
        <v>4.3289402280016498</v>
      </c>
      <c r="I15" s="56">
        <v>23973.897499999999</v>
      </c>
      <c r="J15" s="57">
        <v>18.319737193680201</v>
      </c>
      <c r="K15" s="56">
        <v>18508.5969</v>
      </c>
      <c r="L15" s="57">
        <v>14.755668433079901</v>
      </c>
      <c r="M15" s="57">
        <v>0.29528443617463002</v>
      </c>
      <c r="N15" s="56">
        <v>4771336.2104000002</v>
      </c>
      <c r="O15" s="56">
        <v>43306047.246200003</v>
      </c>
      <c r="P15" s="56">
        <v>4874</v>
      </c>
      <c r="Q15" s="56">
        <v>4515</v>
      </c>
      <c r="R15" s="57">
        <v>7.9512735326688899</v>
      </c>
      <c r="S15" s="56">
        <v>26.849356421830102</v>
      </c>
      <c r="T15" s="56">
        <v>30.758597320044299</v>
      </c>
      <c r="U15" s="58">
        <v>-14.5599054100073</v>
      </c>
    </row>
    <row r="16" spans="1:23" ht="12" thickBot="1">
      <c r="A16" s="75"/>
      <c r="B16" s="70" t="s">
        <v>14</v>
      </c>
      <c r="C16" s="71"/>
      <c r="D16" s="56">
        <v>726389.46730000002</v>
      </c>
      <c r="E16" s="59"/>
      <c r="F16" s="59"/>
      <c r="G16" s="56">
        <v>412182.47350000002</v>
      </c>
      <c r="H16" s="57">
        <v>76.230071388515697</v>
      </c>
      <c r="I16" s="56">
        <v>-141142.79730000001</v>
      </c>
      <c r="J16" s="57">
        <v>-19.4307329131065</v>
      </c>
      <c r="K16" s="56">
        <v>23633.4967</v>
      </c>
      <c r="L16" s="57">
        <v>5.7337461487187698</v>
      </c>
      <c r="M16" s="57">
        <v>-6.97215042241295</v>
      </c>
      <c r="N16" s="56">
        <v>23308601.9267</v>
      </c>
      <c r="O16" s="56">
        <v>372510957.81959999</v>
      </c>
      <c r="P16" s="56">
        <v>24187</v>
      </c>
      <c r="Q16" s="56">
        <v>22987</v>
      </c>
      <c r="R16" s="57">
        <v>5.2203419323965798</v>
      </c>
      <c r="S16" s="56">
        <v>30.032226704427998</v>
      </c>
      <c r="T16" s="56">
        <v>32.123549236525001</v>
      </c>
      <c r="U16" s="58">
        <v>-6.9635946501051498</v>
      </c>
    </row>
    <row r="17" spans="1:21" ht="12" thickBot="1">
      <c r="A17" s="75"/>
      <c r="B17" s="70" t="s">
        <v>15</v>
      </c>
      <c r="C17" s="71"/>
      <c r="D17" s="56">
        <v>489806.26409999997</v>
      </c>
      <c r="E17" s="59"/>
      <c r="F17" s="59"/>
      <c r="G17" s="56">
        <v>421576.50750000001</v>
      </c>
      <c r="H17" s="57">
        <v>16.184430438168999</v>
      </c>
      <c r="I17" s="56">
        <v>67388.994600000005</v>
      </c>
      <c r="J17" s="57">
        <v>13.7582957873813</v>
      </c>
      <c r="K17" s="56">
        <v>43697.907599999999</v>
      </c>
      <c r="L17" s="57">
        <v>10.365356423472001</v>
      </c>
      <c r="M17" s="57">
        <v>0.54215609627953898</v>
      </c>
      <c r="N17" s="56">
        <v>19946360.768100001</v>
      </c>
      <c r="O17" s="56">
        <v>371644381.97500002</v>
      </c>
      <c r="P17" s="56">
        <v>8723</v>
      </c>
      <c r="Q17" s="56">
        <v>8993</v>
      </c>
      <c r="R17" s="57">
        <v>-3.0023351495607602</v>
      </c>
      <c r="S17" s="56">
        <v>56.151125083113598</v>
      </c>
      <c r="T17" s="56">
        <v>53.9995807739353</v>
      </c>
      <c r="U17" s="58">
        <v>3.8317029373742</v>
      </c>
    </row>
    <row r="18" spans="1:21" ht="12" customHeight="1" thickBot="1">
      <c r="A18" s="75"/>
      <c r="B18" s="70" t="s">
        <v>16</v>
      </c>
      <c r="C18" s="71"/>
      <c r="D18" s="56">
        <v>1270177.7132999999</v>
      </c>
      <c r="E18" s="59"/>
      <c r="F18" s="59"/>
      <c r="G18" s="56">
        <v>1038416.7953999999</v>
      </c>
      <c r="H18" s="57">
        <v>22.318679640647101</v>
      </c>
      <c r="I18" s="56">
        <v>199031.37220000001</v>
      </c>
      <c r="J18" s="57">
        <v>15.669568920628</v>
      </c>
      <c r="K18" s="56">
        <v>164885.7163</v>
      </c>
      <c r="L18" s="57">
        <v>15.878567934418401</v>
      </c>
      <c r="M18" s="57">
        <v>0.20708680330971799</v>
      </c>
      <c r="N18" s="56">
        <v>43273536.347499996</v>
      </c>
      <c r="O18" s="56">
        <v>701838684.8829</v>
      </c>
      <c r="P18" s="56">
        <v>58589</v>
      </c>
      <c r="Q18" s="56">
        <v>55699</v>
      </c>
      <c r="R18" s="57">
        <v>5.1886030269843202</v>
      </c>
      <c r="S18" s="56">
        <v>21.679457121643999</v>
      </c>
      <c r="T18" s="56">
        <v>21.9627400581698</v>
      </c>
      <c r="U18" s="58">
        <v>-1.3066883314295901</v>
      </c>
    </row>
    <row r="19" spans="1:21" ht="12" customHeight="1" thickBot="1">
      <c r="A19" s="75"/>
      <c r="B19" s="70" t="s">
        <v>17</v>
      </c>
      <c r="C19" s="71"/>
      <c r="D19" s="56">
        <v>565790.78879999998</v>
      </c>
      <c r="E19" s="59"/>
      <c r="F19" s="59"/>
      <c r="G19" s="56">
        <v>421529.92739999999</v>
      </c>
      <c r="H19" s="57">
        <v>34.2231599758058</v>
      </c>
      <c r="I19" s="56">
        <v>34180.439700000003</v>
      </c>
      <c r="J19" s="57">
        <v>6.0411799514258897</v>
      </c>
      <c r="K19" s="56">
        <v>37492.436699999998</v>
      </c>
      <c r="L19" s="57">
        <v>8.8943712564499595</v>
      </c>
      <c r="M19" s="57">
        <v>-8.8337736661432006E-2</v>
      </c>
      <c r="N19" s="56">
        <v>18736749.802499998</v>
      </c>
      <c r="O19" s="56">
        <v>217207520.82879999</v>
      </c>
      <c r="P19" s="56">
        <v>13043</v>
      </c>
      <c r="Q19" s="56">
        <v>12386</v>
      </c>
      <c r="R19" s="57">
        <v>5.3043759082835402</v>
      </c>
      <c r="S19" s="56">
        <v>43.378884367093498</v>
      </c>
      <c r="T19" s="56">
        <v>45.361726336186003</v>
      </c>
      <c r="U19" s="58">
        <v>-4.5709842427315204</v>
      </c>
    </row>
    <row r="20" spans="1:21" ht="12" thickBot="1">
      <c r="A20" s="75"/>
      <c r="B20" s="70" t="s">
        <v>18</v>
      </c>
      <c r="C20" s="71"/>
      <c r="D20" s="56">
        <v>1239847.8406</v>
      </c>
      <c r="E20" s="59"/>
      <c r="F20" s="59"/>
      <c r="G20" s="56">
        <v>801290.2733</v>
      </c>
      <c r="H20" s="57">
        <v>54.7314227956198</v>
      </c>
      <c r="I20" s="56">
        <v>101921.9271</v>
      </c>
      <c r="J20" s="57">
        <v>8.2205189832549799</v>
      </c>
      <c r="K20" s="56">
        <v>62614.887999999999</v>
      </c>
      <c r="L20" s="57">
        <v>7.8142578396876701</v>
      </c>
      <c r="M20" s="57">
        <v>0.62775867458231305</v>
      </c>
      <c r="N20" s="56">
        <v>47189717.9058</v>
      </c>
      <c r="O20" s="56">
        <v>437978050.01639998</v>
      </c>
      <c r="P20" s="56">
        <v>43036</v>
      </c>
      <c r="Q20" s="56">
        <v>40209</v>
      </c>
      <c r="R20" s="57">
        <v>7.0307642567584399</v>
      </c>
      <c r="S20" s="56">
        <v>28.809551087461699</v>
      </c>
      <c r="T20" s="56">
        <v>23.786519510557302</v>
      </c>
      <c r="U20" s="58">
        <v>17.435299708957999</v>
      </c>
    </row>
    <row r="21" spans="1:21" ht="12" customHeight="1" thickBot="1">
      <c r="A21" s="75"/>
      <c r="B21" s="70" t="s">
        <v>19</v>
      </c>
      <c r="C21" s="71"/>
      <c r="D21" s="56">
        <v>335552.65110000002</v>
      </c>
      <c r="E21" s="59"/>
      <c r="F21" s="59"/>
      <c r="G21" s="56">
        <v>261467.16159999999</v>
      </c>
      <c r="H21" s="57">
        <v>28.334529294863501</v>
      </c>
      <c r="I21" s="56">
        <v>44586.746099999997</v>
      </c>
      <c r="J21" s="57">
        <v>13.287555903324501</v>
      </c>
      <c r="K21" s="56">
        <v>39404.849199999997</v>
      </c>
      <c r="L21" s="57">
        <v>15.070668514879401</v>
      </c>
      <c r="M21" s="57">
        <v>0.13150404087829901</v>
      </c>
      <c r="N21" s="56">
        <v>11698573.578400001</v>
      </c>
      <c r="O21" s="56">
        <v>136530453.02990001</v>
      </c>
      <c r="P21" s="56">
        <v>29168</v>
      </c>
      <c r="Q21" s="56">
        <v>27370</v>
      </c>
      <c r="R21" s="57">
        <v>6.5692363902082596</v>
      </c>
      <c r="S21" s="56">
        <v>11.504136420049401</v>
      </c>
      <c r="T21" s="56">
        <v>11.416409850200999</v>
      </c>
      <c r="U21" s="58">
        <v>0.76256545163641798</v>
      </c>
    </row>
    <row r="22" spans="1:21" ht="12" customHeight="1" thickBot="1">
      <c r="A22" s="75"/>
      <c r="B22" s="70" t="s">
        <v>20</v>
      </c>
      <c r="C22" s="71"/>
      <c r="D22" s="56">
        <v>993917.90689999994</v>
      </c>
      <c r="E22" s="59"/>
      <c r="F22" s="59"/>
      <c r="G22" s="56">
        <v>770915.82660000003</v>
      </c>
      <c r="H22" s="57">
        <v>28.926903898641498</v>
      </c>
      <c r="I22" s="56">
        <v>31105.4123</v>
      </c>
      <c r="J22" s="57">
        <v>3.1295756001636801</v>
      </c>
      <c r="K22" s="56">
        <v>85612.549599999998</v>
      </c>
      <c r="L22" s="57">
        <v>11.1053044503679</v>
      </c>
      <c r="M22" s="57">
        <v>-0.63667228174688095</v>
      </c>
      <c r="N22" s="56">
        <v>30831898.265500002</v>
      </c>
      <c r="O22" s="56">
        <v>474891612.18970001</v>
      </c>
      <c r="P22" s="56">
        <v>57219</v>
      </c>
      <c r="Q22" s="56">
        <v>50685</v>
      </c>
      <c r="R22" s="57">
        <v>12.8913879846108</v>
      </c>
      <c r="S22" s="56">
        <v>17.370417289711501</v>
      </c>
      <c r="T22" s="56">
        <v>17.351835430600801</v>
      </c>
      <c r="U22" s="58">
        <v>0.10697416648533301</v>
      </c>
    </row>
    <row r="23" spans="1:21" ht="12" thickBot="1">
      <c r="A23" s="75"/>
      <c r="B23" s="70" t="s">
        <v>21</v>
      </c>
      <c r="C23" s="71"/>
      <c r="D23" s="56">
        <v>2010312.0766</v>
      </c>
      <c r="E23" s="59"/>
      <c r="F23" s="59"/>
      <c r="G23" s="56">
        <v>1561866.9057</v>
      </c>
      <c r="H23" s="57">
        <v>28.712124526322199</v>
      </c>
      <c r="I23" s="56">
        <v>149450.00529999999</v>
      </c>
      <c r="J23" s="57">
        <v>7.43416940283032</v>
      </c>
      <c r="K23" s="56">
        <v>175567.3266</v>
      </c>
      <c r="L23" s="57">
        <v>11.2408634794214</v>
      </c>
      <c r="M23" s="57">
        <v>-0.148759577341539</v>
      </c>
      <c r="N23" s="56">
        <v>91791945.9815</v>
      </c>
      <c r="O23" s="56">
        <v>1070291019.2035</v>
      </c>
      <c r="P23" s="56">
        <v>64912</v>
      </c>
      <c r="Q23" s="56">
        <v>56233</v>
      </c>
      <c r="R23" s="57">
        <v>15.4339978304554</v>
      </c>
      <c r="S23" s="56">
        <v>30.969806454892801</v>
      </c>
      <c r="T23" s="56">
        <v>28.4121882595629</v>
      </c>
      <c r="U23" s="58">
        <v>8.2584248598874392</v>
      </c>
    </row>
    <row r="24" spans="1:21" ht="12" thickBot="1">
      <c r="A24" s="75"/>
      <c r="B24" s="70" t="s">
        <v>22</v>
      </c>
      <c r="C24" s="71"/>
      <c r="D24" s="56">
        <v>273337.62599999999</v>
      </c>
      <c r="E24" s="59"/>
      <c r="F24" s="59"/>
      <c r="G24" s="56">
        <v>211569.08309999999</v>
      </c>
      <c r="H24" s="57">
        <v>29.195448595296199</v>
      </c>
      <c r="I24" s="56">
        <v>39461.552900000002</v>
      </c>
      <c r="J24" s="57">
        <v>14.4369267698257</v>
      </c>
      <c r="K24" s="56">
        <v>34151.328099999999</v>
      </c>
      <c r="L24" s="57">
        <v>16.141927544232999</v>
      </c>
      <c r="M24" s="57">
        <v>0.155491018810481</v>
      </c>
      <c r="N24" s="56">
        <v>7450791.5026000002</v>
      </c>
      <c r="O24" s="56">
        <v>103052589.27060001</v>
      </c>
      <c r="P24" s="56">
        <v>27141</v>
      </c>
      <c r="Q24" s="56">
        <v>24855</v>
      </c>
      <c r="R24" s="57">
        <v>9.1973445986723004</v>
      </c>
      <c r="S24" s="56">
        <v>10.0710226594451</v>
      </c>
      <c r="T24" s="56">
        <v>10.911513272983299</v>
      </c>
      <c r="U24" s="58">
        <v>-8.3456332287161104</v>
      </c>
    </row>
    <row r="25" spans="1:21" ht="12" thickBot="1">
      <c r="A25" s="75"/>
      <c r="B25" s="70" t="s">
        <v>23</v>
      </c>
      <c r="C25" s="71"/>
      <c r="D25" s="56">
        <v>438203.10159999999</v>
      </c>
      <c r="E25" s="59"/>
      <c r="F25" s="59"/>
      <c r="G25" s="56">
        <v>315307.85149999999</v>
      </c>
      <c r="H25" s="57">
        <v>38.976273351696101</v>
      </c>
      <c r="I25" s="56">
        <v>20599.899600000001</v>
      </c>
      <c r="J25" s="57">
        <v>4.7009935632094102</v>
      </c>
      <c r="K25" s="56">
        <v>24673.456999999999</v>
      </c>
      <c r="L25" s="57">
        <v>7.8251958784477003</v>
      </c>
      <c r="M25" s="57">
        <v>-0.16509876990484201</v>
      </c>
      <c r="N25" s="56">
        <v>10313609.5415</v>
      </c>
      <c r="O25" s="56">
        <v>122155974.39229999</v>
      </c>
      <c r="P25" s="56">
        <v>23360</v>
      </c>
      <c r="Q25" s="56">
        <v>21131</v>
      </c>
      <c r="R25" s="57">
        <v>10.548483271023599</v>
      </c>
      <c r="S25" s="56">
        <v>18.758694417808201</v>
      </c>
      <c r="T25" s="56">
        <v>18.189869211111599</v>
      </c>
      <c r="U25" s="58">
        <v>3.03232833814157</v>
      </c>
    </row>
    <row r="26" spans="1:21" ht="12" thickBot="1">
      <c r="A26" s="75"/>
      <c r="B26" s="70" t="s">
        <v>24</v>
      </c>
      <c r="C26" s="71"/>
      <c r="D26" s="56">
        <v>722277.13210000005</v>
      </c>
      <c r="E26" s="59"/>
      <c r="F26" s="59"/>
      <c r="G26" s="56">
        <v>480681.033</v>
      </c>
      <c r="H26" s="57">
        <v>50.261209099964603</v>
      </c>
      <c r="I26" s="56">
        <v>151291.42600000001</v>
      </c>
      <c r="J26" s="57">
        <v>20.9464510609833</v>
      </c>
      <c r="K26" s="56">
        <v>95006.886199999994</v>
      </c>
      <c r="L26" s="57">
        <v>19.7650582564176</v>
      </c>
      <c r="M26" s="57">
        <v>0.59242589722933203</v>
      </c>
      <c r="N26" s="56">
        <v>17359088.296999998</v>
      </c>
      <c r="O26" s="56">
        <v>229762613.3321</v>
      </c>
      <c r="P26" s="56">
        <v>51982</v>
      </c>
      <c r="Q26" s="56">
        <v>45734</v>
      </c>
      <c r="R26" s="57">
        <v>13.661608431364</v>
      </c>
      <c r="S26" s="56">
        <v>13.894754570812999</v>
      </c>
      <c r="T26" s="56">
        <v>13.135508422617701</v>
      </c>
      <c r="U26" s="58">
        <v>5.4642645490844703</v>
      </c>
    </row>
    <row r="27" spans="1:21" ht="12" thickBot="1">
      <c r="A27" s="75"/>
      <c r="B27" s="70" t="s">
        <v>25</v>
      </c>
      <c r="C27" s="71"/>
      <c r="D27" s="56">
        <v>245624.60149999999</v>
      </c>
      <c r="E27" s="59"/>
      <c r="F27" s="59"/>
      <c r="G27" s="56">
        <v>204065.69690000001</v>
      </c>
      <c r="H27" s="57">
        <v>20.365453494305498</v>
      </c>
      <c r="I27" s="56">
        <v>59811.097000000002</v>
      </c>
      <c r="J27" s="57">
        <v>24.350613348475999</v>
      </c>
      <c r="K27" s="56">
        <v>54690.533100000001</v>
      </c>
      <c r="L27" s="57">
        <v>26.800453937537799</v>
      </c>
      <c r="M27" s="57">
        <v>9.3627975624908003E-2</v>
      </c>
      <c r="N27" s="56">
        <v>5997225.2007999998</v>
      </c>
      <c r="O27" s="56">
        <v>83784885.934200004</v>
      </c>
      <c r="P27" s="56">
        <v>31062</v>
      </c>
      <c r="Q27" s="56">
        <v>28270</v>
      </c>
      <c r="R27" s="57">
        <v>9.8761938450654405</v>
      </c>
      <c r="S27" s="56">
        <v>7.9075591236881104</v>
      </c>
      <c r="T27" s="56">
        <v>8.1087490732224996</v>
      </c>
      <c r="U27" s="58">
        <v>-2.5442737308368399</v>
      </c>
    </row>
    <row r="28" spans="1:21" ht="12" thickBot="1">
      <c r="A28" s="75"/>
      <c r="B28" s="70" t="s">
        <v>26</v>
      </c>
      <c r="C28" s="71"/>
      <c r="D28" s="56">
        <v>1477304.1602</v>
      </c>
      <c r="E28" s="59"/>
      <c r="F28" s="59"/>
      <c r="G28" s="56">
        <v>1084733.4513000001</v>
      </c>
      <c r="H28" s="57">
        <v>36.1905229740563</v>
      </c>
      <c r="I28" s="56">
        <v>61583.043299999998</v>
      </c>
      <c r="J28" s="57">
        <v>4.1686096173764797</v>
      </c>
      <c r="K28" s="56">
        <v>54544.322699999997</v>
      </c>
      <c r="L28" s="57">
        <v>5.02836181871512</v>
      </c>
      <c r="M28" s="57">
        <v>0.12904588876671499</v>
      </c>
      <c r="N28" s="56">
        <v>36097678.0022</v>
      </c>
      <c r="O28" s="56">
        <v>363089052.60619998</v>
      </c>
      <c r="P28" s="56">
        <v>49865</v>
      </c>
      <c r="Q28" s="56">
        <v>48538</v>
      </c>
      <c r="R28" s="57">
        <v>2.7339404178169602</v>
      </c>
      <c r="S28" s="56">
        <v>29.626073602727399</v>
      </c>
      <c r="T28" s="56">
        <v>25.300583369730901</v>
      </c>
      <c r="U28" s="58">
        <v>14.600281802439801</v>
      </c>
    </row>
    <row r="29" spans="1:21" ht="12" thickBot="1">
      <c r="A29" s="75"/>
      <c r="B29" s="70" t="s">
        <v>27</v>
      </c>
      <c r="C29" s="71"/>
      <c r="D29" s="56">
        <v>805753.09519999998</v>
      </c>
      <c r="E29" s="59"/>
      <c r="F29" s="59"/>
      <c r="G29" s="56">
        <v>673483.84279999998</v>
      </c>
      <c r="H29" s="57">
        <v>19.639558367145401</v>
      </c>
      <c r="I29" s="56">
        <v>101888.317</v>
      </c>
      <c r="J29" s="57">
        <v>12.645104015977701</v>
      </c>
      <c r="K29" s="56">
        <v>95135.121299999999</v>
      </c>
      <c r="L29" s="57">
        <v>14.125820881534001</v>
      </c>
      <c r="M29" s="57">
        <v>7.0985306033346005E-2</v>
      </c>
      <c r="N29" s="56">
        <v>20828612.4802</v>
      </c>
      <c r="O29" s="56">
        <v>253347225.1577</v>
      </c>
      <c r="P29" s="56">
        <v>118878</v>
      </c>
      <c r="Q29" s="56">
        <v>109485</v>
      </c>
      <c r="R29" s="57">
        <v>8.5792574325250097</v>
      </c>
      <c r="S29" s="56">
        <v>6.7779832702434399</v>
      </c>
      <c r="T29" s="56">
        <v>7.2366805270128296</v>
      </c>
      <c r="U29" s="58">
        <v>-6.7674592645153497</v>
      </c>
    </row>
    <row r="30" spans="1:21" ht="12" thickBot="1">
      <c r="A30" s="75"/>
      <c r="B30" s="70" t="s">
        <v>28</v>
      </c>
      <c r="C30" s="71"/>
      <c r="D30" s="56">
        <v>991722.51809999999</v>
      </c>
      <c r="E30" s="59"/>
      <c r="F30" s="59"/>
      <c r="G30" s="56">
        <v>590978.06099999999</v>
      </c>
      <c r="H30" s="57">
        <v>67.810378006570403</v>
      </c>
      <c r="I30" s="56">
        <v>98176.070300000007</v>
      </c>
      <c r="J30" s="57">
        <v>9.8995503790809796</v>
      </c>
      <c r="K30" s="56">
        <v>83021.541100000002</v>
      </c>
      <c r="L30" s="57">
        <v>14.048159581341899</v>
      </c>
      <c r="M30" s="57">
        <v>0.18253731500534601</v>
      </c>
      <c r="N30" s="56">
        <v>23859518.868000001</v>
      </c>
      <c r="O30" s="56">
        <v>399802371.15200001</v>
      </c>
      <c r="P30" s="56">
        <v>77818</v>
      </c>
      <c r="Q30" s="56">
        <v>62861</v>
      </c>
      <c r="R30" s="57">
        <v>23.7937672006491</v>
      </c>
      <c r="S30" s="56">
        <v>12.7441275553214</v>
      </c>
      <c r="T30" s="56">
        <v>12.813996721337601</v>
      </c>
      <c r="U30" s="58">
        <v>-0.54824597221636195</v>
      </c>
    </row>
    <row r="31" spans="1:21" ht="12" thickBot="1">
      <c r="A31" s="75"/>
      <c r="B31" s="70" t="s">
        <v>29</v>
      </c>
      <c r="C31" s="71"/>
      <c r="D31" s="56">
        <v>1607673.4339000001</v>
      </c>
      <c r="E31" s="59"/>
      <c r="F31" s="59"/>
      <c r="G31" s="56">
        <v>535895.61309999996</v>
      </c>
      <c r="H31" s="57">
        <v>199.99749850536699</v>
      </c>
      <c r="I31" s="56">
        <v>-51146.466699999997</v>
      </c>
      <c r="J31" s="57">
        <v>-3.1813965213025601</v>
      </c>
      <c r="K31" s="56">
        <v>28395.045699999999</v>
      </c>
      <c r="L31" s="57">
        <v>5.2986150671663301</v>
      </c>
      <c r="M31" s="57">
        <v>-2.8012461483729898</v>
      </c>
      <c r="N31" s="56">
        <v>42709962.131499998</v>
      </c>
      <c r="O31" s="56">
        <v>431078277.70490003</v>
      </c>
      <c r="P31" s="56">
        <v>38374</v>
      </c>
      <c r="Q31" s="56">
        <v>33872</v>
      </c>
      <c r="R31" s="57">
        <v>13.291213982050101</v>
      </c>
      <c r="S31" s="56">
        <v>41.8948619872831</v>
      </c>
      <c r="T31" s="56">
        <v>39.007670081483198</v>
      </c>
      <c r="U31" s="58">
        <v>6.8915178827327699</v>
      </c>
    </row>
    <row r="32" spans="1:21" ht="12" thickBot="1">
      <c r="A32" s="75"/>
      <c r="B32" s="70" t="s">
        <v>30</v>
      </c>
      <c r="C32" s="71"/>
      <c r="D32" s="56">
        <v>131774.35639999999</v>
      </c>
      <c r="E32" s="59"/>
      <c r="F32" s="59"/>
      <c r="G32" s="56">
        <v>89238.321100000001</v>
      </c>
      <c r="H32" s="57">
        <v>47.665660644079502</v>
      </c>
      <c r="I32" s="56">
        <v>29785.219400000002</v>
      </c>
      <c r="J32" s="57">
        <v>22.6031985385588</v>
      </c>
      <c r="K32" s="56">
        <v>24166.897499999999</v>
      </c>
      <c r="L32" s="57">
        <v>27.081300053727698</v>
      </c>
      <c r="M32" s="57">
        <v>0.23248006493179399</v>
      </c>
      <c r="N32" s="56">
        <v>3208107.5095000002</v>
      </c>
      <c r="O32" s="56">
        <v>41589001.182700001</v>
      </c>
      <c r="P32" s="56">
        <v>24394</v>
      </c>
      <c r="Q32" s="56">
        <v>22069</v>
      </c>
      <c r="R32" s="57">
        <v>10.5351397888441</v>
      </c>
      <c r="S32" s="56">
        <v>5.40191671722555</v>
      </c>
      <c r="T32" s="56">
        <v>5.4164416058724898</v>
      </c>
      <c r="U32" s="58">
        <v>-0.26888397965532701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344605.6202</v>
      </c>
      <c r="E35" s="59"/>
      <c r="F35" s="59"/>
      <c r="G35" s="56">
        <v>184864.99840000001</v>
      </c>
      <c r="H35" s="57">
        <v>86.409338264435902</v>
      </c>
      <c r="I35" s="56">
        <v>28783.946400000001</v>
      </c>
      <c r="J35" s="57">
        <v>8.3527211144422306</v>
      </c>
      <c r="K35" s="56">
        <v>21310.381600000001</v>
      </c>
      <c r="L35" s="57">
        <v>11.527537275547299</v>
      </c>
      <c r="M35" s="57">
        <v>0.35070065568417602</v>
      </c>
      <c r="N35" s="56">
        <v>6866122.0071</v>
      </c>
      <c r="O35" s="56">
        <v>70935488.787</v>
      </c>
      <c r="P35" s="56">
        <v>19153</v>
      </c>
      <c r="Q35" s="56">
        <v>13986</v>
      </c>
      <c r="R35" s="57">
        <v>36.944086944086997</v>
      </c>
      <c r="S35" s="56">
        <v>17.992252921213399</v>
      </c>
      <c r="T35" s="56">
        <v>17.817959545259502</v>
      </c>
      <c r="U35" s="58">
        <v>0.968713460827063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103953.01</v>
      </c>
      <c r="E37" s="59"/>
      <c r="F37" s="59"/>
      <c r="G37" s="56">
        <v>58569.279999999999</v>
      </c>
      <c r="H37" s="57">
        <v>77.487259532642398</v>
      </c>
      <c r="I37" s="56">
        <v>5728.35</v>
      </c>
      <c r="J37" s="57">
        <v>5.5105186468386096</v>
      </c>
      <c r="K37" s="56">
        <v>2493.35</v>
      </c>
      <c r="L37" s="57">
        <v>4.2570951871015001</v>
      </c>
      <c r="M37" s="57">
        <v>1.2974512202458499</v>
      </c>
      <c r="N37" s="56">
        <v>20761455.370000001</v>
      </c>
      <c r="O37" s="56">
        <v>85376569.989999995</v>
      </c>
      <c r="P37" s="56">
        <v>67</v>
      </c>
      <c r="Q37" s="56">
        <v>51</v>
      </c>
      <c r="R37" s="57">
        <v>31.372549019607799</v>
      </c>
      <c r="S37" s="56">
        <v>1551.5374626865701</v>
      </c>
      <c r="T37" s="56">
        <v>1243.92882352941</v>
      </c>
      <c r="U37" s="58">
        <v>19.8260529671333</v>
      </c>
    </row>
    <row r="38" spans="1:21" ht="12" thickBot="1">
      <c r="A38" s="75"/>
      <c r="B38" s="70" t="s">
        <v>35</v>
      </c>
      <c r="C38" s="71"/>
      <c r="D38" s="56">
        <v>107305.33</v>
      </c>
      <c r="E38" s="59"/>
      <c r="F38" s="59"/>
      <c r="G38" s="56">
        <v>141066.67000000001</v>
      </c>
      <c r="H38" s="57">
        <v>-23.932896409903201</v>
      </c>
      <c r="I38" s="56">
        <v>-15076.93</v>
      </c>
      <c r="J38" s="57">
        <v>-14.0504949754127</v>
      </c>
      <c r="K38" s="56">
        <v>-21571.88</v>
      </c>
      <c r="L38" s="57">
        <v>-15.2919750639892</v>
      </c>
      <c r="M38" s="57">
        <v>-0.30108409651824503</v>
      </c>
      <c r="N38" s="56">
        <v>11040895.720000001</v>
      </c>
      <c r="O38" s="56">
        <v>134724767.69999999</v>
      </c>
      <c r="P38" s="56">
        <v>37</v>
      </c>
      <c r="Q38" s="56">
        <v>75</v>
      </c>
      <c r="R38" s="57">
        <v>-50.6666666666667</v>
      </c>
      <c r="S38" s="56">
        <v>2900.1440540540498</v>
      </c>
      <c r="T38" s="56">
        <v>1938.8362666666701</v>
      </c>
      <c r="U38" s="58">
        <v>33.146897859904399</v>
      </c>
    </row>
    <row r="39" spans="1:21" ht="12" thickBot="1">
      <c r="A39" s="75"/>
      <c r="B39" s="70" t="s">
        <v>36</v>
      </c>
      <c r="C39" s="71"/>
      <c r="D39" s="56">
        <v>70068.69</v>
      </c>
      <c r="E39" s="59"/>
      <c r="F39" s="59"/>
      <c r="G39" s="56">
        <v>17159.84</v>
      </c>
      <c r="H39" s="57">
        <v>308.32950656882599</v>
      </c>
      <c r="I39" s="56">
        <v>-1648.67</v>
      </c>
      <c r="J39" s="57">
        <v>-2.3529339566645202</v>
      </c>
      <c r="K39" s="56">
        <v>-1579.48</v>
      </c>
      <c r="L39" s="57">
        <v>-9.2045147274100501</v>
      </c>
      <c r="M39" s="57">
        <v>4.3805556259022001E-2</v>
      </c>
      <c r="N39" s="56">
        <v>10550511.67</v>
      </c>
      <c r="O39" s="56">
        <v>118712270.53</v>
      </c>
      <c r="P39" s="56">
        <v>21</v>
      </c>
      <c r="Q39" s="56">
        <v>20</v>
      </c>
      <c r="R39" s="57">
        <v>5</v>
      </c>
      <c r="S39" s="56">
        <v>3336.6042857142902</v>
      </c>
      <c r="T39" s="56">
        <v>3310.7350000000001</v>
      </c>
      <c r="U39" s="58">
        <v>0.77531776318353496</v>
      </c>
    </row>
    <row r="40" spans="1:21" ht="12" thickBot="1">
      <c r="A40" s="75"/>
      <c r="B40" s="70" t="s">
        <v>37</v>
      </c>
      <c r="C40" s="71"/>
      <c r="D40" s="56">
        <v>29024.87</v>
      </c>
      <c r="E40" s="59"/>
      <c r="F40" s="59"/>
      <c r="G40" s="56">
        <v>71326.539999999994</v>
      </c>
      <c r="H40" s="57">
        <v>-59.307054569028601</v>
      </c>
      <c r="I40" s="56">
        <v>-3742.76</v>
      </c>
      <c r="J40" s="57">
        <v>-12.8950103824754</v>
      </c>
      <c r="K40" s="56">
        <v>-6836.75</v>
      </c>
      <c r="L40" s="57">
        <v>-9.58514179995273</v>
      </c>
      <c r="M40" s="57">
        <v>-0.45255274801623602</v>
      </c>
      <c r="N40" s="56">
        <v>6885337.0099999998</v>
      </c>
      <c r="O40" s="56">
        <v>96960236.340000004</v>
      </c>
      <c r="P40" s="56">
        <v>33</v>
      </c>
      <c r="Q40" s="56">
        <v>41</v>
      </c>
      <c r="R40" s="57">
        <v>-19.512195121951201</v>
      </c>
      <c r="S40" s="56">
        <v>879.541515151515</v>
      </c>
      <c r="T40" s="56">
        <v>3122.2478048780499</v>
      </c>
      <c r="U40" s="58">
        <v>-254.98583649461901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12.64</v>
      </c>
      <c r="O41" s="56">
        <v>1385.54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26141.025300000001</v>
      </c>
      <c r="E42" s="59"/>
      <c r="F42" s="59"/>
      <c r="G42" s="56">
        <v>88554.699600000007</v>
      </c>
      <c r="H42" s="57">
        <v>-70.480363641818499</v>
      </c>
      <c r="I42" s="56">
        <v>2488.1999999999998</v>
      </c>
      <c r="J42" s="57">
        <v>9.5183718750312405</v>
      </c>
      <c r="K42" s="56">
        <v>4280.3953000000001</v>
      </c>
      <c r="L42" s="57">
        <v>4.83361732277843</v>
      </c>
      <c r="M42" s="57">
        <v>-0.418698548706471</v>
      </c>
      <c r="N42" s="56">
        <v>603437.85889999999</v>
      </c>
      <c r="O42" s="56">
        <v>21107397.924600001</v>
      </c>
      <c r="P42" s="56">
        <v>75</v>
      </c>
      <c r="Q42" s="56">
        <v>71</v>
      </c>
      <c r="R42" s="57">
        <v>5.6338028169014001</v>
      </c>
      <c r="S42" s="56">
        <v>348.54700400000002</v>
      </c>
      <c r="T42" s="56">
        <v>260.62356901408401</v>
      </c>
      <c r="U42" s="58">
        <v>25.225703843925601</v>
      </c>
    </row>
    <row r="43" spans="1:21" ht="12" thickBot="1">
      <c r="A43" s="75"/>
      <c r="B43" s="70" t="s">
        <v>33</v>
      </c>
      <c r="C43" s="71"/>
      <c r="D43" s="56">
        <v>470142.25559999997</v>
      </c>
      <c r="E43" s="59"/>
      <c r="F43" s="59"/>
      <c r="G43" s="56">
        <v>421087.66930000001</v>
      </c>
      <c r="H43" s="57">
        <v>11.649494838342401</v>
      </c>
      <c r="I43" s="56">
        <v>25066.435799999999</v>
      </c>
      <c r="J43" s="57">
        <v>5.3316704681245897</v>
      </c>
      <c r="K43" s="56">
        <v>23753.6512</v>
      </c>
      <c r="L43" s="57">
        <v>5.6410227446192298</v>
      </c>
      <c r="M43" s="57">
        <v>5.526664464956E-2</v>
      </c>
      <c r="N43" s="56">
        <v>10779154.4179</v>
      </c>
      <c r="O43" s="56">
        <v>151963712.77160001</v>
      </c>
      <c r="P43" s="56">
        <v>2452</v>
      </c>
      <c r="Q43" s="56">
        <v>2302</v>
      </c>
      <c r="R43" s="57">
        <v>6.5160729800173698</v>
      </c>
      <c r="S43" s="56">
        <v>191.738277161501</v>
      </c>
      <c r="T43" s="56">
        <v>201.62917050390999</v>
      </c>
      <c r="U43" s="58">
        <v>-5.1585387585796303</v>
      </c>
    </row>
    <row r="44" spans="1:21" ht="12" thickBot="1">
      <c r="A44" s="75"/>
      <c r="B44" s="70" t="s">
        <v>38</v>
      </c>
      <c r="C44" s="71"/>
      <c r="D44" s="56">
        <v>51590.22</v>
      </c>
      <c r="E44" s="59"/>
      <c r="F44" s="59"/>
      <c r="G44" s="56">
        <v>108806.01</v>
      </c>
      <c r="H44" s="57">
        <v>-52.585137530546298</v>
      </c>
      <c r="I44" s="56">
        <v>-5349.5</v>
      </c>
      <c r="J44" s="57">
        <v>-10.3692133896696</v>
      </c>
      <c r="K44" s="56">
        <v>-8105.06</v>
      </c>
      <c r="L44" s="57">
        <v>-7.4490921962858501</v>
      </c>
      <c r="M44" s="57">
        <v>-0.33998020989357303</v>
      </c>
      <c r="N44" s="56">
        <v>7434318.3300000001</v>
      </c>
      <c r="O44" s="56">
        <v>69985751.900000006</v>
      </c>
      <c r="P44" s="56">
        <v>60</v>
      </c>
      <c r="Q44" s="56">
        <v>91</v>
      </c>
      <c r="R44" s="57">
        <v>-34.065934065934101</v>
      </c>
      <c r="S44" s="56">
        <v>859.83699999999999</v>
      </c>
      <c r="T44" s="56">
        <v>1104.0046153846199</v>
      </c>
      <c r="U44" s="58">
        <v>-28.396965399792698</v>
      </c>
    </row>
    <row r="45" spans="1:21" ht="12" thickBot="1">
      <c r="A45" s="75"/>
      <c r="B45" s="70" t="s">
        <v>39</v>
      </c>
      <c r="C45" s="71"/>
      <c r="D45" s="56">
        <v>40830.86</v>
      </c>
      <c r="E45" s="59"/>
      <c r="F45" s="59"/>
      <c r="G45" s="56">
        <v>60527.44</v>
      </c>
      <c r="H45" s="57">
        <v>-32.541571227859599</v>
      </c>
      <c r="I45" s="56">
        <v>5640.31</v>
      </c>
      <c r="J45" s="57">
        <v>13.813840805704301</v>
      </c>
      <c r="K45" s="56">
        <v>5577.27</v>
      </c>
      <c r="L45" s="57">
        <v>9.2144488516282905</v>
      </c>
      <c r="M45" s="57">
        <v>1.1303021012072E-2</v>
      </c>
      <c r="N45" s="56">
        <v>2885407.07</v>
      </c>
      <c r="O45" s="56">
        <v>30464678.359999999</v>
      </c>
      <c r="P45" s="56">
        <v>45</v>
      </c>
      <c r="Q45" s="56">
        <v>36</v>
      </c>
      <c r="R45" s="57">
        <v>25</v>
      </c>
      <c r="S45" s="56">
        <v>907.35244444444504</v>
      </c>
      <c r="T45" s="56">
        <v>1254.4655555555601</v>
      </c>
      <c r="U45" s="58">
        <v>-38.255598828925002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12594.1024</v>
      </c>
      <c r="E47" s="62"/>
      <c r="F47" s="62"/>
      <c r="G47" s="61">
        <v>4712.9946</v>
      </c>
      <c r="H47" s="63">
        <v>167.22081115900301</v>
      </c>
      <c r="I47" s="61">
        <v>785.3732</v>
      </c>
      <c r="J47" s="63">
        <v>6.23603949734441</v>
      </c>
      <c r="K47" s="61">
        <v>327.02620000000002</v>
      </c>
      <c r="L47" s="63">
        <v>6.9388197474276803</v>
      </c>
      <c r="M47" s="63">
        <v>1.4015604865909801</v>
      </c>
      <c r="N47" s="61">
        <v>395352.87079999998</v>
      </c>
      <c r="O47" s="61">
        <v>7858522.3574999999</v>
      </c>
      <c r="P47" s="61">
        <v>17</v>
      </c>
      <c r="Q47" s="61">
        <v>16</v>
      </c>
      <c r="R47" s="63">
        <v>6.25</v>
      </c>
      <c r="S47" s="61">
        <v>740.82955294117596</v>
      </c>
      <c r="T47" s="61">
        <v>799.71996249999995</v>
      </c>
      <c r="U47" s="64">
        <v>-7.9492522031582196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40360</v>
      </c>
      <c r="D2" s="37">
        <v>577861.25656581204</v>
      </c>
      <c r="E2" s="37">
        <v>419024.75108888902</v>
      </c>
      <c r="F2" s="37">
        <v>158836.50547692299</v>
      </c>
      <c r="G2" s="37">
        <v>419024.75108888902</v>
      </c>
      <c r="H2" s="37">
        <v>0.274869622547248</v>
      </c>
    </row>
    <row r="3" spans="1:8">
      <c r="A3" s="37">
        <v>2</v>
      </c>
      <c r="B3" s="37">
        <v>13</v>
      </c>
      <c r="C3" s="37">
        <v>6423</v>
      </c>
      <c r="D3" s="37">
        <v>58572.163808546997</v>
      </c>
      <c r="E3" s="37">
        <v>45992.453276068401</v>
      </c>
      <c r="F3" s="37">
        <v>12579.710532478601</v>
      </c>
      <c r="G3" s="37">
        <v>45992.453276068401</v>
      </c>
      <c r="H3" s="37">
        <v>0.214772849669641</v>
      </c>
    </row>
    <row r="4" spans="1:8">
      <c r="A4" s="37">
        <v>3</v>
      </c>
      <c r="B4" s="37">
        <v>14</v>
      </c>
      <c r="C4" s="37">
        <v>102102</v>
      </c>
      <c r="D4" s="37">
        <v>75942.494495968494</v>
      </c>
      <c r="E4" s="37">
        <v>51542.655611694398</v>
      </c>
      <c r="F4" s="37">
        <v>24399.838884274101</v>
      </c>
      <c r="G4" s="37">
        <v>51542.655611694398</v>
      </c>
      <c r="H4" s="37">
        <v>0.32129361889171798</v>
      </c>
    </row>
    <row r="5" spans="1:8">
      <c r="A5" s="37">
        <v>4</v>
      </c>
      <c r="B5" s="37">
        <v>15</v>
      </c>
      <c r="C5" s="37">
        <v>6130</v>
      </c>
      <c r="D5" s="37">
        <v>128296.649911346</v>
      </c>
      <c r="E5" s="37">
        <v>108228.884151812</v>
      </c>
      <c r="F5" s="37">
        <v>20067.765759534101</v>
      </c>
      <c r="G5" s="37">
        <v>108228.884151812</v>
      </c>
      <c r="H5" s="37">
        <v>0.15641691169177899</v>
      </c>
    </row>
    <row r="6" spans="1:8">
      <c r="A6" s="37">
        <v>5</v>
      </c>
      <c r="B6" s="37">
        <v>16</v>
      </c>
      <c r="C6" s="37">
        <v>6015</v>
      </c>
      <c r="D6" s="37">
        <v>369358.56353846198</v>
      </c>
      <c r="E6" s="37">
        <v>291663.05421623902</v>
      </c>
      <c r="F6" s="37">
        <v>77695.509322222206</v>
      </c>
      <c r="G6" s="37">
        <v>291663.05421623902</v>
      </c>
      <c r="H6" s="37">
        <v>0.21035253272023199</v>
      </c>
    </row>
    <row r="7" spans="1:8">
      <c r="A7" s="37">
        <v>6</v>
      </c>
      <c r="B7" s="37">
        <v>17</v>
      </c>
      <c r="C7" s="37">
        <v>15695</v>
      </c>
      <c r="D7" s="37">
        <v>348589.58941794903</v>
      </c>
      <c r="E7" s="37">
        <v>241936.72488461499</v>
      </c>
      <c r="F7" s="37">
        <v>106652.86453333301</v>
      </c>
      <c r="G7" s="37">
        <v>241936.72488461499</v>
      </c>
      <c r="H7" s="37">
        <v>0.30595539216020501</v>
      </c>
    </row>
    <row r="8" spans="1:8">
      <c r="A8" s="37">
        <v>7</v>
      </c>
      <c r="B8" s="37">
        <v>18</v>
      </c>
      <c r="C8" s="37">
        <v>101734</v>
      </c>
      <c r="D8" s="37">
        <v>188298.71569487199</v>
      </c>
      <c r="E8" s="37">
        <v>151660.83846495699</v>
      </c>
      <c r="F8" s="37">
        <v>36637.877229914498</v>
      </c>
      <c r="G8" s="37">
        <v>151660.83846495699</v>
      </c>
      <c r="H8" s="37">
        <v>0.19457316580578399</v>
      </c>
    </row>
    <row r="9" spans="1:8">
      <c r="A9" s="37">
        <v>8</v>
      </c>
      <c r="B9" s="37">
        <v>19</v>
      </c>
      <c r="C9" s="37">
        <v>16254</v>
      </c>
      <c r="D9" s="37">
        <v>130863.887462393</v>
      </c>
      <c r="E9" s="37">
        <v>106889.865504274</v>
      </c>
      <c r="F9" s="37">
        <v>23974.021958119702</v>
      </c>
      <c r="G9" s="37">
        <v>106889.865504274</v>
      </c>
      <c r="H9" s="37">
        <v>0.18319814903106199</v>
      </c>
    </row>
    <row r="10" spans="1:8">
      <c r="A10" s="37">
        <v>9</v>
      </c>
      <c r="B10" s="37">
        <v>21</v>
      </c>
      <c r="C10" s="37">
        <v>200511</v>
      </c>
      <c r="D10" s="37">
        <v>726389.10861880297</v>
      </c>
      <c r="E10" s="37">
        <v>867532.26476666704</v>
      </c>
      <c r="F10" s="37">
        <v>-141143.15614786299</v>
      </c>
      <c r="G10" s="37">
        <v>867532.26476666704</v>
      </c>
      <c r="H10" s="37">
        <v>-0.194307919093446</v>
      </c>
    </row>
    <row r="11" spans="1:8">
      <c r="A11" s="37">
        <v>10</v>
      </c>
      <c r="B11" s="37">
        <v>22</v>
      </c>
      <c r="C11" s="37">
        <v>19604</v>
      </c>
      <c r="D11" s="37">
        <v>489806.258915385</v>
      </c>
      <c r="E11" s="37">
        <v>422417.268992308</v>
      </c>
      <c r="F11" s="37">
        <v>67388.989923076893</v>
      </c>
      <c r="G11" s="37">
        <v>422417.268992308</v>
      </c>
      <c r="H11" s="37">
        <v>0.137582949781617</v>
      </c>
    </row>
    <row r="12" spans="1:8">
      <c r="A12" s="37">
        <v>11</v>
      </c>
      <c r="B12" s="37">
        <v>23</v>
      </c>
      <c r="C12" s="37">
        <v>117478.01300000001</v>
      </c>
      <c r="D12" s="37">
        <v>1270178.0058880299</v>
      </c>
      <c r="E12" s="37">
        <v>1071146.31572308</v>
      </c>
      <c r="F12" s="37">
        <v>198533.31409658099</v>
      </c>
      <c r="G12" s="37">
        <v>1071146.31572308</v>
      </c>
      <c r="H12" s="37">
        <v>0.15636488877495799</v>
      </c>
    </row>
    <row r="13" spans="1:8">
      <c r="A13" s="37">
        <v>12</v>
      </c>
      <c r="B13" s="37">
        <v>24</v>
      </c>
      <c r="C13" s="37">
        <v>23269</v>
      </c>
      <c r="D13" s="37">
        <v>565790.71637948696</v>
      </c>
      <c r="E13" s="37">
        <v>531610.34935897402</v>
      </c>
      <c r="F13" s="37">
        <v>34180.3670205128</v>
      </c>
      <c r="G13" s="37">
        <v>531610.34935897402</v>
      </c>
      <c r="H13" s="37">
        <v>6.04116787904087E-2</v>
      </c>
    </row>
    <row r="14" spans="1:8">
      <c r="A14" s="37">
        <v>13</v>
      </c>
      <c r="B14" s="37">
        <v>25</v>
      </c>
      <c r="C14" s="37">
        <v>94400</v>
      </c>
      <c r="D14" s="37">
        <v>1239848.0219000001</v>
      </c>
      <c r="E14" s="37">
        <v>1137925.9135</v>
      </c>
      <c r="F14" s="37">
        <v>101922.1084</v>
      </c>
      <c r="G14" s="37">
        <v>1137925.9135</v>
      </c>
      <c r="H14" s="37">
        <v>8.2205324039481803E-2</v>
      </c>
    </row>
    <row r="15" spans="1:8">
      <c r="A15" s="37">
        <v>14</v>
      </c>
      <c r="B15" s="37">
        <v>26</v>
      </c>
      <c r="C15" s="37">
        <v>58168</v>
      </c>
      <c r="D15" s="37">
        <v>335552.23077286099</v>
      </c>
      <c r="E15" s="37">
        <v>290965.90487964603</v>
      </c>
      <c r="F15" s="37">
        <v>44586.325893215297</v>
      </c>
      <c r="G15" s="37">
        <v>290965.90487964603</v>
      </c>
      <c r="H15" s="37">
        <v>0.132874473194596</v>
      </c>
    </row>
    <row r="16" spans="1:8">
      <c r="A16" s="37">
        <v>15</v>
      </c>
      <c r="B16" s="37">
        <v>27</v>
      </c>
      <c r="C16" s="37">
        <v>116421.85</v>
      </c>
      <c r="D16" s="37">
        <v>993919.014616534</v>
      </c>
      <c r="E16" s="37">
        <v>962812.49480301805</v>
      </c>
      <c r="F16" s="37">
        <v>31056.3488733454</v>
      </c>
      <c r="G16" s="37">
        <v>962812.49480301805</v>
      </c>
      <c r="H16" s="37">
        <v>3.12479348466813E-2</v>
      </c>
    </row>
    <row r="17" spans="1:9">
      <c r="A17" s="37">
        <v>16</v>
      </c>
      <c r="B17" s="37">
        <v>29</v>
      </c>
      <c r="C17" s="37">
        <v>153079</v>
      </c>
      <c r="D17" s="37">
        <v>2010411.65960171</v>
      </c>
      <c r="E17" s="37">
        <v>1860962.33824701</v>
      </c>
      <c r="F17" s="37">
        <v>149449.32135470101</v>
      </c>
      <c r="G17" s="37">
        <v>1860962.33824701</v>
      </c>
      <c r="H17" s="37">
        <v>7.4337671412186695E-2</v>
      </c>
    </row>
    <row r="18" spans="1:9">
      <c r="A18" s="37">
        <v>17</v>
      </c>
      <c r="B18" s="37">
        <v>31</v>
      </c>
      <c r="C18" s="37">
        <v>27517.237000000001</v>
      </c>
      <c r="D18" s="37">
        <v>273337.76578367001</v>
      </c>
      <c r="E18" s="37">
        <v>233876.080668496</v>
      </c>
      <c r="F18" s="37">
        <v>39461.685115173699</v>
      </c>
      <c r="G18" s="37">
        <v>233876.080668496</v>
      </c>
      <c r="H18" s="37">
        <v>0.14436967757468699</v>
      </c>
    </row>
    <row r="19" spans="1:9">
      <c r="A19" s="37">
        <v>18</v>
      </c>
      <c r="B19" s="37">
        <v>32</v>
      </c>
      <c r="C19" s="37">
        <v>29880.781999999999</v>
      </c>
      <c r="D19" s="37">
        <v>438203.08437046403</v>
      </c>
      <c r="E19" s="37">
        <v>417603.19666106999</v>
      </c>
      <c r="F19" s="37">
        <v>20599.887709393999</v>
      </c>
      <c r="G19" s="37">
        <v>417603.19666106999</v>
      </c>
      <c r="H19" s="37">
        <v>4.70099103455386E-2</v>
      </c>
    </row>
    <row r="20" spans="1:9">
      <c r="A20" s="37">
        <v>19</v>
      </c>
      <c r="B20" s="37">
        <v>33</v>
      </c>
      <c r="C20" s="37">
        <v>42830.906999999999</v>
      </c>
      <c r="D20" s="37">
        <v>722277.16197196103</v>
      </c>
      <c r="E20" s="37">
        <v>570985.70174410695</v>
      </c>
      <c r="F20" s="37">
        <v>151291.460227854</v>
      </c>
      <c r="G20" s="37">
        <v>570985.70174410695</v>
      </c>
      <c r="H20" s="37">
        <v>0.20946454933560199</v>
      </c>
    </row>
    <row r="21" spans="1:9">
      <c r="A21" s="37">
        <v>20</v>
      </c>
      <c r="B21" s="37">
        <v>34</v>
      </c>
      <c r="C21" s="37">
        <v>41284.375</v>
      </c>
      <c r="D21" s="37">
        <v>245624.49971875001</v>
      </c>
      <c r="E21" s="37">
        <v>185813.49000444199</v>
      </c>
      <c r="F21" s="37">
        <v>59811.009714308202</v>
      </c>
      <c r="G21" s="37">
        <v>185813.49000444199</v>
      </c>
      <c r="H21" s="37">
        <v>0.24350587902588799</v>
      </c>
    </row>
    <row r="22" spans="1:9">
      <c r="A22" s="37">
        <v>21</v>
      </c>
      <c r="B22" s="37">
        <v>35</v>
      </c>
      <c r="C22" s="37">
        <v>54021.171000000002</v>
      </c>
      <c r="D22" s="37">
        <v>1477304.1754584101</v>
      </c>
      <c r="E22" s="37">
        <v>1415721.1181610599</v>
      </c>
      <c r="F22" s="37">
        <v>61583.057297345098</v>
      </c>
      <c r="G22" s="37">
        <v>1415721.1181610599</v>
      </c>
      <c r="H22" s="37">
        <v>4.1686105218132201E-2</v>
      </c>
    </row>
    <row r="23" spans="1:9">
      <c r="A23" s="37">
        <v>22</v>
      </c>
      <c r="B23" s="37">
        <v>36</v>
      </c>
      <c r="C23" s="37">
        <v>161312.70499999999</v>
      </c>
      <c r="D23" s="37">
        <v>805754.478808849</v>
      </c>
      <c r="E23" s="37">
        <v>703864.71927614801</v>
      </c>
      <c r="F23" s="37">
        <v>101889.75953270101</v>
      </c>
      <c r="G23" s="37">
        <v>703864.71927614801</v>
      </c>
      <c r="H23" s="37">
        <v>0.126452613311347</v>
      </c>
    </row>
    <row r="24" spans="1:9">
      <c r="A24" s="37">
        <v>23</v>
      </c>
      <c r="B24" s="37">
        <v>37</v>
      </c>
      <c r="C24" s="37">
        <v>129705.39200000001</v>
      </c>
      <c r="D24" s="37">
        <v>991722.55813451298</v>
      </c>
      <c r="E24" s="37">
        <v>893546.49274553498</v>
      </c>
      <c r="F24" s="37">
        <v>98176.065388977993</v>
      </c>
      <c r="G24" s="37">
        <v>893546.49274553498</v>
      </c>
      <c r="H24" s="37">
        <v>9.8995494842481699E-2</v>
      </c>
    </row>
    <row r="25" spans="1:9">
      <c r="A25" s="37">
        <v>24</v>
      </c>
      <c r="B25" s="37">
        <v>38</v>
      </c>
      <c r="C25" s="37">
        <v>389866.71600000001</v>
      </c>
      <c r="D25" s="37">
        <v>1607673.6268531</v>
      </c>
      <c r="E25" s="37">
        <v>1658819.42693097</v>
      </c>
      <c r="F25" s="37">
        <v>-51145.800077876098</v>
      </c>
      <c r="G25" s="37">
        <v>1658819.42693097</v>
      </c>
      <c r="H25" s="37">
        <v>-3.1813546744553001E-2</v>
      </c>
    </row>
    <row r="26" spans="1:9">
      <c r="A26" s="37">
        <v>25</v>
      </c>
      <c r="B26" s="37">
        <v>39</v>
      </c>
      <c r="C26" s="37">
        <v>80331.356</v>
      </c>
      <c r="D26" s="37">
        <v>131774.24331637501</v>
      </c>
      <c r="E26" s="37">
        <v>101989.17326858699</v>
      </c>
      <c r="F26" s="37">
        <v>29785.070047787998</v>
      </c>
      <c r="G26" s="37">
        <v>101989.17326858699</v>
      </c>
      <c r="H26" s="37">
        <v>0.226031045963036</v>
      </c>
    </row>
    <row r="27" spans="1:9">
      <c r="A27" s="37">
        <v>26</v>
      </c>
      <c r="B27" s="37">
        <v>42</v>
      </c>
      <c r="C27" s="37">
        <v>17343.901999999998</v>
      </c>
      <c r="D27" s="37">
        <v>344605.6201</v>
      </c>
      <c r="E27" s="37">
        <v>315821.67379999999</v>
      </c>
      <c r="F27" s="37">
        <v>28783.9463</v>
      </c>
      <c r="G27" s="37">
        <v>315821.67379999999</v>
      </c>
      <c r="H27" s="37">
        <v>8.3527210878474006E-2</v>
      </c>
    </row>
    <row r="28" spans="1:9">
      <c r="A28" s="37">
        <v>27</v>
      </c>
      <c r="B28" s="37">
        <v>75</v>
      </c>
      <c r="C28" s="37">
        <v>80</v>
      </c>
      <c r="D28" s="37">
        <v>26141.025641025601</v>
      </c>
      <c r="E28" s="37">
        <v>23652.8247863248</v>
      </c>
      <c r="F28" s="37">
        <v>2488.20085470085</v>
      </c>
      <c r="G28" s="37">
        <v>23652.8247863248</v>
      </c>
      <c r="H28" s="37">
        <v>9.5183750204348494E-2</v>
      </c>
    </row>
    <row r="29" spans="1:9">
      <c r="A29" s="37">
        <v>28</v>
      </c>
      <c r="B29" s="37">
        <v>76</v>
      </c>
      <c r="C29" s="37">
        <v>2601</v>
      </c>
      <c r="D29" s="37">
        <v>470142.24544529902</v>
      </c>
      <c r="E29" s="37">
        <v>445075.82105640997</v>
      </c>
      <c r="F29" s="37">
        <v>25057.877380341899</v>
      </c>
      <c r="G29" s="37">
        <v>445075.82105640997</v>
      </c>
      <c r="H29" s="37">
        <v>5.3299470902983898E-2</v>
      </c>
    </row>
    <row r="30" spans="1:9">
      <c r="A30" s="37">
        <v>29</v>
      </c>
      <c r="B30" s="37">
        <v>99</v>
      </c>
      <c r="C30" s="37">
        <v>20</v>
      </c>
      <c r="D30" s="37">
        <v>12594.102564102601</v>
      </c>
      <c r="E30" s="37">
        <v>11808.7297435897</v>
      </c>
      <c r="F30" s="37">
        <v>785.37282051282102</v>
      </c>
      <c r="G30" s="37">
        <v>11808.7297435897</v>
      </c>
      <c r="H30" s="37">
        <v>6.23603640287477E-2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100</v>
      </c>
      <c r="D34" s="34">
        <v>103953.01</v>
      </c>
      <c r="E34" s="34">
        <v>98224.66</v>
      </c>
      <c r="F34" s="30"/>
      <c r="G34" s="30"/>
      <c r="H34" s="30"/>
    </row>
    <row r="35" spans="1:8">
      <c r="A35" s="30"/>
      <c r="B35" s="33">
        <v>71</v>
      </c>
      <c r="C35" s="34">
        <v>33</v>
      </c>
      <c r="D35" s="34">
        <v>107305.33</v>
      </c>
      <c r="E35" s="34">
        <v>122382.26</v>
      </c>
      <c r="F35" s="30"/>
      <c r="G35" s="30"/>
      <c r="H35" s="30"/>
    </row>
    <row r="36" spans="1:8">
      <c r="A36" s="30"/>
      <c r="B36" s="33">
        <v>72</v>
      </c>
      <c r="C36" s="34">
        <v>17</v>
      </c>
      <c r="D36" s="34">
        <v>70068.69</v>
      </c>
      <c r="E36" s="34">
        <v>71717.36</v>
      </c>
      <c r="F36" s="30"/>
      <c r="G36" s="30"/>
      <c r="H36" s="30"/>
    </row>
    <row r="37" spans="1:8">
      <c r="A37" s="30"/>
      <c r="B37" s="33">
        <v>73</v>
      </c>
      <c r="C37" s="34">
        <v>19</v>
      </c>
      <c r="D37" s="34">
        <v>29024.87</v>
      </c>
      <c r="E37" s="34">
        <v>32767.63</v>
      </c>
      <c r="F37" s="30"/>
      <c r="G37" s="30"/>
      <c r="H37" s="30"/>
    </row>
    <row r="38" spans="1:8">
      <c r="A38" s="30"/>
      <c r="B38" s="33">
        <v>77</v>
      </c>
      <c r="C38" s="34">
        <v>46</v>
      </c>
      <c r="D38" s="34">
        <v>51590.22</v>
      </c>
      <c r="E38" s="34">
        <v>56939.72</v>
      </c>
      <c r="F38" s="30"/>
      <c r="G38" s="30"/>
      <c r="H38" s="30"/>
    </row>
    <row r="39" spans="1:8">
      <c r="A39" s="30"/>
      <c r="B39" s="33">
        <v>78</v>
      </c>
      <c r="C39" s="34">
        <v>43</v>
      </c>
      <c r="D39" s="34">
        <v>40830.86</v>
      </c>
      <c r="E39" s="34">
        <v>35190.550000000003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2016-11-28T00:32:18Z</dcterms:modified>
</cp:coreProperties>
</file>