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<sst xmlns="http://schemas.openxmlformats.org/spreadsheetml/2006/main" count="121" uniqueCount="80">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</sst>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32409062.245499998</v>
      </c>
      <c r="F3" s="25">
        <f>RA!I7</f>
        <v>-459141.14870000002</v>
      </c>
      <c r="G3" s="16">
        <f>SUM(G4:G42)</f>
        <v>32868203.394200001</v>
      </c>
      <c r="H3" s="27">
        <f>RA!J7</f>
        <v>-1.4167060596261201</v>
      </c>
      <c r="I3" s="20">
        <f>SUM(I4:I42)</f>
        <v>32409072.271057438</v>
      </c>
      <c r="J3" s="21">
        <f>SUM(J4:J42)</f>
        <v>32868203.34955078</v>
      </c>
      <c r="K3" s="22">
        <f>E3-I3</f>
        <v>-10.025557439774275</v>
      </c>
      <c r="L3" s="22">
        <f>G3-J3</f>
        <v>4.4649221003055573E-2</v>
      </c>
    </row>
    <row r="4" spans="1:13">
      <c r="A4" s="69">
        <f>RA!A8</f>
        <v>42701</v>
      </c>
      <c r="B4" s="12">
        <v>12</v>
      </c>
      <c r="C4" s="67" t="s">
        <v>6</v>
      </c>
      <c r="D4" s="67"/>
      <c r="E4" s="15">
        <f>VLOOKUP(C4,RA!B8:D35,3,0)</f>
        <v>824065.22860000003</v>
      </c>
      <c r="F4" s="25">
        <f>VLOOKUP(C4,RA!B8:I38,8,0)</f>
        <v>227399.4889</v>
      </c>
      <c r="G4" s="16">
        <f t="shared" ref="G4:G42" si="0">E4-F4</f>
        <v>596665.73970000003</v>
      </c>
      <c r="H4" s="27">
        <f>RA!J8</f>
        <v>27.594840918883101</v>
      </c>
      <c r="I4" s="20">
        <f>VLOOKUP(B4,RMS!B:D,3,FALSE)</f>
        <v>824066.05076495698</v>
      </c>
      <c r="J4" s="21">
        <f>VLOOKUP(B4,RMS!B:E,4,FALSE)</f>
        <v>596665.75965213706</v>
      </c>
      <c r="K4" s="22">
        <f t="shared" ref="K4:K42" si="1">E4-I4</f>
        <v>-0.82216495694592595</v>
      </c>
      <c r="L4" s="22">
        <f t="shared" ref="L4:L42" si="2">G4-J4</f>
        <v>-1.9952137023210526E-2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123355.1097</v>
      </c>
      <c r="F5" s="25">
        <f>VLOOKUP(C5,RA!B9:I39,8,0)</f>
        <v>28447.963500000002</v>
      </c>
      <c r="G5" s="16">
        <f t="shared" si="0"/>
        <v>94907.146200000003</v>
      </c>
      <c r="H5" s="27">
        <f>RA!J9</f>
        <v>23.061844433672501</v>
      </c>
      <c r="I5" s="20">
        <f>VLOOKUP(B5,RMS!B:D,3,FALSE)</f>
        <v>123355.172593162</v>
      </c>
      <c r="J5" s="21">
        <f>VLOOKUP(B5,RMS!B:E,4,FALSE)</f>
        <v>94907.184382051302</v>
      </c>
      <c r="K5" s="22">
        <f t="shared" si="1"/>
        <v>-6.2893162001273595E-2</v>
      </c>
      <c r="L5" s="22">
        <f t="shared" si="2"/>
        <v>-3.8182051299372688E-2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186756.84710000001</v>
      </c>
      <c r="F6" s="25">
        <f>VLOOKUP(C6,RA!B10:I40,8,0)</f>
        <v>52209.760399999999</v>
      </c>
      <c r="G6" s="16">
        <f t="shared" si="0"/>
        <v>134547.08670000001</v>
      </c>
      <c r="H6" s="27">
        <f>RA!J10</f>
        <v>27.956008687619399</v>
      </c>
      <c r="I6" s="20">
        <f>VLOOKUP(B6,RMS!B:D,3,FALSE)</f>
        <v>186759.67010716299</v>
      </c>
      <c r="J6" s="21">
        <f>VLOOKUP(B6,RMS!B:E,4,FALSE)</f>
        <v>134547.08855667801</v>
      </c>
      <c r="K6" s="22">
        <f>E6-I6</f>
        <v>-2.8230071629805025</v>
      </c>
      <c r="L6" s="22">
        <f t="shared" si="2"/>
        <v>-1.8566779908724129E-3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123562.17080000001</v>
      </c>
      <c r="F7" s="25">
        <f>VLOOKUP(C7,RA!B11:I41,8,0)</f>
        <v>21291.612400000002</v>
      </c>
      <c r="G7" s="16">
        <f t="shared" si="0"/>
        <v>102270.55840000001</v>
      </c>
      <c r="H7" s="27">
        <f>RA!J11</f>
        <v>17.2314975223792</v>
      </c>
      <c r="I7" s="20">
        <f>VLOOKUP(B7,RMS!B:D,3,FALSE)</f>
        <v>123562.213696331</v>
      </c>
      <c r="J7" s="21">
        <f>VLOOKUP(B7,RMS!B:E,4,FALSE)</f>
        <v>102270.558344074</v>
      </c>
      <c r="K7" s="22">
        <f t="shared" si="1"/>
        <v>-4.289633099688217E-2</v>
      </c>
      <c r="L7" s="22">
        <f t="shared" si="2"/>
        <v>5.5926007917150855E-5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344494.79570000002</v>
      </c>
      <c r="F8" s="25">
        <f>VLOOKUP(C8,RA!B12:I42,8,0)</f>
        <v>71784.217900000003</v>
      </c>
      <c r="G8" s="16">
        <f t="shared" si="0"/>
        <v>272710.57780000003</v>
      </c>
      <c r="H8" s="27">
        <f>RA!J12</f>
        <v>20.837533337517399</v>
      </c>
      <c r="I8" s="20">
        <f>VLOOKUP(B8,RMS!B:D,3,FALSE)</f>
        <v>344494.79469743598</v>
      </c>
      <c r="J8" s="21">
        <f>VLOOKUP(B8,RMS!B:E,4,FALSE)</f>
        <v>272710.56973504298</v>
      </c>
      <c r="K8" s="22">
        <f t="shared" si="1"/>
        <v>1.0025640367530286E-3</v>
      </c>
      <c r="L8" s="22">
        <f t="shared" si="2"/>
        <v>8.0649570445530117E-3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385215.94280000002</v>
      </c>
      <c r="F9" s="25">
        <f>VLOOKUP(C9,RA!B13:I43,8,0)</f>
        <v>116242.3052</v>
      </c>
      <c r="G9" s="16">
        <f t="shared" si="0"/>
        <v>268973.63760000002</v>
      </c>
      <c r="H9" s="27">
        <f>RA!J13</f>
        <v>30.1758811837006</v>
      </c>
      <c r="I9" s="20">
        <f>VLOOKUP(B9,RMS!B:D,3,FALSE)</f>
        <v>385216.16807521402</v>
      </c>
      <c r="J9" s="21">
        <f>VLOOKUP(B9,RMS!B:E,4,FALSE)</f>
        <v>268973.63462393201</v>
      </c>
      <c r="K9" s="22">
        <f t="shared" si="1"/>
        <v>-0.225275214004796</v>
      </c>
      <c r="L9" s="22">
        <f t="shared" si="2"/>
        <v>2.9760680045001209E-3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199014.8266</v>
      </c>
      <c r="F10" s="25">
        <f>VLOOKUP(C10,RA!B14:I43,8,0)</f>
        <v>36180.393799999998</v>
      </c>
      <c r="G10" s="16">
        <f t="shared" si="0"/>
        <v>162834.43280000001</v>
      </c>
      <c r="H10" s="27">
        <f>RA!J14</f>
        <v>18.1797479203492</v>
      </c>
      <c r="I10" s="20">
        <f>VLOOKUP(B10,RMS!B:D,3,FALSE)</f>
        <v>199014.83748461501</v>
      </c>
      <c r="J10" s="21">
        <f>VLOOKUP(B10,RMS!B:E,4,FALSE)</f>
        <v>162834.43216068399</v>
      </c>
      <c r="K10" s="22">
        <f t="shared" si="1"/>
        <v>-1.0884615010581911E-2</v>
      </c>
      <c r="L10" s="22">
        <f t="shared" si="2"/>
        <v>6.3931601471267641E-4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210140.391</v>
      </c>
      <c r="F11" s="25">
        <f>VLOOKUP(C11,RA!B15:I44,8,0)</f>
        <v>8560.9395000000004</v>
      </c>
      <c r="G11" s="16">
        <f t="shared" si="0"/>
        <v>201579.4515</v>
      </c>
      <c r="H11" s="27">
        <f>RA!J15</f>
        <v>4.0739143290163602</v>
      </c>
      <c r="I11" s="20">
        <f>VLOOKUP(B11,RMS!B:D,3,FALSE)</f>
        <v>210140.74941453</v>
      </c>
      <c r="J11" s="21">
        <f>VLOOKUP(B11,RMS!B:E,4,FALSE)</f>
        <v>201579.45071965799</v>
      </c>
      <c r="K11" s="22">
        <f t="shared" si="1"/>
        <v>-0.35841452999738976</v>
      </c>
      <c r="L11" s="22">
        <f t="shared" si="2"/>
        <v>7.8034200123511255E-4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1402519.6462000001</v>
      </c>
      <c r="F12" s="25">
        <f>VLOOKUP(C12,RA!B16:I45,8,0)</f>
        <v>-200215.02739999999</v>
      </c>
      <c r="G12" s="16">
        <f t="shared" si="0"/>
        <v>1602734.6736000001</v>
      </c>
      <c r="H12" s="27">
        <f>RA!J16</f>
        <v>-14.2753813069546</v>
      </c>
      <c r="I12" s="20">
        <f>VLOOKUP(B12,RMS!B:D,3,FALSE)</f>
        <v>1402518.8790247899</v>
      </c>
      <c r="J12" s="21">
        <f>VLOOKUP(B12,RMS!B:E,4,FALSE)</f>
        <v>1602734.6734</v>
      </c>
      <c r="K12" s="22">
        <f t="shared" si="1"/>
        <v>0.76717521017417312</v>
      </c>
      <c r="L12" s="22">
        <f t="shared" si="2"/>
        <v>2.0000012591481209E-4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605466.61250000005</v>
      </c>
      <c r="F13" s="25">
        <f>VLOOKUP(C13,RA!B17:I46,8,0)</f>
        <v>81472.592499999999</v>
      </c>
      <c r="G13" s="16">
        <f t="shared" si="0"/>
        <v>523994.02</v>
      </c>
      <c r="H13" s="27">
        <f>RA!J17</f>
        <v>13.4561660078325</v>
      </c>
      <c r="I13" s="20">
        <f>VLOOKUP(B13,RMS!B:D,3,FALSE)</f>
        <v>605466.639320513</v>
      </c>
      <c r="J13" s="21">
        <f>VLOOKUP(B13,RMS!B:E,4,FALSE)</f>
        <v>523994.023969231</v>
      </c>
      <c r="K13" s="22">
        <f t="shared" si="1"/>
        <v>-2.682051295414567E-2</v>
      </c>
      <c r="L13" s="22">
        <f t="shared" si="2"/>
        <v>-3.9692309801466763E-3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6708908.4297000002</v>
      </c>
      <c r="F14" s="25">
        <f>VLOOKUP(C14,RA!B18:I47,8,0)</f>
        <v>-1383858.2041</v>
      </c>
      <c r="G14" s="16">
        <f t="shared" si="0"/>
        <v>8092766.6338</v>
      </c>
      <c r="H14" s="27">
        <f>RA!J18</f>
        <v>-20.627173833134002</v>
      </c>
      <c r="I14" s="20">
        <f>VLOOKUP(B14,RMS!B:D,3,FALSE)</f>
        <v>6708910.4894689498</v>
      </c>
      <c r="J14" s="21">
        <f>VLOOKUP(B14,RMS!B:E,4,FALSE)</f>
        <v>8092766.5394256404</v>
      </c>
      <c r="K14" s="22">
        <f t="shared" si="1"/>
        <v>-2.0597689496353269</v>
      </c>
      <c r="L14" s="22">
        <f t="shared" si="2"/>
        <v>9.4374359585344791E-2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993434.25009999995</v>
      </c>
      <c r="F15" s="25">
        <f>VLOOKUP(C15,RA!B19:I48,8,0)</f>
        <v>31266.3717</v>
      </c>
      <c r="G15" s="16">
        <f t="shared" si="0"/>
        <v>962167.87839999993</v>
      </c>
      <c r="H15" s="27">
        <f>RA!J19</f>
        <v>3.14730156493524</v>
      </c>
      <c r="I15" s="20">
        <f>VLOOKUP(B15,RMS!B:D,3,FALSE)</f>
        <v>993434.10341709398</v>
      </c>
      <c r="J15" s="21">
        <f>VLOOKUP(B15,RMS!B:E,4,FALSE)</f>
        <v>962167.88006324798</v>
      </c>
      <c r="K15" s="22">
        <f t="shared" si="1"/>
        <v>0.14668290596455336</v>
      </c>
      <c r="L15" s="22">
        <f t="shared" si="2"/>
        <v>-1.6632480546832085E-3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1610040.8248999999</v>
      </c>
      <c r="F16" s="25">
        <f>VLOOKUP(C16,RA!B20:I49,8,0)</f>
        <v>125365.6191</v>
      </c>
      <c r="G16" s="16">
        <f t="shared" si="0"/>
        <v>1484675.2057999999</v>
      </c>
      <c r="H16" s="27">
        <f>RA!J20</f>
        <v>7.7864869735701596</v>
      </c>
      <c r="I16" s="20">
        <f>VLOOKUP(B16,RMS!B:D,3,FALSE)</f>
        <v>1610041.1708019299</v>
      </c>
      <c r="J16" s="21">
        <f>VLOOKUP(B16,RMS!B:E,4,FALSE)</f>
        <v>1484675.2058000001</v>
      </c>
      <c r="K16" s="22">
        <f t="shared" si="1"/>
        <v>-0.34590193000622094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679830.21169999999</v>
      </c>
      <c r="F17" s="25">
        <f>VLOOKUP(C17,RA!B21:I50,8,0)</f>
        <v>-10056.8822</v>
      </c>
      <c r="G17" s="16">
        <f t="shared" si="0"/>
        <v>689887.09389999998</v>
      </c>
      <c r="H17" s="27">
        <f>RA!J21</f>
        <v>-1.4793226348166399</v>
      </c>
      <c r="I17" s="20">
        <f>VLOOKUP(B17,RMS!B:D,3,FALSE)</f>
        <v>679829.63655726495</v>
      </c>
      <c r="J17" s="21">
        <f>VLOOKUP(B17,RMS!B:E,4,FALSE)</f>
        <v>689887.09381025599</v>
      </c>
      <c r="K17" s="22">
        <f t="shared" si="1"/>
        <v>0.57514273503329605</v>
      </c>
      <c r="L17" s="22">
        <f t="shared" si="2"/>
        <v>8.9743989519774914E-5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1564955.7320999999</v>
      </c>
      <c r="F18" s="25">
        <f>VLOOKUP(C18,RA!B22:I51,8,0)</f>
        <v>32537.078099999999</v>
      </c>
      <c r="G18" s="16">
        <f t="shared" si="0"/>
        <v>1532418.6539999999</v>
      </c>
      <c r="H18" s="27">
        <f>RA!J22</f>
        <v>2.0791053339469698</v>
      </c>
      <c r="I18" s="20">
        <f>VLOOKUP(B18,RMS!B:D,3,FALSE)</f>
        <v>1564957.5358478599</v>
      </c>
      <c r="J18" s="21">
        <f>VLOOKUP(B18,RMS!B:E,4,FALSE)</f>
        <v>1532418.64579403</v>
      </c>
      <c r="K18" s="22">
        <f t="shared" si="1"/>
        <v>-1.8037478600163013</v>
      </c>
      <c r="L18" s="22">
        <f t="shared" si="2"/>
        <v>8.2059698179364204E-3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4444028.5579000004</v>
      </c>
      <c r="F19" s="25">
        <f>VLOOKUP(C19,RA!B23:I52,8,0)</f>
        <v>-99327.6924</v>
      </c>
      <c r="G19" s="16">
        <f t="shared" si="0"/>
        <v>4543356.2503000004</v>
      </c>
      <c r="H19" s="27">
        <f>RA!J23</f>
        <v>-2.23508222564026</v>
      </c>
      <c r="I19" s="20">
        <f>VLOOKUP(B19,RMS!B:D,3,FALSE)</f>
        <v>4444031.5637641</v>
      </c>
      <c r="J19" s="21">
        <f>VLOOKUP(B19,RMS!B:E,4,FALSE)</f>
        <v>4543356.2707504304</v>
      </c>
      <c r="K19" s="22">
        <f t="shared" si="1"/>
        <v>-3.005864099599421</v>
      </c>
      <c r="L19" s="22">
        <f t="shared" si="2"/>
        <v>-2.0450429990887642E-2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385795.25380000001</v>
      </c>
      <c r="F20" s="25">
        <f>VLOOKUP(C20,RA!B24:I53,8,0)</f>
        <v>51319.457999999999</v>
      </c>
      <c r="G20" s="16">
        <f t="shared" si="0"/>
        <v>334475.79580000002</v>
      </c>
      <c r="H20" s="27">
        <f>RA!J24</f>
        <v>13.3022522943231</v>
      </c>
      <c r="I20" s="20">
        <f>VLOOKUP(B20,RMS!B:D,3,FALSE)</f>
        <v>385795.45250964398</v>
      </c>
      <c r="J20" s="21">
        <f>VLOOKUP(B20,RMS!B:E,4,FALSE)</f>
        <v>334475.80394630099</v>
      </c>
      <c r="K20" s="22">
        <f t="shared" si="1"/>
        <v>-0.19870964396977797</v>
      </c>
      <c r="L20" s="22">
        <f t="shared" si="2"/>
        <v>-8.1463009701110423E-3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651657.2635</v>
      </c>
      <c r="F21" s="25">
        <f>VLOOKUP(C21,RA!B25:I54,8,0)</f>
        <v>20649.782899999998</v>
      </c>
      <c r="G21" s="16">
        <f t="shared" si="0"/>
        <v>631007.48060000001</v>
      </c>
      <c r="H21" s="27">
        <f>RA!J25</f>
        <v>3.1688103634557301</v>
      </c>
      <c r="I21" s="20">
        <f>VLOOKUP(B21,RMS!B:D,3,FALSE)</f>
        <v>651657.25447912398</v>
      </c>
      <c r="J21" s="21">
        <f>VLOOKUP(B21,RMS!B:E,4,FALSE)</f>
        <v>631007.46783725999</v>
      </c>
      <c r="K21" s="22">
        <f t="shared" si="1"/>
        <v>9.0208760229870677E-3</v>
      </c>
      <c r="L21" s="22">
        <f t="shared" si="2"/>
        <v>1.2762740021571517E-2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864936.92070000002</v>
      </c>
      <c r="F22" s="25">
        <f>VLOOKUP(C22,RA!B26:I55,8,0)</f>
        <v>186091.79269999999</v>
      </c>
      <c r="G22" s="16">
        <f t="shared" si="0"/>
        <v>678845.12800000003</v>
      </c>
      <c r="H22" s="27">
        <f>RA!J26</f>
        <v>21.515071012276199</v>
      </c>
      <c r="I22" s="20">
        <f>VLOOKUP(B22,RMS!B:D,3,FALSE)</f>
        <v>864936.96104893705</v>
      </c>
      <c r="J22" s="21">
        <f>VLOOKUP(B22,RMS!B:E,4,FALSE)</f>
        <v>678845.10524676496</v>
      </c>
      <c r="K22" s="22">
        <f t="shared" si="1"/>
        <v>-4.0348937036469579E-2</v>
      </c>
      <c r="L22" s="22">
        <f t="shared" si="2"/>
        <v>2.2753235069103539E-2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358732.64689999999</v>
      </c>
      <c r="F23" s="25">
        <f>VLOOKUP(C23,RA!B27:I56,8,0)</f>
        <v>70661.622600000002</v>
      </c>
      <c r="G23" s="16">
        <f t="shared" si="0"/>
        <v>288071.02429999999</v>
      </c>
      <c r="H23" s="27">
        <f>RA!J27</f>
        <v>19.697572331546802</v>
      </c>
      <c r="I23" s="20">
        <f>VLOOKUP(B23,RMS!B:D,3,FALSE)</f>
        <v>358732.48269939498</v>
      </c>
      <c r="J23" s="21">
        <f>VLOOKUP(B23,RMS!B:E,4,FALSE)</f>
        <v>288071.01335984701</v>
      </c>
      <c r="K23" s="22">
        <f t="shared" si="1"/>
        <v>0.16420060500968248</v>
      </c>
      <c r="L23" s="22">
        <f t="shared" si="2"/>
        <v>1.0940152977127582E-2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1835187.4368</v>
      </c>
      <c r="F24" s="25">
        <f>VLOOKUP(C24,RA!B28:I57,8,0)</f>
        <v>21418.503499999999</v>
      </c>
      <c r="G24" s="16">
        <f t="shared" si="0"/>
        <v>1813768.9332999999</v>
      </c>
      <c r="H24" s="27">
        <f>RA!J28</f>
        <v>1.1671016851198199</v>
      </c>
      <c r="I24" s="20">
        <f>VLOOKUP(B24,RMS!B:D,3,FALSE)</f>
        <v>1835187.44746283</v>
      </c>
      <c r="J24" s="21">
        <f>VLOOKUP(B24,RMS!B:E,4,FALSE)</f>
        <v>1813768.9437946901</v>
      </c>
      <c r="K24" s="22">
        <f t="shared" si="1"/>
        <v>-1.0662829969078302E-2</v>
      </c>
      <c r="L24" s="22">
        <f t="shared" si="2"/>
        <v>-1.0494690155610442E-2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919566.29689999996</v>
      </c>
      <c r="F25" s="25">
        <f>VLOOKUP(C25,RA!B29:I58,8,0)</f>
        <v>122888.607</v>
      </c>
      <c r="G25" s="16">
        <f t="shared" si="0"/>
        <v>796677.6899</v>
      </c>
      <c r="H25" s="27">
        <f>RA!J29</f>
        <v>13.363757177081901</v>
      </c>
      <c r="I25" s="20">
        <f>VLOOKUP(B25,RMS!B:D,3,FALSE)</f>
        <v>919566.29873982305</v>
      </c>
      <c r="J25" s="21">
        <f>VLOOKUP(B25,RMS!B:E,4,FALSE)</f>
        <v>796677.69550566003</v>
      </c>
      <c r="K25" s="22">
        <f t="shared" si="1"/>
        <v>-1.8398230895400047E-3</v>
      </c>
      <c r="L25" s="22">
        <f t="shared" si="2"/>
        <v>-5.6056600296869874E-3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1323382.6303999999</v>
      </c>
      <c r="F26" s="25">
        <f>VLOOKUP(C26,RA!B30:I59,8,0)</f>
        <v>139541.53659999999</v>
      </c>
      <c r="G26" s="16">
        <f t="shared" si="0"/>
        <v>1183841.0937999999</v>
      </c>
      <c r="H26" s="27">
        <f>RA!J30</f>
        <v>10.544307700171601</v>
      </c>
      <c r="I26" s="20">
        <f>VLOOKUP(B26,RMS!B:D,3,FALSE)</f>
        <v>1323382.67224458</v>
      </c>
      <c r="J26" s="21">
        <f>VLOOKUP(B26,RMS!B:E,4,FALSE)</f>
        <v>1183841.1387430299</v>
      </c>
      <c r="K26" s="22">
        <f t="shared" si="1"/>
        <v>-4.18445800896734E-2</v>
      </c>
      <c r="L26" s="22">
        <f t="shared" si="2"/>
        <v>-4.4943029992282391E-2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3153906.3857999998</v>
      </c>
      <c r="F27" s="25">
        <f>VLOOKUP(C27,RA!B31:I60,8,0)</f>
        <v>-209175.17430000001</v>
      </c>
      <c r="G27" s="16">
        <f t="shared" si="0"/>
        <v>3363081.5600999999</v>
      </c>
      <c r="H27" s="27">
        <f>RA!J31</f>
        <v>-6.6322569129439097</v>
      </c>
      <c r="I27" s="20">
        <f>VLOOKUP(B27,RMS!B:D,3,FALSE)</f>
        <v>3153906.2864681398</v>
      </c>
      <c r="J27" s="21">
        <f>VLOOKUP(B27,RMS!B:E,4,FALSE)</f>
        <v>3363081.4766619499</v>
      </c>
      <c r="K27" s="22">
        <f t="shared" si="1"/>
        <v>9.9331859964877367E-2</v>
      </c>
      <c r="L27" s="22">
        <f t="shared" si="2"/>
        <v>8.3438050001859665E-2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175848.62239999999</v>
      </c>
      <c r="F28" s="25">
        <f>VLOOKUP(C28,RA!B32:I61,8,0)</f>
        <v>35903.6011</v>
      </c>
      <c r="G28" s="16">
        <f t="shared" si="0"/>
        <v>139945.02129999999</v>
      </c>
      <c r="H28" s="27">
        <f>RA!J32</f>
        <v>20.417334301505502</v>
      </c>
      <c r="I28" s="20">
        <f>VLOOKUP(B28,RMS!B:D,3,FALSE)</f>
        <v>175848.53713437699</v>
      </c>
      <c r="J28" s="21">
        <f>VLOOKUP(B28,RMS!B:E,4,FALSE)</f>
        <v>139945.07275340901</v>
      </c>
      <c r="K28" s="22">
        <f t="shared" si="1"/>
        <v>8.5265622998122126E-2</v>
      </c>
      <c r="L28" s="22">
        <f t="shared" si="2"/>
        <v>-5.1453409017995E-2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410530.93920000002</v>
      </c>
      <c r="F30" s="25">
        <f>VLOOKUP(C30,RA!B34:I64,8,0)</f>
        <v>31730.663799999998</v>
      </c>
      <c r="G30" s="16">
        <f t="shared" si="0"/>
        <v>378800.27540000004</v>
      </c>
      <c r="H30" s="27">
        <f>RA!J34</f>
        <v>0</v>
      </c>
      <c r="I30" s="20">
        <f>VLOOKUP(B30,RMS!B:D,3,FALSE)</f>
        <v>410530.93860512797</v>
      </c>
      <c r="J30" s="21">
        <f>VLOOKUP(B30,RMS!B:E,4,FALSE)</f>
        <v>378800.27289999998</v>
      </c>
      <c r="K30" s="22">
        <f t="shared" si="1"/>
        <v>5.9487204998731613E-4</v>
      </c>
      <c r="L30" s="22">
        <f t="shared" si="2"/>
        <v>2.5000000605359674E-3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7.7291772117914999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148975.6</v>
      </c>
      <c r="F32" s="25">
        <f>VLOOKUP(C32,RA!B34:I65,8,0)</f>
        <v>7761.04</v>
      </c>
      <c r="G32" s="16">
        <f t="shared" si="0"/>
        <v>141214.56</v>
      </c>
      <c r="H32" s="27">
        <f>RA!J34</f>
        <v>0</v>
      </c>
      <c r="I32" s="20">
        <f>VLOOKUP(B32,RMS!B:D,3,FALSE)</f>
        <v>148975.6</v>
      </c>
      <c r="J32" s="21">
        <f>VLOOKUP(B32,RMS!B:E,4,FALSE)</f>
        <v>141214.56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349053.64</v>
      </c>
      <c r="F33" s="25">
        <f>VLOOKUP(C33,RA!B34:I65,8,0)</f>
        <v>-61020.98</v>
      </c>
      <c r="G33" s="16">
        <f t="shared" si="0"/>
        <v>410074.62</v>
      </c>
      <c r="H33" s="27">
        <f>RA!J34</f>
        <v>0</v>
      </c>
      <c r="I33" s="20">
        <f>VLOOKUP(B33,RMS!B:D,3,FALSE)</f>
        <v>349053.64</v>
      </c>
      <c r="J33" s="21">
        <f>VLOOKUP(B33,RMS!B:E,4,FALSE)</f>
        <v>410074.62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134009.98000000001</v>
      </c>
      <c r="F34" s="25">
        <f>VLOOKUP(C34,RA!B34:I66,8,0)</f>
        <v>1439.37</v>
      </c>
      <c r="G34" s="16">
        <f t="shared" si="0"/>
        <v>132570.61000000002</v>
      </c>
      <c r="H34" s="27">
        <f>RA!J35</f>
        <v>7.7291772117914999</v>
      </c>
      <c r="I34" s="20">
        <f>VLOOKUP(B34,RMS!B:D,3,FALSE)</f>
        <v>134009.98000000001</v>
      </c>
      <c r="J34" s="21">
        <f>VLOOKUP(B34,RMS!B:E,4,FALSE)</f>
        <v>132570.60999999999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185862.88</v>
      </c>
      <c r="F35" s="25">
        <f>VLOOKUP(C35,RA!B34:I67,8,0)</f>
        <v>-41738.35</v>
      </c>
      <c r="G35" s="16">
        <f t="shared" si="0"/>
        <v>227601.23</v>
      </c>
      <c r="H35" s="27">
        <f>RA!J34</f>
        <v>0</v>
      </c>
      <c r="I35" s="20">
        <f>VLOOKUP(B35,RMS!B:D,3,FALSE)</f>
        <v>185862.88</v>
      </c>
      <c r="J35" s="21">
        <f>VLOOKUP(B35,RMS!B:E,4,FALSE)</f>
        <v>227601.23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7.7291772117914999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29847.862799999999</v>
      </c>
      <c r="F37" s="25">
        <f>VLOOKUP(C37,RA!B8:I68,8,0)</f>
        <v>2919.2818000000002</v>
      </c>
      <c r="G37" s="16">
        <f t="shared" si="0"/>
        <v>26928.580999999998</v>
      </c>
      <c r="H37" s="27">
        <f>RA!J35</f>
        <v>7.7291772117914999</v>
      </c>
      <c r="I37" s="20">
        <f>VLOOKUP(B37,RMS!B:D,3,FALSE)</f>
        <v>29847.863247863199</v>
      </c>
      <c r="J37" s="21">
        <f>VLOOKUP(B37,RMS!B:E,4,FALSE)</f>
        <v>26928.581196581199</v>
      </c>
      <c r="K37" s="22">
        <f t="shared" si="1"/>
        <v>-4.4786319995182566E-4</v>
      </c>
      <c r="L37" s="22">
        <f t="shared" si="2"/>
        <v>-1.9658120072563179E-4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571290.77619999996</v>
      </c>
      <c r="F38" s="25">
        <f>VLOOKUP(C38,RA!B8:I69,8,0)</f>
        <v>35047.631600000001</v>
      </c>
      <c r="G38" s="16">
        <f t="shared" si="0"/>
        <v>536243.1446</v>
      </c>
      <c r="H38" s="27">
        <f>RA!J36</f>
        <v>0</v>
      </c>
      <c r="I38" s="20">
        <f>VLOOKUP(B38,RMS!B:D,3,FALSE)</f>
        <v>571290.76895070099</v>
      </c>
      <c r="J38" s="21">
        <f>VLOOKUP(B38,RMS!B:E,4,FALSE)</f>
        <v>536243.14142991498</v>
      </c>
      <c r="K38" s="22">
        <f t="shared" si="1"/>
        <v>7.2492989711463451E-3</v>
      </c>
      <c r="L38" s="22">
        <f t="shared" si="2"/>
        <v>3.1700850231572986E-3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209315.66</v>
      </c>
      <c r="F39" s="25">
        <f>VLOOKUP(C39,RA!B9:I70,8,0)</f>
        <v>-30034.29</v>
      </c>
      <c r="G39" s="16">
        <f t="shared" si="0"/>
        <v>239349.95</v>
      </c>
      <c r="H39" s="27">
        <f>RA!J37</f>
        <v>5.2096047943421597</v>
      </c>
      <c r="I39" s="20">
        <f>VLOOKUP(B39,RMS!B:D,3,FALSE)</f>
        <v>209315.66</v>
      </c>
      <c r="J39" s="21">
        <f>VLOOKUP(B39,RMS!B:E,4,FALSE)</f>
        <v>239349.95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275579.21000000002</v>
      </c>
      <c r="F40" s="25">
        <f>VLOOKUP(C40,RA!B10:I71,8,0)</f>
        <v>14852.23</v>
      </c>
      <c r="G40" s="16">
        <f t="shared" si="0"/>
        <v>260726.98</v>
      </c>
      <c r="H40" s="27">
        <f>RA!J38</f>
        <v>-17.4818345971124</v>
      </c>
      <c r="I40" s="20">
        <f>VLOOKUP(B40,RMS!B:D,3,FALSE)</f>
        <v>275579.21000000002</v>
      </c>
      <c r="J40" s="21">
        <f>VLOOKUP(B40,RMS!B:E,4,FALSE)</f>
        <v>260726.98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1.07407672174863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19792.662700000001</v>
      </c>
      <c r="F42" s="25">
        <f>VLOOKUP(C42,RA!B8:I72,8,0)</f>
        <v>1301.9871000000001</v>
      </c>
      <c r="G42" s="16">
        <f t="shared" si="0"/>
        <v>18490.675600000002</v>
      </c>
      <c r="H42" s="27">
        <f>RA!J39</f>
        <v>1.07407672174863</v>
      </c>
      <c r="I42" s="20">
        <f>VLOOKUP(B42,RMS!B:D,3,FALSE)</f>
        <v>19792.662430980999</v>
      </c>
      <c r="J42" s="21">
        <f>VLOOKUP(B42,RMS!B:E,4,FALSE)</f>
        <v>18490.674988276201</v>
      </c>
      <c r="K42" s="22">
        <f t="shared" si="1"/>
        <v>2.6901900127995759E-4</v>
      </c>
      <c r="L42" s="22">
        <f t="shared" si="2"/>
        <v>6.1172380083007738E-4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topLeftCell="A6"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32409062.245499998</v>
      </c>
      <c r="E7" s="65"/>
      <c r="F7" s="65"/>
      <c r="G7" s="53">
        <v>20712330.920400001</v>
      </c>
      <c r="H7" s="54">
        <v>56.472308066397503</v>
      </c>
      <c r="I7" s="53">
        <v>-459141.14870000002</v>
      </c>
      <c r="J7" s="54">
        <v>-1.4167060596261201</v>
      </c>
      <c r="K7" s="53">
        <v>720986.72080000001</v>
      </c>
      <c r="L7" s="54">
        <v>3.4809540440949802</v>
      </c>
      <c r="M7" s="54">
        <v>-1.63682330818873</v>
      </c>
      <c r="N7" s="53">
        <v>688989645.65400004</v>
      </c>
      <c r="O7" s="53">
        <v>7371148424.0836</v>
      </c>
      <c r="P7" s="53">
        <v>1358499</v>
      </c>
      <c r="Q7" s="53">
        <v>1404030</v>
      </c>
      <c r="R7" s="54">
        <v>-3.2428794256533</v>
      </c>
      <c r="S7" s="53">
        <v>23.856522710358998</v>
      </c>
      <c r="T7" s="53">
        <v>23.120826939025498</v>
      </c>
      <c r="U7" s="55">
        <v>3.083834891889</v>
      </c>
    </row>
    <row r="8" spans="1:23" ht="12" thickBot="1">
      <c r="A8" s="74">
        <v>42701</v>
      </c>
      <c r="B8" s="70" t="s">
        <v>6</v>
      </c>
      <c r="C8" s="71"/>
      <c r="D8" s="56">
        <v>824065.22860000003</v>
      </c>
      <c r="E8" s="59"/>
      <c r="F8" s="59"/>
      <c r="G8" s="56">
        <v>579220.03949999996</v>
      </c>
      <c r="H8" s="57">
        <v>42.271532820473197</v>
      </c>
      <c r="I8" s="56">
        <v>227399.4889</v>
      </c>
      <c r="J8" s="57">
        <v>27.594840918883101</v>
      </c>
      <c r="K8" s="56">
        <v>138498.07579999999</v>
      </c>
      <c r="L8" s="57">
        <v>23.911133309468301</v>
      </c>
      <c r="M8" s="57">
        <v>0.64189637716252002</v>
      </c>
      <c r="N8" s="56">
        <v>28839849.869199999</v>
      </c>
      <c r="O8" s="56">
        <v>275591464.73390001</v>
      </c>
      <c r="P8" s="56">
        <v>28677</v>
      </c>
      <c r="Q8" s="56">
        <v>29542</v>
      </c>
      <c r="R8" s="57">
        <v>-2.9280346625143898</v>
      </c>
      <c r="S8" s="56">
        <v>28.736103100045302</v>
      </c>
      <c r="T8" s="56">
        <v>28.3590903425631</v>
      </c>
      <c r="U8" s="58">
        <v>1.3119828954177399</v>
      </c>
    </row>
    <row r="9" spans="1:23" ht="12" thickBot="1">
      <c r="A9" s="75"/>
      <c r="B9" s="70" t="s">
        <v>7</v>
      </c>
      <c r="C9" s="71"/>
      <c r="D9" s="56">
        <v>123355.1097</v>
      </c>
      <c r="E9" s="59"/>
      <c r="F9" s="59"/>
      <c r="G9" s="56">
        <v>83640.672999999995</v>
      </c>
      <c r="H9" s="57">
        <v>47.482206055419901</v>
      </c>
      <c r="I9" s="56">
        <v>28447.963500000002</v>
      </c>
      <c r="J9" s="57">
        <v>23.061844433672501</v>
      </c>
      <c r="K9" s="56">
        <v>19451.160100000001</v>
      </c>
      <c r="L9" s="57">
        <v>23.255623612689</v>
      </c>
      <c r="M9" s="57">
        <v>0.46253299822461502</v>
      </c>
      <c r="N9" s="56">
        <v>2349922.1189000001</v>
      </c>
      <c r="O9" s="56">
        <v>37576169.223999999</v>
      </c>
      <c r="P9" s="56">
        <v>7340</v>
      </c>
      <c r="Q9" s="56">
        <v>8345</v>
      </c>
      <c r="R9" s="57">
        <v>-12.0431396045536</v>
      </c>
      <c r="S9" s="56">
        <v>16.805873256130798</v>
      </c>
      <c r="T9" s="56">
        <v>16.837645104853198</v>
      </c>
      <c r="U9" s="58">
        <v>-0.18905205482746201</v>
      </c>
    </row>
    <row r="10" spans="1:23" ht="12" thickBot="1">
      <c r="A10" s="75"/>
      <c r="B10" s="70" t="s">
        <v>8</v>
      </c>
      <c r="C10" s="71"/>
      <c r="D10" s="56">
        <v>186756.84710000001</v>
      </c>
      <c r="E10" s="59"/>
      <c r="F10" s="59"/>
      <c r="G10" s="56">
        <v>99815.938999999998</v>
      </c>
      <c r="H10" s="57">
        <v>87.101227490330899</v>
      </c>
      <c r="I10" s="56">
        <v>52209.760399999999</v>
      </c>
      <c r="J10" s="57">
        <v>27.956008687619399</v>
      </c>
      <c r="K10" s="56">
        <v>30628.862700000001</v>
      </c>
      <c r="L10" s="57">
        <v>30.6853424481635</v>
      </c>
      <c r="M10" s="57">
        <v>0.70459350421783695</v>
      </c>
      <c r="N10" s="56">
        <v>4250489.2821000004</v>
      </c>
      <c r="O10" s="56">
        <v>60371335.401699997</v>
      </c>
      <c r="P10" s="56">
        <v>150636</v>
      </c>
      <c r="Q10" s="56">
        <v>153578</v>
      </c>
      <c r="R10" s="57">
        <v>-1.91563895870502</v>
      </c>
      <c r="S10" s="56">
        <v>1.2397889422183299</v>
      </c>
      <c r="T10" s="56">
        <v>1.1653324486580099</v>
      </c>
      <c r="U10" s="58">
        <v>6.0055781290558299</v>
      </c>
    </row>
    <row r="11" spans="1:23" ht="12" thickBot="1">
      <c r="A11" s="75"/>
      <c r="B11" s="70" t="s">
        <v>9</v>
      </c>
      <c r="C11" s="71"/>
      <c r="D11" s="56">
        <v>123562.17080000001</v>
      </c>
      <c r="E11" s="59"/>
      <c r="F11" s="59"/>
      <c r="G11" s="56">
        <v>94514.666200000007</v>
      </c>
      <c r="H11" s="57">
        <v>30.7333303579926</v>
      </c>
      <c r="I11" s="56">
        <v>21291.612400000002</v>
      </c>
      <c r="J11" s="57">
        <v>17.2314975223792</v>
      </c>
      <c r="K11" s="56">
        <v>19429.814600000002</v>
      </c>
      <c r="L11" s="57">
        <v>20.557459896102301</v>
      </c>
      <c r="M11" s="57">
        <v>9.5821696620821004E-2</v>
      </c>
      <c r="N11" s="56">
        <v>2332673.1834999998</v>
      </c>
      <c r="O11" s="56">
        <v>22290268.461399999</v>
      </c>
      <c r="P11" s="56">
        <v>5176</v>
      </c>
      <c r="Q11" s="56">
        <v>6043</v>
      </c>
      <c r="R11" s="57">
        <v>-14.3471785536985</v>
      </c>
      <c r="S11" s="56">
        <v>23.872135007728001</v>
      </c>
      <c r="T11" s="56">
        <v>24.151727502895898</v>
      </c>
      <c r="U11" s="58">
        <v>-1.1712085872396001</v>
      </c>
    </row>
    <row r="12" spans="1:23" ht="12" thickBot="1">
      <c r="A12" s="75"/>
      <c r="B12" s="70" t="s">
        <v>10</v>
      </c>
      <c r="C12" s="71"/>
      <c r="D12" s="56">
        <v>344494.79570000002</v>
      </c>
      <c r="E12" s="59"/>
      <c r="F12" s="59"/>
      <c r="G12" s="56">
        <v>373119.40870000003</v>
      </c>
      <c r="H12" s="57">
        <v>-7.6717030346215704</v>
      </c>
      <c r="I12" s="56">
        <v>71784.217900000003</v>
      </c>
      <c r="J12" s="57">
        <v>20.837533337517399</v>
      </c>
      <c r="K12" s="56">
        <v>30986.7556</v>
      </c>
      <c r="L12" s="57">
        <v>8.3047825649065494</v>
      </c>
      <c r="M12" s="57">
        <v>1.31660967758754</v>
      </c>
      <c r="N12" s="56">
        <v>13732934.3641</v>
      </c>
      <c r="O12" s="56">
        <v>85941360.034099996</v>
      </c>
      <c r="P12" s="56">
        <v>3029</v>
      </c>
      <c r="Q12" s="56">
        <v>3743</v>
      </c>
      <c r="R12" s="57">
        <v>-19.075607801229001</v>
      </c>
      <c r="S12" s="56">
        <v>113.73218742159099</v>
      </c>
      <c r="T12" s="56">
        <v>112.392215068127</v>
      </c>
      <c r="U12" s="58">
        <v>1.1781821697467201</v>
      </c>
    </row>
    <row r="13" spans="1:23" ht="12" thickBot="1">
      <c r="A13" s="75"/>
      <c r="B13" s="70" t="s">
        <v>11</v>
      </c>
      <c r="C13" s="71"/>
      <c r="D13" s="56">
        <v>385215.94280000002</v>
      </c>
      <c r="E13" s="59"/>
      <c r="F13" s="59"/>
      <c r="G13" s="56">
        <v>346381.15529999998</v>
      </c>
      <c r="H13" s="57">
        <v>11.211576295588401</v>
      </c>
      <c r="I13" s="56">
        <v>116242.3052</v>
      </c>
      <c r="J13" s="57">
        <v>30.1758811837006</v>
      </c>
      <c r="K13" s="56">
        <v>103015.2194</v>
      </c>
      <c r="L13" s="57">
        <v>29.740422602026001</v>
      </c>
      <c r="M13" s="57">
        <v>0.12839933630234099</v>
      </c>
      <c r="N13" s="56">
        <v>15117367.6326</v>
      </c>
      <c r="O13" s="56">
        <v>118948223.7975</v>
      </c>
      <c r="P13" s="56">
        <v>11614</v>
      </c>
      <c r="Q13" s="56">
        <v>12519</v>
      </c>
      <c r="R13" s="57">
        <v>-7.2290119019091001</v>
      </c>
      <c r="S13" s="56">
        <v>33.168240296194298</v>
      </c>
      <c r="T13" s="56">
        <v>35.266853590542397</v>
      </c>
      <c r="U13" s="58">
        <v>-6.3271770694115803</v>
      </c>
    </row>
    <row r="14" spans="1:23" ht="12" thickBot="1">
      <c r="A14" s="75"/>
      <c r="B14" s="70" t="s">
        <v>12</v>
      </c>
      <c r="C14" s="71"/>
      <c r="D14" s="56">
        <v>199014.8266</v>
      </c>
      <c r="E14" s="59"/>
      <c r="F14" s="59"/>
      <c r="G14" s="56">
        <v>209540.1594</v>
      </c>
      <c r="H14" s="57">
        <v>-5.0230623237752603</v>
      </c>
      <c r="I14" s="56">
        <v>36180.393799999998</v>
      </c>
      <c r="J14" s="57">
        <v>18.1797479203492</v>
      </c>
      <c r="K14" s="56">
        <v>40541.885699999999</v>
      </c>
      <c r="L14" s="57">
        <v>19.3480265625874</v>
      </c>
      <c r="M14" s="57">
        <v>-0.10757989730112601</v>
      </c>
      <c r="N14" s="56">
        <v>4808530.9523999998</v>
      </c>
      <c r="O14" s="56">
        <v>48066212.287100002</v>
      </c>
      <c r="P14" s="56">
        <v>3179</v>
      </c>
      <c r="Q14" s="56">
        <v>3671</v>
      </c>
      <c r="R14" s="57">
        <v>-13.402342685916601</v>
      </c>
      <c r="S14" s="56">
        <v>62.602965272098103</v>
      </c>
      <c r="T14" s="56">
        <v>59.818786706619498</v>
      </c>
      <c r="U14" s="58">
        <v>4.4473589284109796</v>
      </c>
    </row>
    <row r="15" spans="1:23" ht="12" thickBot="1">
      <c r="A15" s="75"/>
      <c r="B15" s="70" t="s">
        <v>13</v>
      </c>
      <c r="C15" s="71"/>
      <c r="D15" s="56">
        <v>210140.391</v>
      </c>
      <c r="E15" s="59"/>
      <c r="F15" s="59"/>
      <c r="G15" s="56">
        <v>140729.611</v>
      </c>
      <c r="H15" s="57">
        <v>49.322086167068299</v>
      </c>
      <c r="I15" s="56">
        <v>8560.9395000000004</v>
      </c>
      <c r="J15" s="57">
        <v>4.0739143290163602</v>
      </c>
      <c r="K15" s="56">
        <v>4858.6692999999996</v>
      </c>
      <c r="L15" s="57">
        <v>3.4524854190068099</v>
      </c>
      <c r="M15" s="57">
        <v>0.76199263036897802</v>
      </c>
      <c r="N15" s="56">
        <v>5403026.2703999998</v>
      </c>
      <c r="O15" s="56">
        <v>43937737.306199998</v>
      </c>
      <c r="P15" s="56">
        <v>8389</v>
      </c>
      <c r="Q15" s="56">
        <v>9448</v>
      </c>
      <c r="R15" s="57">
        <v>-11.208721422523301</v>
      </c>
      <c r="S15" s="56">
        <v>25.049516152103902</v>
      </c>
      <c r="T15" s="56">
        <v>25.305728132938199</v>
      </c>
      <c r="U15" s="58">
        <v>-1.0228220747997201</v>
      </c>
    </row>
    <row r="16" spans="1:23" ht="12" thickBot="1">
      <c r="A16" s="75"/>
      <c r="B16" s="70" t="s">
        <v>14</v>
      </c>
      <c r="C16" s="71"/>
      <c r="D16" s="56">
        <v>1402519.6462000001</v>
      </c>
      <c r="E16" s="59"/>
      <c r="F16" s="59"/>
      <c r="G16" s="56">
        <v>660047.50560000003</v>
      </c>
      <c r="H16" s="57">
        <v>112.487682219945</v>
      </c>
      <c r="I16" s="56">
        <v>-200215.02739999999</v>
      </c>
      <c r="J16" s="57">
        <v>-14.2753813069546</v>
      </c>
      <c r="K16" s="56">
        <v>-33099.4401</v>
      </c>
      <c r="L16" s="57">
        <v>-5.0147057324172097</v>
      </c>
      <c r="M16" s="57">
        <v>5.0488946881007797</v>
      </c>
      <c r="N16" s="56">
        <v>26820788.9793</v>
      </c>
      <c r="O16" s="56">
        <v>376023144.87220001</v>
      </c>
      <c r="P16" s="56">
        <v>54728</v>
      </c>
      <c r="Q16" s="56">
        <v>54196</v>
      </c>
      <c r="R16" s="57">
        <v>0.98162225994538099</v>
      </c>
      <c r="S16" s="56">
        <v>25.627094836281199</v>
      </c>
      <c r="T16" s="56">
        <v>24.162266266883201</v>
      </c>
      <c r="U16" s="58">
        <v>5.7159368970854398</v>
      </c>
    </row>
    <row r="17" spans="1:21" ht="12" thickBot="1">
      <c r="A17" s="75"/>
      <c r="B17" s="70" t="s">
        <v>15</v>
      </c>
      <c r="C17" s="71"/>
      <c r="D17" s="56">
        <v>605466.61250000005</v>
      </c>
      <c r="E17" s="59"/>
      <c r="F17" s="59"/>
      <c r="G17" s="56">
        <v>538710.72770000005</v>
      </c>
      <c r="H17" s="57">
        <v>12.3917867915887</v>
      </c>
      <c r="I17" s="56">
        <v>81472.592499999999</v>
      </c>
      <c r="J17" s="57">
        <v>13.4561660078325</v>
      </c>
      <c r="K17" s="56">
        <v>34610.937700000002</v>
      </c>
      <c r="L17" s="57">
        <v>6.4247723166326702</v>
      </c>
      <c r="M17" s="57">
        <v>1.35395507646128</v>
      </c>
      <c r="N17" s="56">
        <v>21880310.417399999</v>
      </c>
      <c r="O17" s="56">
        <v>373578331.6243</v>
      </c>
      <c r="P17" s="56">
        <v>10908</v>
      </c>
      <c r="Q17" s="56">
        <v>11281</v>
      </c>
      <c r="R17" s="57">
        <v>-3.30644446414325</v>
      </c>
      <c r="S17" s="56">
        <v>55.506656811514503</v>
      </c>
      <c r="T17" s="56">
        <v>53.705049268681897</v>
      </c>
      <c r="U17" s="58">
        <v>3.2457504132349602</v>
      </c>
    </row>
    <row r="18" spans="1:21" ht="12" customHeight="1" thickBot="1">
      <c r="A18" s="75"/>
      <c r="B18" s="70" t="s">
        <v>16</v>
      </c>
      <c r="C18" s="71"/>
      <c r="D18" s="56">
        <v>6708908.4297000002</v>
      </c>
      <c r="E18" s="59"/>
      <c r="F18" s="59"/>
      <c r="G18" s="56">
        <v>1836153.6694</v>
      </c>
      <c r="H18" s="57">
        <v>265.37837445230099</v>
      </c>
      <c r="I18" s="56">
        <v>-1383858.2041</v>
      </c>
      <c r="J18" s="57">
        <v>-20.627173833134002</v>
      </c>
      <c r="K18" s="56">
        <v>97604.917799999996</v>
      </c>
      <c r="L18" s="57">
        <v>5.3157270781096599</v>
      </c>
      <c r="M18" s="57">
        <v>-15.178160642844199</v>
      </c>
      <c r="N18" s="56">
        <v>57929778.208499998</v>
      </c>
      <c r="O18" s="56">
        <v>716494926.74389994</v>
      </c>
      <c r="P18" s="56">
        <v>185639</v>
      </c>
      <c r="Q18" s="56">
        <v>175639</v>
      </c>
      <c r="R18" s="57">
        <v>5.6934963191546304</v>
      </c>
      <c r="S18" s="56">
        <v>36.139541958855602</v>
      </c>
      <c r="T18" s="56">
        <v>34.715046832423297</v>
      </c>
      <c r="U18" s="58">
        <v>3.9416524095797101</v>
      </c>
    </row>
    <row r="19" spans="1:21" ht="12" customHeight="1" thickBot="1">
      <c r="A19" s="75"/>
      <c r="B19" s="70" t="s">
        <v>17</v>
      </c>
      <c r="C19" s="71"/>
      <c r="D19" s="56">
        <v>993434.25009999995</v>
      </c>
      <c r="E19" s="59"/>
      <c r="F19" s="59"/>
      <c r="G19" s="56">
        <v>586110.49860000005</v>
      </c>
      <c r="H19" s="57">
        <v>69.496068142943201</v>
      </c>
      <c r="I19" s="56">
        <v>31266.3717</v>
      </c>
      <c r="J19" s="57">
        <v>3.14730156493524</v>
      </c>
      <c r="K19" s="56">
        <v>1274.7753</v>
      </c>
      <c r="L19" s="57">
        <v>0.21749743487703499</v>
      </c>
      <c r="M19" s="57">
        <v>23.526966987829098</v>
      </c>
      <c r="N19" s="56">
        <v>21443206.3935</v>
      </c>
      <c r="O19" s="56">
        <v>219913977.41980001</v>
      </c>
      <c r="P19" s="56">
        <v>24604</v>
      </c>
      <c r="Q19" s="56">
        <v>24370</v>
      </c>
      <c r="R19" s="57">
        <v>0.96019696347968697</v>
      </c>
      <c r="S19" s="56">
        <v>40.376940745407303</v>
      </c>
      <c r="T19" s="56">
        <v>43.298317258924897</v>
      </c>
      <c r="U19" s="58">
        <v>-7.2352596793751802</v>
      </c>
    </row>
    <row r="20" spans="1:21" ht="12" thickBot="1">
      <c r="A20" s="75"/>
      <c r="B20" s="70" t="s">
        <v>18</v>
      </c>
      <c r="C20" s="71"/>
      <c r="D20" s="56">
        <v>1610040.8248999999</v>
      </c>
      <c r="E20" s="59"/>
      <c r="F20" s="59"/>
      <c r="G20" s="56">
        <v>1106716.905</v>
      </c>
      <c r="H20" s="57">
        <v>45.479012530309198</v>
      </c>
      <c r="I20" s="56">
        <v>125365.6191</v>
      </c>
      <c r="J20" s="57">
        <v>7.7864869735701596</v>
      </c>
      <c r="K20" s="56">
        <v>46030.048900000002</v>
      </c>
      <c r="L20" s="57">
        <v>4.1591529588137996</v>
      </c>
      <c r="M20" s="57">
        <v>1.7235604153355599</v>
      </c>
      <c r="N20" s="56">
        <v>51765661.974799998</v>
      </c>
      <c r="O20" s="56">
        <v>442553994.08539999</v>
      </c>
      <c r="P20" s="56">
        <v>57139</v>
      </c>
      <c r="Q20" s="56">
        <v>59889</v>
      </c>
      <c r="R20" s="57">
        <v>-4.59182821553207</v>
      </c>
      <c r="S20" s="56">
        <v>28.177616424858702</v>
      </c>
      <c r="T20" s="56">
        <v>28.062433797525401</v>
      </c>
      <c r="U20" s="58">
        <v>0.40877349452325901</v>
      </c>
    </row>
    <row r="21" spans="1:21" ht="12" customHeight="1" thickBot="1">
      <c r="A21" s="75"/>
      <c r="B21" s="70" t="s">
        <v>19</v>
      </c>
      <c r="C21" s="71"/>
      <c r="D21" s="56">
        <v>679830.21169999999</v>
      </c>
      <c r="E21" s="59"/>
      <c r="F21" s="59"/>
      <c r="G21" s="56">
        <v>366145.27549999999</v>
      </c>
      <c r="H21" s="57">
        <v>85.672261036726198</v>
      </c>
      <c r="I21" s="56">
        <v>-10056.8822</v>
      </c>
      <c r="J21" s="57">
        <v>-1.4793226348166399</v>
      </c>
      <c r="K21" s="56">
        <v>18769.379199999999</v>
      </c>
      <c r="L21" s="57">
        <v>5.1262109484736502</v>
      </c>
      <c r="M21" s="57">
        <v>-1.53581325694565</v>
      </c>
      <c r="N21" s="56">
        <v>13494341.786</v>
      </c>
      <c r="O21" s="56">
        <v>138326221.23750001</v>
      </c>
      <c r="P21" s="56">
        <v>39892</v>
      </c>
      <c r="Q21" s="56">
        <v>42988</v>
      </c>
      <c r="R21" s="57">
        <v>-7.2020098632176399</v>
      </c>
      <c r="S21" s="56">
        <v>17.041768066279001</v>
      </c>
      <c r="T21" s="56">
        <v>17.864028905741101</v>
      </c>
      <c r="U21" s="58">
        <v>-4.8249737718776604</v>
      </c>
    </row>
    <row r="22" spans="1:21" ht="12" customHeight="1" thickBot="1">
      <c r="A22" s="75"/>
      <c r="B22" s="70" t="s">
        <v>20</v>
      </c>
      <c r="C22" s="71"/>
      <c r="D22" s="56">
        <v>1564955.7320999999</v>
      </c>
      <c r="E22" s="59"/>
      <c r="F22" s="59"/>
      <c r="G22" s="56">
        <v>1027293.3191</v>
      </c>
      <c r="H22" s="57">
        <v>52.337769846594597</v>
      </c>
      <c r="I22" s="56">
        <v>32537.078099999999</v>
      </c>
      <c r="J22" s="57">
        <v>2.0791053339469698</v>
      </c>
      <c r="K22" s="56">
        <v>108090.9759</v>
      </c>
      <c r="L22" s="57">
        <v>10.5219194839792</v>
      </c>
      <c r="M22" s="57">
        <v>-0.69898432474047101</v>
      </c>
      <c r="N22" s="56">
        <v>35156011.440300003</v>
      </c>
      <c r="O22" s="56">
        <v>479215725.36449999</v>
      </c>
      <c r="P22" s="56">
        <v>90325</v>
      </c>
      <c r="Q22" s="56">
        <v>94535</v>
      </c>
      <c r="R22" s="57">
        <v>-4.4533770561167803</v>
      </c>
      <c r="S22" s="56">
        <v>17.32583152062</v>
      </c>
      <c r="T22" s="56">
        <v>17.329854607288301</v>
      </c>
      <c r="U22" s="58">
        <v>-2.3220165009307001E-2</v>
      </c>
    </row>
    <row r="23" spans="1:21" ht="12" thickBot="1">
      <c r="A23" s="75"/>
      <c r="B23" s="70" t="s">
        <v>21</v>
      </c>
      <c r="C23" s="71"/>
      <c r="D23" s="56">
        <v>4444028.5579000004</v>
      </c>
      <c r="E23" s="59"/>
      <c r="F23" s="59"/>
      <c r="G23" s="56">
        <v>3179578.2355</v>
      </c>
      <c r="H23" s="57">
        <v>39.767863180166799</v>
      </c>
      <c r="I23" s="56">
        <v>-99327.6924</v>
      </c>
      <c r="J23" s="57">
        <v>-2.23508222564026</v>
      </c>
      <c r="K23" s="56">
        <v>-37266.308100000002</v>
      </c>
      <c r="L23" s="57">
        <v>-1.1720519307850801</v>
      </c>
      <c r="M23" s="57">
        <v>1.6653483391342401</v>
      </c>
      <c r="N23" s="56">
        <v>102561064.83140001</v>
      </c>
      <c r="O23" s="56">
        <v>1081060138.0534</v>
      </c>
      <c r="P23" s="56">
        <v>125174</v>
      </c>
      <c r="Q23" s="56">
        <v>119299</v>
      </c>
      <c r="R23" s="57">
        <v>4.9246012120805798</v>
      </c>
      <c r="S23" s="56">
        <v>35.502808553693299</v>
      </c>
      <c r="T23" s="56">
        <v>34.7323030075692</v>
      </c>
      <c r="U23" s="58">
        <v>2.1702664592260699</v>
      </c>
    </row>
    <row r="24" spans="1:21" ht="12" thickBot="1">
      <c r="A24" s="75"/>
      <c r="B24" s="70" t="s">
        <v>22</v>
      </c>
      <c r="C24" s="71"/>
      <c r="D24" s="56">
        <v>385795.25380000001</v>
      </c>
      <c r="E24" s="59"/>
      <c r="F24" s="59"/>
      <c r="G24" s="56">
        <v>300461.37349999999</v>
      </c>
      <c r="H24" s="57">
        <v>28.400948616445</v>
      </c>
      <c r="I24" s="56">
        <v>51319.457999999999</v>
      </c>
      <c r="J24" s="57">
        <v>13.3022522943231</v>
      </c>
      <c r="K24" s="56">
        <v>44287.440399999999</v>
      </c>
      <c r="L24" s="57">
        <v>14.7398116051014</v>
      </c>
      <c r="M24" s="57">
        <v>0.15878130541046101</v>
      </c>
      <c r="N24" s="56">
        <v>8599917.4255999997</v>
      </c>
      <c r="O24" s="56">
        <v>104201715.1936</v>
      </c>
      <c r="P24" s="56">
        <v>35605</v>
      </c>
      <c r="Q24" s="56">
        <v>38062</v>
      </c>
      <c r="R24" s="57">
        <v>-6.4552572119173997</v>
      </c>
      <c r="S24" s="56">
        <v>10.8354235023171</v>
      </c>
      <c r="T24" s="56">
        <v>10.9970782775472</v>
      </c>
      <c r="U24" s="58">
        <v>-1.4919100780463299</v>
      </c>
    </row>
    <row r="25" spans="1:21" ht="12" thickBot="1">
      <c r="A25" s="75"/>
      <c r="B25" s="70" t="s">
        <v>23</v>
      </c>
      <c r="C25" s="71"/>
      <c r="D25" s="56">
        <v>651657.2635</v>
      </c>
      <c r="E25" s="59"/>
      <c r="F25" s="59"/>
      <c r="G25" s="56">
        <v>414142.8125</v>
      </c>
      <c r="H25" s="57">
        <v>57.350856716848099</v>
      </c>
      <c r="I25" s="56">
        <v>20649.782899999998</v>
      </c>
      <c r="J25" s="57">
        <v>3.1688103634557301</v>
      </c>
      <c r="K25" s="56">
        <v>21678.767199999998</v>
      </c>
      <c r="L25" s="57">
        <v>5.2346114783774</v>
      </c>
      <c r="M25" s="57">
        <v>-4.7465074490028999E-2</v>
      </c>
      <c r="N25" s="56">
        <v>12215906.5562</v>
      </c>
      <c r="O25" s="56">
        <v>124058271.40700001</v>
      </c>
      <c r="P25" s="56">
        <v>28695</v>
      </c>
      <c r="Q25" s="56">
        <v>33772</v>
      </c>
      <c r="R25" s="57">
        <v>-15.0331635674523</v>
      </c>
      <c r="S25" s="56">
        <v>22.7097844049486</v>
      </c>
      <c r="T25" s="56">
        <v>21.239146129930099</v>
      </c>
      <c r="U25" s="58">
        <v>6.4757914421152103</v>
      </c>
    </row>
    <row r="26" spans="1:21" ht="12" thickBot="1">
      <c r="A26" s="75"/>
      <c r="B26" s="70" t="s">
        <v>24</v>
      </c>
      <c r="C26" s="71"/>
      <c r="D26" s="56">
        <v>864936.92070000002</v>
      </c>
      <c r="E26" s="59"/>
      <c r="F26" s="59"/>
      <c r="G26" s="56">
        <v>579531.61869999999</v>
      </c>
      <c r="H26" s="57">
        <v>49.2475807687971</v>
      </c>
      <c r="I26" s="56">
        <v>186091.79269999999</v>
      </c>
      <c r="J26" s="57">
        <v>21.515071012276199</v>
      </c>
      <c r="K26" s="56">
        <v>127140.1323</v>
      </c>
      <c r="L26" s="57">
        <v>21.9384289307975</v>
      </c>
      <c r="M26" s="57">
        <v>0.46367468189271299</v>
      </c>
      <c r="N26" s="56">
        <v>19961853.072000001</v>
      </c>
      <c r="O26" s="56">
        <v>232365378.10710001</v>
      </c>
      <c r="P26" s="56">
        <v>61256</v>
      </c>
      <c r="Q26" s="56">
        <v>66462</v>
      </c>
      <c r="R26" s="57">
        <v>-7.8330474556889698</v>
      </c>
      <c r="S26" s="56">
        <v>14.1200359262766</v>
      </c>
      <c r="T26" s="56">
        <v>14.258627957329001</v>
      </c>
      <c r="U26" s="58">
        <v>-0.98152746760707399</v>
      </c>
    </row>
    <row r="27" spans="1:21" ht="12" thickBot="1">
      <c r="A27" s="75"/>
      <c r="B27" s="70" t="s">
        <v>25</v>
      </c>
      <c r="C27" s="71"/>
      <c r="D27" s="56">
        <v>358732.64689999999</v>
      </c>
      <c r="E27" s="59"/>
      <c r="F27" s="59"/>
      <c r="G27" s="56">
        <v>255841.72</v>
      </c>
      <c r="H27" s="57">
        <v>40.216633510750398</v>
      </c>
      <c r="I27" s="56">
        <v>70661.622600000002</v>
      </c>
      <c r="J27" s="57">
        <v>19.697572331546802</v>
      </c>
      <c r="K27" s="56">
        <v>66712.556899999996</v>
      </c>
      <c r="L27" s="57">
        <v>26.0757146645199</v>
      </c>
      <c r="M27" s="57">
        <v>5.9195238250567002E-2</v>
      </c>
      <c r="N27" s="56">
        <v>6985999.7790000001</v>
      </c>
      <c r="O27" s="56">
        <v>84773660.512400001</v>
      </c>
      <c r="P27" s="56">
        <v>39945</v>
      </c>
      <c r="Q27" s="56">
        <v>42008</v>
      </c>
      <c r="R27" s="57">
        <v>-4.9109693391734899</v>
      </c>
      <c r="S27" s="56">
        <v>8.9806645863061707</v>
      </c>
      <c r="T27" s="56">
        <v>8.2131554632450996</v>
      </c>
      <c r="U27" s="58">
        <v>8.5462397096021601</v>
      </c>
    </row>
    <row r="28" spans="1:21" ht="12" thickBot="1">
      <c r="A28" s="75"/>
      <c r="B28" s="70" t="s">
        <v>26</v>
      </c>
      <c r="C28" s="71"/>
      <c r="D28" s="56">
        <v>1835187.4368</v>
      </c>
      <c r="E28" s="59"/>
      <c r="F28" s="59"/>
      <c r="G28" s="56">
        <v>1270204.1832999999</v>
      </c>
      <c r="H28" s="57">
        <v>44.479719160754897</v>
      </c>
      <c r="I28" s="56">
        <v>21418.503499999999</v>
      </c>
      <c r="J28" s="57">
        <v>1.1671016851198199</v>
      </c>
      <c r="K28" s="56">
        <v>58384.3796</v>
      </c>
      <c r="L28" s="57">
        <v>4.5964562522788199</v>
      </c>
      <c r="M28" s="57">
        <v>-0.63314667986983297</v>
      </c>
      <c r="N28" s="56">
        <v>41469303.671999998</v>
      </c>
      <c r="O28" s="56">
        <v>368460678.27600002</v>
      </c>
      <c r="P28" s="56">
        <v>57011</v>
      </c>
      <c r="Q28" s="56">
        <v>62629</v>
      </c>
      <c r="R28" s="57">
        <v>-8.9702853310766599</v>
      </c>
      <c r="S28" s="56">
        <v>32.190058704460498</v>
      </c>
      <c r="T28" s="56">
        <v>31.327067044021099</v>
      </c>
      <c r="U28" s="58">
        <v>2.6809260224176499</v>
      </c>
    </row>
    <row r="29" spans="1:21" ht="12" thickBot="1">
      <c r="A29" s="75"/>
      <c r="B29" s="70" t="s">
        <v>27</v>
      </c>
      <c r="C29" s="71"/>
      <c r="D29" s="56">
        <v>919566.29689999996</v>
      </c>
      <c r="E29" s="59"/>
      <c r="F29" s="59"/>
      <c r="G29" s="56">
        <v>718028.83519999997</v>
      </c>
      <c r="H29" s="57">
        <v>28.0681571296317</v>
      </c>
      <c r="I29" s="56">
        <v>122888.607</v>
      </c>
      <c r="J29" s="57">
        <v>13.363757177081901</v>
      </c>
      <c r="K29" s="56">
        <v>106874.4604</v>
      </c>
      <c r="L29" s="57">
        <v>14.8844245747082</v>
      </c>
      <c r="M29" s="57">
        <v>0.149840724716305</v>
      </c>
      <c r="N29" s="56">
        <v>23653057.009100001</v>
      </c>
      <c r="O29" s="56">
        <v>256171669.6866</v>
      </c>
      <c r="P29" s="56">
        <v>118593</v>
      </c>
      <c r="Q29" s="56">
        <v>128701</v>
      </c>
      <c r="R29" s="57">
        <v>-7.8538628293486497</v>
      </c>
      <c r="S29" s="56">
        <v>7.7539677459883798</v>
      </c>
      <c r="T29" s="56">
        <v>8.0966911849946808</v>
      </c>
      <c r="U29" s="58">
        <v>-4.4199750403089997</v>
      </c>
    </row>
    <row r="30" spans="1:21" ht="12" thickBot="1">
      <c r="A30" s="75"/>
      <c r="B30" s="70" t="s">
        <v>28</v>
      </c>
      <c r="C30" s="71"/>
      <c r="D30" s="56">
        <v>1323382.6303999999</v>
      </c>
      <c r="E30" s="59"/>
      <c r="F30" s="59"/>
      <c r="G30" s="56">
        <v>785631.65060000005</v>
      </c>
      <c r="H30" s="57">
        <v>68.448232627760206</v>
      </c>
      <c r="I30" s="56">
        <v>139541.53659999999</v>
      </c>
      <c r="J30" s="57">
        <v>10.544307700171601</v>
      </c>
      <c r="K30" s="56">
        <v>95331.522400000002</v>
      </c>
      <c r="L30" s="57">
        <v>12.134379047381</v>
      </c>
      <c r="M30" s="57">
        <v>0.46375021700062602</v>
      </c>
      <c r="N30" s="56">
        <v>27748250.012600001</v>
      </c>
      <c r="O30" s="56">
        <v>403691102.29659998</v>
      </c>
      <c r="P30" s="56">
        <v>98637</v>
      </c>
      <c r="Q30" s="56">
        <v>104670</v>
      </c>
      <c r="R30" s="57">
        <v>-5.7638291774147401</v>
      </c>
      <c r="S30" s="56">
        <v>13.4166958686902</v>
      </c>
      <c r="T30" s="56">
        <v>14.048230872265201</v>
      </c>
      <c r="U30" s="58">
        <v>-4.7070829491539996</v>
      </c>
    </row>
    <row r="31" spans="1:21" ht="12" thickBot="1">
      <c r="A31" s="75"/>
      <c r="B31" s="70" t="s">
        <v>29</v>
      </c>
      <c r="C31" s="71"/>
      <c r="D31" s="56">
        <v>3153906.3857999998</v>
      </c>
      <c r="E31" s="59"/>
      <c r="F31" s="59"/>
      <c r="G31" s="56">
        <v>747083.71180000005</v>
      </c>
      <c r="H31" s="57">
        <v>322.16238100025998</v>
      </c>
      <c r="I31" s="56">
        <v>-209175.17430000001</v>
      </c>
      <c r="J31" s="57">
        <v>-6.6322569129439097</v>
      </c>
      <c r="K31" s="56">
        <v>18860.935700000002</v>
      </c>
      <c r="L31" s="57">
        <v>2.5246080729771299</v>
      </c>
      <c r="M31" s="57">
        <v>-12.0903922067875</v>
      </c>
      <c r="N31" s="56">
        <v>50506514.647</v>
      </c>
      <c r="O31" s="56">
        <v>438874830.22039998</v>
      </c>
      <c r="P31" s="56">
        <v>55204</v>
      </c>
      <c r="Q31" s="56">
        <v>56116</v>
      </c>
      <c r="R31" s="57">
        <v>-1.6252049326395299</v>
      </c>
      <c r="S31" s="56">
        <v>57.131845261213002</v>
      </c>
      <c r="T31" s="56">
        <v>51.645795017463797</v>
      </c>
      <c r="U31" s="58">
        <v>9.6024383925747792</v>
      </c>
    </row>
    <row r="32" spans="1:21" ht="12" thickBot="1">
      <c r="A32" s="75"/>
      <c r="B32" s="70" t="s">
        <v>30</v>
      </c>
      <c r="C32" s="71"/>
      <c r="D32" s="56">
        <v>175848.62239999999</v>
      </c>
      <c r="E32" s="59"/>
      <c r="F32" s="59"/>
      <c r="G32" s="56">
        <v>106127.99490000001</v>
      </c>
      <c r="H32" s="57">
        <v>65.694850416890404</v>
      </c>
      <c r="I32" s="56">
        <v>35903.6011</v>
      </c>
      <c r="J32" s="57">
        <v>20.417334301505502</v>
      </c>
      <c r="K32" s="56">
        <v>27898.245599999998</v>
      </c>
      <c r="L32" s="57">
        <v>26.287357663062799</v>
      </c>
      <c r="M32" s="57">
        <v>0.28694834846532402</v>
      </c>
      <c r="N32" s="56">
        <v>3714081.5998</v>
      </c>
      <c r="O32" s="56">
        <v>42094975.273000002</v>
      </c>
      <c r="P32" s="56">
        <v>31472</v>
      </c>
      <c r="Q32" s="56">
        <v>32701</v>
      </c>
      <c r="R32" s="57">
        <v>-3.75829485336839</v>
      </c>
      <c r="S32" s="56">
        <v>5.5874625826131199</v>
      </c>
      <c r="T32" s="56">
        <v>5.6058432219198204</v>
      </c>
      <c r="U32" s="58">
        <v>-0.328962190528089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410530.93920000002</v>
      </c>
      <c r="E35" s="59"/>
      <c r="F35" s="59"/>
      <c r="G35" s="56">
        <v>250200.6391</v>
      </c>
      <c r="H35" s="57">
        <v>64.080691670783196</v>
      </c>
      <c r="I35" s="56">
        <v>31730.663799999998</v>
      </c>
      <c r="J35" s="57">
        <v>7.7291772117914999</v>
      </c>
      <c r="K35" s="56">
        <v>22140.7363</v>
      </c>
      <c r="L35" s="57">
        <v>8.8491925438890693</v>
      </c>
      <c r="M35" s="57">
        <v>0.433134985668927</v>
      </c>
      <c r="N35" s="56">
        <v>8166012.7673000004</v>
      </c>
      <c r="O35" s="56">
        <v>72235379.547199994</v>
      </c>
      <c r="P35" s="56">
        <v>22132</v>
      </c>
      <c r="Q35" s="56">
        <v>25706</v>
      </c>
      <c r="R35" s="57">
        <v>-13.9033688633004</v>
      </c>
      <c r="S35" s="56">
        <v>18.5492020242183</v>
      </c>
      <c r="T35" s="56">
        <v>19.431782432117</v>
      </c>
      <c r="U35" s="58">
        <v>-4.7580505444189596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148975.6</v>
      </c>
      <c r="E37" s="59"/>
      <c r="F37" s="59"/>
      <c r="G37" s="56">
        <v>464578.69</v>
      </c>
      <c r="H37" s="57">
        <v>-67.933182643396805</v>
      </c>
      <c r="I37" s="56">
        <v>7761.04</v>
      </c>
      <c r="J37" s="57">
        <v>5.2096047943421597</v>
      </c>
      <c r="K37" s="56">
        <v>-8031.97</v>
      </c>
      <c r="L37" s="57">
        <v>-1.7288718085627199</v>
      </c>
      <c r="M37" s="57">
        <v>-1.96626854930982</v>
      </c>
      <c r="N37" s="56">
        <v>21187479.16</v>
      </c>
      <c r="O37" s="56">
        <v>85802593.780000001</v>
      </c>
      <c r="P37" s="56">
        <v>91</v>
      </c>
      <c r="Q37" s="56">
        <v>85</v>
      </c>
      <c r="R37" s="57">
        <v>7.0588235294117601</v>
      </c>
      <c r="S37" s="56">
        <v>1637.09450549451</v>
      </c>
      <c r="T37" s="56">
        <v>1501.3801176470599</v>
      </c>
      <c r="U37" s="58">
        <v>8.2899543912678606</v>
      </c>
    </row>
    <row r="38" spans="1:21" ht="12" thickBot="1">
      <c r="A38" s="75"/>
      <c r="B38" s="70" t="s">
        <v>35</v>
      </c>
      <c r="C38" s="71"/>
      <c r="D38" s="56">
        <v>349053.64</v>
      </c>
      <c r="E38" s="59"/>
      <c r="F38" s="59"/>
      <c r="G38" s="56">
        <v>1025272.76</v>
      </c>
      <c r="H38" s="57">
        <v>-65.955045952844799</v>
      </c>
      <c r="I38" s="56">
        <v>-61020.98</v>
      </c>
      <c r="J38" s="57">
        <v>-17.4818345971124</v>
      </c>
      <c r="K38" s="56">
        <v>-211560.01</v>
      </c>
      <c r="L38" s="57">
        <v>-20.6345099815195</v>
      </c>
      <c r="M38" s="57">
        <v>-0.71156656685731901</v>
      </c>
      <c r="N38" s="56">
        <v>12490661.93</v>
      </c>
      <c r="O38" s="56">
        <v>136174533.91</v>
      </c>
      <c r="P38" s="56">
        <v>142</v>
      </c>
      <c r="Q38" s="56">
        <v>142</v>
      </c>
      <c r="R38" s="57">
        <v>0</v>
      </c>
      <c r="S38" s="56">
        <v>2458.12422535211</v>
      </c>
      <c r="T38" s="56">
        <v>2409.5553521126799</v>
      </c>
      <c r="U38" s="58">
        <v>1.97585104684771</v>
      </c>
    </row>
    <row r="39" spans="1:21" ht="12" thickBot="1">
      <c r="A39" s="75"/>
      <c r="B39" s="70" t="s">
        <v>36</v>
      </c>
      <c r="C39" s="71"/>
      <c r="D39" s="56">
        <v>134009.98000000001</v>
      </c>
      <c r="E39" s="59"/>
      <c r="F39" s="59"/>
      <c r="G39" s="56">
        <v>632556.47</v>
      </c>
      <c r="H39" s="57">
        <v>-78.814542834412904</v>
      </c>
      <c r="I39" s="56">
        <v>1439.37</v>
      </c>
      <c r="J39" s="57">
        <v>1.07407672174863</v>
      </c>
      <c r="K39" s="56">
        <v>-41252.06</v>
      </c>
      <c r="L39" s="57">
        <v>-6.5214825800453804</v>
      </c>
      <c r="M39" s="57">
        <v>-1.0348920756927</v>
      </c>
      <c r="N39" s="56">
        <v>11433480.279999999</v>
      </c>
      <c r="O39" s="56">
        <v>119595239.14</v>
      </c>
      <c r="P39" s="56">
        <v>57</v>
      </c>
      <c r="Q39" s="56">
        <v>62</v>
      </c>
      <c r="R39" s="57">
        <v>-8.0645161290322598</v>
      </c>
      <c r="S39" s="56">
        <v>2351.0522807017501</v>
      </c>
      <c r="T39" s="56">
        <v>2753.3661290322598</v>
      </c>
      <c r="U39" s="58">
        <v>-17.1120757982642</v>
      </c>
    </row>
    <row r="40" spans="1:21" ht="12" thickBot="1">
      <c r="A40" s="75"/>
      <c r="B40" s="70" t="s">
        <v>37</v>
      </c>
      <c r="C40" s="71"/>
      <c r="D40" s="56">
        <v>185862.88</v>
      </c>
      <c r="E40" s="59"/>
      <c r="F40" s="59"/>
      <c r="G40" s="56">
        <v>358736.59</v>
      </c>
      <c r="H40" s="57">
        <v>-48.189595045211298</v>
      </c>
      <c r="I40" s="56">
        <v>-41738.35</v>
      </c>
      <c r="J40" s="57">
        <v>-22.456528167431799</v>
      </c>
      <c r="K40" s="56">
        <v>-93054.22</v>
      </c>
      <c r="L40" s="57">
        <v>-25.9394281469866</v>
      </c>
      <c r="M40" s="57">
        <v>-0.55146204008802602</v>
      </c>
      <c r="N40" s="56">
        <v>7533791.8899999997</v>
      </c>
      <c r="O40" s="56">
        <v>97608691.219999999</v>
      </c>
      <c r="P40" s="56">
        <v>97</v>
      </c>
      <c r="Q40" s="56">
        <v>114</v>
      </c>
      <c r="R40" s="57">
        <v>-14.912280701754399</v>
      </c>
      <c r="S40" s="56">
        <v>1916.1121649484501</v>
      </c>
      <c r="T40" s="56">
        <v>2035.21649122807</v>
      </c>
      <c r="U40" s="58">
        <v>-6.2159370656059902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3.58</v>
      </c>
      <c r="H41" s="59"/>
      <c r="I41" s="59"/>
      <c r="J41" s="59"/>
      <c r="K41" s="56">
        <v>-52.29</v>
      </c>
      <c r="L41" s="57">
        <v>-1460.6145251396599</v>
      </c>
      <c r="M41" s="59"/>
      <c r="N41" s="56">
        <v>12.94</v>
      </c>
      <c r="O41" s="56">
        <v>1385.84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29847.862799999999</v>
      </c>
      <c r="E42" s="59"/>
      <c r="F42" s="59"/>
      <c r="G42" s="56">
        <v>87333.332200000004</v>
      </c>
      <c r="H42" s="57">
        <v>-65.823057419077799</v>
      </c>
      <c r="I42" s="56">
        <v>2919.2818000000002</v>
      </c>
      <c r="J42" s="57">
        <v>9.7805387928813499</v>
      </c>
      <c r="K42" s="56">
        <v>5133.6954999999998</v>
      </c>
      <c r="L42" s="57">
        <v>5.8782773663593204</v>
      </c>
      <c r="M42" s="57">
        <v>-0.43134885970545001</v>
      </c>
      <c r="N42" s="56">
        <v>690552.38749999995</v>
      </c>
      <c r="O42" s="56">
        <v>21194512.453200001</v>
      </c>
      <c r="P42" s="56">
        <v>105</v>
      </c>
      <c r="Q42" s="56">
        <v>100</v>
      </c>
      <c r="R42" s="57">
        <v>5</v>
      </c>
      <c r="S42" s="56">
        <v>284.26535999999999</v>
      </c>
      <c r="T42" s="56">
        <v>387.96581200000003</v>
      </c>
      <c r="U42" s="58">
        <v>-36.4801578356223</v>
      </c>
    </row>
    <row r="43" spans="1:21" ht="12" thickBot="1">
      <c r="A43" s="75"/>
      <c r="B43" s="70" t="s">
        <v>33</v>
      </c>
      <c r="C43" s="71"/>
      <c r="D43" s="56">
        <v>571290.77619999996</v>
      </c>
      <c r="E43" s="59"/>
      <c r="F43" s="59"/>
      <c r="G43" s="56">
        <v>503162.92729999998</v>
      </c>
      <c r="H43" s="57">
        <v>13.539918226006399</v>
      </c>
      <c r="I43" s="56">
        <v>35047.631600000001</v>
      </c>
      <c r="J43" s="57">
        <v>6.1348148893848702</v>
      </c>
      <c r="K43" s="56">
        <v>20677.0769</v>
      </c>
      <c r="L43" s="57">
        <v>4.1094197879311798</v>
      </c>
      <c r="M43" s="57">
        <v>0.69499933523002</v>
      </c>
      <c r="N43" s="56">
        <v>12626647.921499999</v>
      </c>
      <c r="O43" s="56">
        <v>153811206.27520001</v>
      </c>
      <c r="P43" s="56">
        <v>2726</v>
      </c>
      <c r="Q43" s="56">
        <v>3276</v>
      </c>
      <c r="R43" s="57">
        <v>-16.7887667887668</v>
      </c>
      <c r="S43" s="56">
        <v>209.57108444607499</v>
      </c>
      <c r="T43" s="56">
        <v>207.69790109890101</v>
      </c>
      <c r="U43" s="58">
        <v>0.89381765243275801</v>
      </c>
    </row>
    <row r="44" spans="1:21" ht="12" thickBot="1">
      <c r="A44" s="75"/>
      <c r="B44" s="70" t="s">
        <v>38</v>
      </c>
      <c r="C44" s="71"/>
      <c r="D44" s="56">
        <v>209315.66</v>
      </c>
      <c r="E44" s="59"/>
      <c r="F44" s="59"/>
      <c r="G44" s="56">
        <v>673193.26</v>
      </c>
      <c r="H44" s="57">
        <v>-68.907047583928602</v>
      </c>
      <c r="I44" s="56">
        <v>-30034.29</v>
      </c>
      <c r="J44" s="57">
        <v>-14.348802187089101</v>
      </c>
      <c r="K44" s="56">
        <v>-156144.91</v>
      </c>
      <c r="L44" s="57">
        <v>-23.194663297728201</v>
      </c>
      <c r="M44" s="57">
        <v>-0.80765117479654003</v>
      </c>
      <c r="N44" s="56">
        <v>8323563.5300000003</v>
      </c>
      <c r="O44" s="56">
        <v>70874997.099999994</v>
      </c>
      <c r="P44" s="56">
        <v>151</v>
      </c>
      <c r="Q44" s="56">
        <v>225</v>
      </c>
      <c r="R44" s="57">
        <v>-32.8888888888889</v>
      </c>
      <c r="S44" s="56">
        <v>1386.1964238410601</v>
      </c>
      <c r="T44" s="56">
        <v>1500.7275111111101</v>
      </c>
      <c r="U44" s="58">
        <v>-8.2622552836122196</v>
      </c>
    </row>
    <row r="45" spans="1:21" ht="12" thickBot="1">
      <c r="A45" s="75"/>
      <c r="B45" s="70" t="s">
        <v>39</v>
      </c>
      <c r="C45" s="71"/>
      <c r="D45" s="56">
        <v>275579.21000000002</v>
      </c>
      <c r="E45" s="59"/>
      <c r="F45" s="59"/>
      <c r="G45" s="56">
        <v>306271.15000000002</v>
      </c>
      <c r="H45" s="57">
        <v>-10.021165885196799</v>
      </c>
      <c r="I45" s="56">
        <v>14852.23</v>
      </c>
      <c r="J45" s="57">
        <v>5.3894595314356302</v>
      </c>
      <c r="K45" s="56">
        <v>-7890.86</v>
      </c>
      <c r="L45" s="57">
        <v>-2.5764294155685201</v>
      </c>
      <c r="M45" s="57">
        <v>-2.88220675566415</v>
      </c>
      <c r="N45" s="56">
        <v>3358333.79</v>
      </c>
      <c r="O45" s="56">
        <v>30937605.079999998</v>
      </c>
      <c r="P45" s="56">
        <v>116</v>
      </c>
      <c r="Q45" s="56">
        <v>99</v>
      </c>
      <c r="R45" s="57">
        <v>17.171717171717201</v>
      </c>
      <c r="S45" s="56">
        <v>2375.6828448275901</v>
      </c>
      <c r="T45" s="56">
        <v>1153.55383838384</v>
      </c>
      <c r="U45" s="58">
        <v>51.443272788057797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19792.662700000001</v>
      </c>
      <c r="E47" s="62"/>
      <c r="F47" s="62"/>
      <c r="G47" s="61">
        <v>6249.8328000000001</v>
      </c>
      <c r="H47" s="63">
        <v>216.69107531964701</v>
      </c>
      <c r="I47" s="61">
        <v>1301.9871000000001</v>
      </c>
      <c r="J47" s="63">
        <v>6.5781300865598</v>
      </c>
      <c r="K47" s="61">
        <v>427.36180000000002</v>
      </c>
      <c r="L47" s="63">
        <v>6.83797172941971</v>
      </c>
      <c r="M47" s="63">
        <v>2.0465687387127298</v>
      </c>
      <c r="N47" s="61">
        <v>438257.40299999999</v>
      </c>
      <c r="O47" s="61">
        <v>7901426.8897000002</v>
      </c>
      <c r="P47" s="61">
        <v>15</v>
      </c>
      <c r="Q47" s="61">
        <v>14</v>
      </c>
      <c r="R47" s="63">
        <v>7.1428571428571397</v>
      </c>
      <c r="S47" s="61">
        <v>1319.51084666667</v>
      </c>
      <c r="T47" s="61">
        <v>890.69719999999995</v>
      </c>
      <c r="U47" s="64">
        <v>32.497925102315797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77549</v>
      </c>
      <c r="D2" s="37">
        <v>824066.05076495698</v>
      </c>
      <c r="E2" s="37">
        <v>596665.75965213706</v>
      </c>
      <c r="F2" s="37">
        <v>225924.188548718</v>
      </c>
      <c r="G2" s="37">
        <v>596665.75965213706</v>
      </c>
      <c r="H2" s="37">
        <v>0.27464982892491302</v>
      </c>
    </row>
    <row r="3" spans="1:8">
      <c r="A3" s="37">
        <v>2</v>
      </c>
      <c r="B3" s="37">
        <v>13</v>
      </c>
      <c r="C3" s="37">
        <v>12536</v>
      </c>
      <c r="D3" s="37">
        <v>123355.172593162</v>
      </c>
      <c r="E3" s="37">
        <v>94907.184382051302</v>
      </c>
      <c r="F3" s="37">
        <v>28357.474621367499</v>
      </c>
      <c r="G3" s="37">
        <v>94907.184382051302</v>
      </c>
      <c r="H3" s="37">
        <v>0.23005356807567201</v>
      </c>
    </row>
    <row r="4" spans="1:8">
      <c r="A4" s="37">
        <v>3</v>
      </c>
      <c r="B4" s="37">
        <v>14</v>
      </c>
      <c r="C4" s="37">
        <v>177219</v>
      </c>
      <c r="D4" s="37">
        <v>186759.67010716299</v>
      </c>
      <c r="E4" s="37">
        <v>134547.08855667801</v>
      </c>
      <c r="F4" s="37">
        <v>51756.769584672802</v>
      </c>
      <c r="G4" s="37">
        <v>134547.08855667801</v>
      </c>
      <c r="H4" s="37">
        <v>0.27780836157136601</v>
      </c>
    </row>
    <row r="5" spans="1:8">
      <c r="A5" s="37">
        <v>4</v>
      </c>
      <c r="B5" s="37">
        <v>15</v>
      </c>
      <c r="C5" s="37">
        <v>6414</v>
      </c>
      <c r="D5" s="37">
        <v>123562.213696331</v>
      </c>
      <c r="E5" s="37">
        <v>102270.558344074</v>
      </c>
      <c r="F5" s="37">
        <v>21109.022873625301</v>
      </c>
      <c r="G5" s="37">
        <v>102270.558344074</v>
      </c>
      <c r="H5" s="37">
        <v>0.171090083669348</v>
      </c>
    </row>
    <row r="6" spans="1:8">
      <c r="A6" s="37">
        <v>5</v>
      </c>
      <c r="B6" s="37">
        <v>16</v>
      </c>
      <c r="C6" s="37">
        <v>5074</v>
      </c>
      <c r="D6" s="37">
        <v>344494.79469743598</v>
      </c>
      <c r="E6" s="37">
        <v>272710.56973504298</v>
      </c>
      <c r="F6" s="37">
        <v>71241.763423931596</v>
      </c>
      <c r="G6" s="37">
        <v>272710.56973504298</v>
      </c>
      <c r="H6" s="37">
        <v>0.20712685030981801</v>
      </c>
    </row>
    <row r="7" spans="1:8">
      <c r="A7" s="37">
        <v>6</v>
      </c>
      <c r="B7" s="37">
        <v>17</v>
      </c>
      <c r="C7" s="37">
        <v>19997</v>
      </c>
      <c r="D7" s="37">
        <v>385216.16807521402</v>
      </c>
      <c r="E7" s="37">
        <v>268973.63462393201</v>
      </c>
      <c r="F7" s="37">
        <v>115456.764220513</v>
      </c>
      <c r="G7" s="37">
        <v>268973.63462393201</v>
      </c>
      <c r="H7" s="37">
        <v>0.30033203557149302</v>
      </c>
    </row>
    <row r="8" spans="1:8">
      <c r="A8" s="37">
        <v>7</v>
      </c>
      <c r="B8" s="37">
        <v>18</v>
      </c>
      <c r="C8" s="37">
        <v>143771</v>
      </c>
      <c r="D8" s="37">
        <v>199014.83748461501</v>
      </c>
      <c r="E8" s="37">
        <v>162834.43216068399</v>
      </c>
      <c r="F8" s="37">
        <v>36022.883956410296</v>
      </c>
      <c r="G8" s="37">
        <v>162834.43216068399</v>
      </c>
      <c r="H8" s="37">
        <v>0.181149402294048</v>
      </c>
    </row>
    <row r="9" spans="1:8">
      <c r="A9" s="37">
        <v>8</v>
      </c>
      <c r="B9" s="37">
        <v>19</v>
      </c>
      <c r="C9" s="37">
        <v>24037</v>
      </c>
      <c r="D9" s="37">
        <v>210140.74941453</v>
      </c>
      <c r="E9" s="37">
        <v>201579.45071965799</v>
      </c>
      <c r="F9" s="37">
        <v>7970.0935666666701</v>
      </c>
      <c r="G9" s="37">
        <v>201579.45071965799</v>
      </c>
      <c r="H9" s="37">
        <v>3.8034411355132698E-2</v>
      </c>
    </row>
    <row r="10" spans="1:8">
      <c r="A10" s="37">
        <v>9</v>
      </c>
      <c r="B10" s="37">
        <v>21</v>
      </c>
      <c r="C10" s="37">
        <v>366938</v>
      </c>
      <c r="D10" s="37">
        <v>1402518.8790247899</v>
      </c>
      <c r="E10" s="37">
        <v>1602734.6734</v>
      </c>
      <c r="F10" s="37">
        <v>-203501.45234359</v>
      </c>
      <c r="G10" s="37">
        <v>1602734.6734</v>
      </c>
      <c r="H10" s="37">
        <v>-0.14543783643869401</v>
      </c>
    </row>
    <row r="11" spans="1:8">
      <c r="A11" s="37">
        <v>10</v>
      </c>
      <c r="B11" s="37">
        <v>22</v>
      </c>
      <c r="C11" s="37">
        <v>36359</v>
      </c>
      <c r="D11" s="37">
        <v>605466.639320513</v>
      </c>
      <c r="E11" s="37">
        <v>523994.023969231</v>
      </c>
      <c r="F11" s="37">
        <v>81321.307658974401</v>
      </c>
      <c r="G11" s="37">
        <v>523994.023969231</v>
      </c>
      <c r="H11" s="37">
        <v>0.13434536250755899</v>
      </c>
    </row>
    <row r="12" spans="1:8">
      <c r="A12" s="37">
        <v>11</v>
      </c>
      <c r="B12" s="37">
        <v>23</v>
      </c>
      <c r="C12" s="37">
        <v>686343.38399999996</v>
      </c>
      <c r="D12" s="37">
        <v>6708910.4894689498</v>
      </c>
      <c r="E12" s="37">
        <v>8092766.5394256404</v>
      </c>
      <c r="F12" s="37">
        <v>-1404775.6566649601</v>
      </c>
      <c r="G12" s="37">
        <v>8092766.5394256404</v>
      </c>
      <c r="H12" s="37">
        <v>-0.210044493374831</v>
      </c>
    </row>
    <row r="13" spans="1:8">
      <c r="A13" s="37">
        <v>12</v>
      </c>
      <c r="B13" s="37">
        <v>24</v>
      </c>
      <c r="C13" s="37">
        <v>45278</v>
      </c>
      <c r="D13" s="37">
        <v>993434.10341709398</v>
      </c>
      <c r="E13" s="37">
        <v>962167.88006324798</v>
      </c>
      <c r="F13" s="37">
        <v>28588.4455760684</v>
      </c>
      <c r="G13" s="37">
        <v>962167.88006324798</v>
      </c>
      <c r="H13" s="37">
        <v>2.8855173402623301E-2</v>
      </c>
    </row>
    <row r="14" spans="1:8">
      <c r="A14" s="37">
        <v>13</v>
      </c>
      <c r="B14" s="37">
        <v>25</v>
      </c>
      <c r="C14" s="37">
        <v>120800</v>
      </c>
      <c r="D14" s="37">
        <v>1610041.1708019299</v>
      </c>
      <c r="E14" s="37">
        <v>1484675.2058000001</v>
      </c>
      <c r="F14" s="37">
        <v>118032.0805</v>
      </c>
      <c r="G14" s="37">
        <v>1484675.2058000001</v>
      </c>
      <c r="H14" s="37">
        <v>7.3645438258715404E-2</v>
      </c>
    </row>
    <row r="15" spans="1:8">
      <c r="A15" s="37">
        <v>14</v>
      </c>
      <c r="B15" s="37">
        <v>26</v>
      </c>
      <c r="C15" s="37">
        <v>108482</v>
      </c>
      <c r="D15" s="37">
        <v>679829.63655726495</v>
      </c>
      <c r="E15" s="37">
        <v>689887.09381025599</v>
      </c>
      <c r="F15" s="37">
        <v>-12674.8003299145</v>
      </c>
      <c r="G15" s="37">
        <v>689887.09381025599</v>
      </c>
      <c r="H15" s="37">
        <v>-1.8716140347624199E-2</v>
      </c>
    </row>
    <row r="16" spans="1:8">
      <c r="A16" s="37">
        <v>15</v>
      </c>
      <c r="B16" s="37">
        <v>27</v>
      </c>
      <c r="C16" s="37">
        <v>191144.28200000001</v>
      </c>
      <c r="D16" s="37">
        <v>1564957.5358478599</v>
      </c>
      <c r="E16" s="37">
        <v>1532418.64579403</v>
      </c>
      <c r="F16" s="37">
        <v>30708.133788798099</v>
      </c>
      <c r="G16" s="37">
        <v>1532418.64579403</v>
      </c>
      <c r="H16" s="37">
        <v>1.9645325120073501E-2</v>
      </c>
    </row>
    <row r="17" spans="1:9">
      <c r="A17" s="37">
        <v>16</v>
      </c>
      <c r="B17" s="37">
        <v>29</v>
      </c>
      <c r="C17" s="37">
        <v>307486</v>
      </c>
      <c r="D17" s="37">
        <v>4444031.5637641</v>
      </c>
      <c r="E17" s="37">
        <v>4543356.2707504304</v>
      </c>
      <c r="F17" s="37">
        <v>-112122.24638803399</v>
      </c>
      <c r="G17" s="37">
        <v>4543356.2707504304</v>
      </c>
      <c r="H17" s="37">
        <v>-2.53027138200329E-2</v>
      </c>
    </row>
    <row r="18" spans="1:9">
      <c r="A18" s="37">
        <v>17</v>
      </c>
      <c r="B18" s="37">
        <v>31</v>
      </c>
      <c r="C18" s="37">
        <v>39160.997000000003</v>
      </c>
      <c r="D18" s="37">
        <v>385795.45250964398</v>
      </c>
      <c r="E18" s="37">
        <v>334475.80394630099</v>
      </c>
      <c r="F18" s="37">
        <v>51022.494792826401</v>
      </c>
      <c r="G18" s="37">
        <v>334475.80394630099</v>
      </c>
      <c r="H18" s="37">
        <v>0.132354656193578</v>
      </c>
    </row>
    <row r="19" spans="1:9">
      <c r="A19" s="37">
        <v>18</v>
      </c>
      <c r="B19" s="37">
        <v>32</v>
      </c>
      <c r="C19" s="37">
        <v>42938.35</v>
      </c>
      <c r="D19" s="37">
        <v>651657.25447912398</v>
      </c>
      <c r="E19" s="37">
        <v>631007.46783725999</v>
      </c>
      <c r="F19" s="37">
        <v>19990.886674002199</v>
      </c>
      <c r="G19" s="37">
        <v>631007.46783725999</v>
      </c>
      <c r="H19" s="37">
        <v>3.0708044859822099E-2</v>
      </c>
    </row>
    <row r="20" spans="1:9">
      <c r="A20" s="37">
        <v>19</v>
      </c>
      <c r="B20" s="37">
        <v>33</v>
      </c>
      <c r="C20" s="37">
        <v>48212.834999999999</v>
      </c>
      <c r="D20" s="37">
        <v>864936.96104893705</v>
      </c>
      <c r="E20" s="37">
        <v>678845.10524676496</v>
      </c>
      <c r="F20" s="37">
        <v>185111.33399731599</v>
      </c>
      <c r="G20" s="37">
        <v>678845.10524676496</v>
      </c>
      <c r="H20" s="37">
        <v>0.21426003162761201</v>
      </c>
    </row>
    <row r="21" spans="1:9">
      <c r="A21" s="37">
        <v>20</v>
      </c>
      <c r="B21" s="37">
        <v>34</v>
      </c>
      <c r="C21" s="37">
        <v>58023.124000000003</v>
      </c>
      <c r="D21" s="37">
        <v>358732.48269939498</v>
      </c>
      <c r="E21" s="37">
        <v>288071.01335984701</v>
      </c>
      <c r="F21" s="37">
        <v>70452.663114602605</v>
      </c>
      <c r="G21" s="37">
        <v>288071.01335984701</v>
      </c>
      <c r="H21" s="37">
        <v>0.19650770015358701</v>
      </c>
    </row>
    <row r="22" spans="1:9">
      <c r="A22" s="37">
        <v>21</v>
      </c>
      <c r="B22" s="37">
        <v>35</v>
      </c>
      <c r="C22" s="37">
        <v>69703.872000000003</v>
      </c>
      <c r="D22" s="37">
        <v>1835187.44746283</v>
      </c>
      <c r="E22" s="37">
        <v>1813768.9437946901</v>
      </c>
      <c r="F22" s="37">
        <v>19417.3908681416</v>
      </c>
      <c r="G22" s="37">
        <v>1813768.9437946901</v>
      </c>
      <c r="H22" s="37">
        <v>1.05921534003323E-2</v>
      </c>
    </row>
    <row r="23" spans="1:9">
      <c r="A23" s="37">
        <v>22</v>
      </c>
      <c r="B23" s="37">
        <v>36</v>
      </c>
      <c r="C23" s="37">
        <v>165891.79399999999</v>
      </c>
      <c r="D23" s="37">
        <v>919566.29873982305</v>
      </c>
      <c r="E23" s="37">
        <v>796677.69550566003</v>
      </c>
      <c r="F23" s="37">
        <v>122232.731134163</v>
      </c>
      <c r="G23" s="37">
        <v>796677.69550566003</v>
      </c>
      <c r="H23" s="37">
        <v>0.13301920142655399</v>
      </c>
    </row>
    <row r="24" spans="1:9">
      <c r="A24" s="37">
        <v>23</v>
      </c>
      <c r="B24" s="37">
        <v>37</v>
      </c>
      <c r="C24" s="37">
        <v>171845.541</v>
      </c>
      <c r="D24" s="37">
        <v>1323382.67224458</v>
      </c>
      <c r="E24" s="37">
        <v>1183841.1387430299</v>
      </c>
      <c r="F24" s="37">
        <v>137888.007688824</v>
      </c>
      <c r="G24" s="37">
        <v>1183841.1387430299</v>
      </c>
      <c r="H24" s="37">
        <v>0.10432395174235699</v>
      </c>
    </row>
    <row r="25" spans="1:9">
      <c r="A25" s="37">
        <v>24</v>
      </c>
      <c r="B25" s="37">
        <v>38</v>
      </c>
      <c r="C25" s="37">
        <v>805741.75699999998</v>
      </c>
      <c r="D25" s="37">
        <v>3153906.2864681398</v>
      </c>
      <c r="E25" s="37">
        <v>3363081.4766619499</v>
      </c>
      <c r="F25" s="37">
        <v>-213285.11156902701</v>
      </c>
      <c r="G25" s="37">
        <v>3363081.4766619499</v>
      </c>
      <c r="H25" s="37">
        <v>-6.7713936663564095E-2</v>
      </c>
    </row>
    <row r="26" spans="1:9">
      <c r="A26" s="37">
        <v>25</v>
      </c>
      <c r="B26" s="37">
        <v>39</v>
      </c>
      <c r="C26" s="37">
        <v>109518.946</v>
      </c>
      <c r="D26" s="37">
        <v>175848.53713437699</v>
      </c>
      <c r="E26" s="37">
        <v>139945.07275340901</v>
      </c>
      <c r="F26" s="37">
        <v>35810.454327265601</v>
      </c>
      <c r="G26" s="37">
        <v>139945.07275340901</v>
      </c>
      <c r="H26" s="37">
        <v>0.20375151167125499</v>
      </c>
    </row>
    <row r="27" spans="1:9">
      <c r="A27" s="37">
        <v>26</v>
      </c>
      <c r="B27" s="37">
        <v>42</v>
      </c>
      <c r="C27" s="37">
        <v>21614.153999999999</v>
      </c>
      <c r="D27" s="37">
        <v>410530.93860512797</v>
      </c>
      <c r="E27" s="37">
        <v>378800.27289999998</v>
      </c>
      <c r="F27" s="37">
        <v>31395.905999999999</v>
      </c>
      <c r="G27" s="37">
        <v>378800.27289999998</v>
      </c>
      <c r="H27" s="37">
        <v>7.6538757830930199E-2</v>
      </c>
    </row>
    <row r="28" spans="1:9">
      <c r="A28" s="37">
        <v>27</v>
      </c>
      <c r="B28" s="37">
        <v>75</v>
      </c>
      <c r="C28" s="37">
        <v>111</v>
      </c>
      <c r="D28" s="37">
        <v>29847.863247863199</v>
      </c>
      <c r="E28" s="37">
        <v>26928.581196581199</v>
      </c>
      <c r="F28" s="37">
        <v>2919.2820512820499</v>
      </c>
      <c r="G28" s="37">
        <v>26928.581196581199</v>
      </c>
      <c r="H28" s="37">
        <v>9.7805394880018298E-2</v>
      </c>
    </row>
    <row r="29" spans="1:9">
      <c r="A29" s="37">
        <v>28</v>
      </c>
      <c r="B29" s="37">
        <v>76</v>
      </c>
      <c r="C29" s="37">
        <v>2838</v>
      </c>
      <c r="D29" s="37">
        <v>571290.76895070099</v>
      </c>
      <c r="E29" s="37">
        <v>536243.14142991498</v>
      </c>
      <c r="F29" s="37">
        <v>29478.2088786325</v>
      </c>
      <c r="G29" s="37">
        <v>536243.14142991498</v>
      </c>
      <c r="H29" s="37">
        <v>5.2107294275803698E-2</v>
      </c>
    </row>
    <row r="30" spans="1:9">
      <c r="A30" s="37">
        <v>29</v>
      </c>
      <c r="B30" s="37">
        <v>99</v>
      </c>
      <c r="C30" s="37">
        <v>23</v>
      </c>
      <c r="D30" s="37">
        <v>19792.662430980999</v>
      </c>
      <c r="E30" s="37">
        <v>18490.674988276201</v>
      </c>
      <c r="F30" s="37">
        <v>1301.9874427047901</v>
      </c>
      <c r="G30" s="37">
        <v>18490.674988276201</v>
      </c>
      <c r="H30" s="37">
        <v>6.5781319074427094E-2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95</v>
      </c>
      <c r="D34" s="34">
        <v>148975.6</v>
      </c>
      <c r="E34" s="34">
        <v>141214.56</v>
      </c>
      <c r="F34" s="30"/>
      <c r="G34" s="30"/>
      <c r="H34" s="30"/>
    </row>
    <row r="35" spans="1:8">
      <c r="A35" s="30"/>
      <c r="B35" s="33">
        <v>71</v>
      </c>
      <c r="C35" s="34">
        <v>124</v>
      </c>
      <c r="D35" s="34">
        <v>349053.64</v>
      </c>
      <c r="E35" s="34">
        <v>410074.62</v>
      </c>
      <c r="F35" s="30"/>
      <c r="G35" s="30"/>
      <c r="H35" s="30"/>
    </row>
    <row r="36" spans="1:8">
      <c r="A36" s="30"/>
      <c r="B36" s="33">
        <v>72</v>
      </c>
      <c r="C36" s="34">
        <v>49</v>
      </c>
      <c r="D36" s="34">
        <v>134009.98000000001</v>
      </c>
      <c r="E36" s="34">
        <v>132570.60999999999</v>
      </c>
      <c r="F36" s="30"/>
      <c r="G36" s="30"/>
      <c r="H36" s="30"/>
    </row>
    <row r="37" spans="1:8">
      <c r="A37" s="30"/>
      <c r="B37" s="33">
        <v>73</v>
      </c>
      <c r="C37" s="34">
        <v>79</v>
      </c>
      <c r="D37" s="34">
        <v>185862.88</v>
      </c>
      <c r="E37" s="34">
        <v>227601.23</v>
      </c>
      <c r="F37" s="30"/>
      <c r="G37" s="30"/>
      <c r="H37" s="30"/>
    </row>
    <row r="38" spans="1:8">
      <c r="A38" s="30"/>
      <c r="B38" s="33">
        <v>77</v>
      </c>
      <c r="C38" s="34">
        <v>135</v>
      </c>
      <c r="D38" s="34">
        <v>209315.66</v>
      </c>
      <c r="E38" s="34">
        <v>239349.95</v>
      </c>
      <c r="F38" s="30"/>
      <c r="G38" s="30"/>
      <c r="H38" s="30"/>
    </row>
    <row r="39" spans="1:8">
      <c r="A39" s="30"/>
      <c r="B39" s="33">
        <v>78</v>
      </c>
      <c r="C39" s="34">
        <v>152</v>
      </c>
      <c r="D39" s="34">
        <v>275579.21000000002</v>
      </c>
      <c r="E39" s="34">
        <v>260726.98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2016-11-28T00:40:41Z</dcterms:modified>
</cp:coreProperties>
</file>