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<sst xmlns="http://schemas.openxmlformats.org/spreadsheetml/2006/main" count="117" uniqueCount="75">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</sst>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16582596.441700004</v>
      </c>
      <c r="F3" s="25">
        <f>RA!I7</f>
        <v>1973536.6577999999</v>
      </c>
      <c r="G3" s="16">
        <f>SUM(G4:G40)</f>
        <v>14609059.7839</v>
      </c>
      <c r="H3" s="27">
        <f>RA!J7</f>
        <v>11.9012524048235</v>
      </c>
      <c r="I3" s="20">
        <f>SUM(I4:I40)</f>
        <v>16582601.418238418</v>
      </c>
      <c r="J3" s="21">
        <f>SUM(J4:J40)</f>
        <v>14609059.712959165</v>
      </c>
      <c r="K3" s="22">
        <f>E3-I3</f>
        <v>-4.9765384141355753</v>
      </c>
      <c r="L3" s="22">
        <f>G3-J3</f>
        <v>7.0940835401415825E-2</v>
      </c>
    </row>
    <row r="4" spans="1:13" x14ac:dyDescent="0.15">
      <c r="A4" s="44">
        <f>RA!A8</f>
        <v>42241</v>
      </c>
      <c r="B4" s="12">
        <v>12</v>
      </c>
      <c r="C4" s="42" t="s">
        <v>6</v>
      </c>
      <c r="D4" s="42"/>
      <c r="E4" s="15">
        <f>VLOOKUP(C4,RA!B8:D36,3,0)</f>
        <v>575886.53859999997</v>
      </c>
      <c r="F4" s="25">
        <f>VLOOKUP(C4,RA!B8:I39,8,0)</f>
        <v>140787.5687</v>
      </c>
      <c r="G4" s="16">
        <f t="shared" ref="G4:G40" si="0">E4-F4</f>
        <v>435098.96989999997</v>
      </c>
      <c r="H4" s="27">
        <f>RA!J8</f>
        <v>24.447101861811099</v>
      </c>
      <c r="I4" s="20">
        <f>VLOOKUP(B4,RMS!B:D,3,FALSE)</f>
        <v>575887.404699145</v>
      </c>
      <c r="J4" s="21">
        <f>VLOOKUP(B4,RMS!B:E,4,FALSE)</f>
        <v>435098.98268632498</v>
      </c>
      <c r="K4" s="22">
        <f t="shared" ref="K4:K40" si="1">E4-I4</f>
        <v>-0.86609914503060281</v>
      </c>
      <c r="L4" s="22">
        <f t="shared" ref="L4:L40" si="2">G4-J4</f>
        <v>-1.2786325009074062E-2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156571.57939999999</v>
      </c>
      <c r="F5" s="25">
        <f>VLOOKUP(C5,RA!B9:I40,8,0)</f>
        <v>32418.605200000002</v>
      </c>
      <c r="G5" s="16">
        <f t="shared" si="0"/>
        <v>124152.97419999998</v>
      </c>
      <c r="H5" s="27">
        <f>RA!J9</f>
        <v>20.7052935942984</v>
      </c>
      <c r="I5" s="20">
        <f>VLOOKUP(B5,RMS!B:D,3,FALSE)</f>
        <v>156571.720663588</v>
      </c>
      <c r="J5" s="21">
        <f>VLOOKUP(B5,RMS!B:E,4,FALSE)</f>
        <v>124152.975645496</v>
      </c>
      <c r="K5" s="22">
        <f t="shared" si="1"/>
        <v>-0.14126358801149763</v>
      </c>
      <c r="L5" s="22">
        <f t="shared" si="2"/>
        <v>-1.4454960182774812E-3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158793.93119999999</v>
      </c>
      <c r="F6" s="25">
        <f>VLOOKUP(C6,RA!B10:I41,8,0)</f>
        <v>41009.212299999999</v>
      </c>
      <c r="G6" s="16">
        <f t="shared" si="0"/>
        <v>117784.71889999999</v>
      </c>
      <c r="H6" s="27">
        <f>RA!J10</f>
        <v>25.825427955649701</v>
      </c>
      <c r="I6" s="20">
        <f>VLOOKUP(B6,RMS!B:D,3,FALSE)</f>
        <v>158796.15494786299</v>
      </c>
      <c r="J6" s="21">
        <f>VLOOKUP(B6,RMS!B:E,4,FALSE)</f>
        <v>117784.719035897</v>
      </c>
      <c r="K6" s="22">
        <f>E6-I6</f>
        <v>-2.2237478629976977</v>
      </c>
      <c r="L6" s="22">
        <f t="shared" si="2"/>
        <v>-1.3589700392913073E-4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40492.795599999998</v>
      </c>
      <c r="F7" s="25">
        <f>VLOOKUP(C7,RA!B11:I42,8,0)</f>
        <v>8986.0215000000007</v>
      </c>
      <c r="G7" s="16">
        <f t="shared" si="0"/>
        <v>31506.774099999995</v>
      </c>
      <c r="H7" s="27">
        <f>RA!J11</f>
        <v>22.191655001463999</v>
      </c>
      <c r="I7" s="20">
        <f>VLOOKUP(B7,RMS!B:D,3,FALSE)</f>
        <v>40492.833064102597</v>
      </c>
      <c r="J7" s="21">
        <f>VLOOKUP(B7,RMS!B:E,4,FALSE)</f>
        <v>31506.773353846202</v>
      </c>
      <c r="K7" s="22">
        <f t="shared" si="1"/>
        <v>-3.7464102599187754E-2</v>
      </c>
      <c r="L7" s="22">
        <f t="shared" si="2"/>
        <v>7.4615379344322719E-4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92029.224199999997</v>
      </c>
      <c r="F8" s="25">
        <f>VLOOKUP(C8,RA!B12:I43,8,0)</f>
        <v>16302.052299999999</v>
      </c>
      <c r="G8" s="16">
        <f t="shared" si="0"/>
        <v>75727.171900000001</v>
      </c>
      <c r="H8" s="27">
        <f>RA!J12</f>
        <v>17.713995137644599</v>
      </c>
      <c r="I8" s="20">
        <f>VLOOKUP(B8,RMS!B:D,3,FALSE)</f>
        <v>92029.233882051296</v>
      </c>
      <c r="J8" s="21">
        <f>VLOOKUP(B8,RMS!B:E,4,FALSE)</f>
        <v>75727.174295726494</v>
      </c>
      <c r="K8" s="22">
        <f t="shared" si="1"/>
        <v>-9.682051299023442E-3</v>
      </c>
      <c r="L8" s="22">
        <f t="shared" si="2"/>
        <v>-2.3957264929777011E-3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246399.75719999999</v>
      </c>
      <c r="F9" s="25">
        <f>VLOOKUP(C9,RA!B13:I44,8,0)</f>
        <v>56531.7762</v>
      </c>
      <c r="G9" s="16">
        <f t="shared" si="0"/>
        <v>189867.981</v>
      </c>
      <c r="H9" s="27">
        <f>RA!J13</f>
        <v>22.9431135981655</v>
      </c>
      <c r="I9" s="20">
        <f>VLOOKUP(B9,RMS!B:D,3,FALSE)</f>
        <v>246399.995386325</v>
      </c>
      <c r="J9" s="21">
        <f>VLOOKUP(B9,RMS!B:E,4,FALSE)</f>
        <v>189867.978805983</v>
      </c>
      <c r="K9" s="22">
        <f t="shared" si="1"/>
        <v>-0.23818632500478998</v>
      </c>
      <c r="L9" s="22">
        <f t="shared" si="2"/>
        <v>2.1940169972367585E-3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103392.29270000001</v>
      </c>
      <c r="F10" s="25">
        <f>VLOOKUP(C10,RA!B14:I45,8,0)</f>
        <v>18018.439900000001</v>
      </c>
      <c r="G10" s="16">
        <f t="shared" si="0"/>
        <v>85373.852800000008</v>
      </c>
      <c r="H10" s="27">
        <f>RA!J14</f>
        <v>17.427256354863701</v>
      </c>
      <c r="I10" s="20">
        <f>VLOOKUP(B10,RMS!B:D,3,FALSE)</f>
        <v>103392.29351623901</v>
      </c>
      <c r="J10" s="21">
        <f>VLOOKUP(B10,RMS!B:E,4,FALSE)</f>
        <v>85373.851799145297</v>
      </c>
      <c r="K10" s="22">
        <f t="shared" si="1"/>
        <v>-8.1623900041449815E-4</v>
      </c>
      <c r="L10" s="22">
        <f t="shared" si="2"/>
        <v>1.0008547105826437E-3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84567.159199999995</v>
      </c>
      <c r="F11" s="25">
        <f>VLOOKUP(C11,RA!B15:I46,8,0)</f>
        <v>12451.6895</v>
      </c>
      <c r="G11" s="16">
        <f t="shared" si="0"/>
        <v>72115.469699999987</v>
      </c>
      <c r="H11" s="27">
        <f>RA!J15</f>
        <v>14.7240248079659</v>
      </c>
      <c r="I11" s="20">
        <f>VLOOKUP(B11,RMS!B:D,3,FALSE)</f>
        <v>84567.223274358999</v>
      </c>
      <c r="J11" s="21">
        <f>VLOOKUP(B11,RMS!B:E,4,FALSE)</f>
        <v>72115.470748717897</v>
      </c>
      <c r="K11" s="22">
        <f t="shared" si="1"/>
        <v>-6.4074359004735015E-2</v>
      </c>
      <c r="L11" s="22">
        <f t="shared" si="2"/>
        <v>-1.0487179097253829E-3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868800.20319999999</v>
      </c>
      <c r="F12" s="25">
        <f>VLOOKUP(C12,RA!B16:I47,8,0)</f>
        <v>37631.840199999999</v>
      </c>
      <c r="G12" s="16">
        <f t="shared" si="0"/>
        <v>831168.36300000001</v>
      </c>
      <c r="H12" s="27">
        <f>RA!J16</f>
        <v>4.3314723064512304</v>
      </c>
      <c r="I12" s="20">
        <f>VLOOKUP(B12,RMS!B:D,3,FALSE)</f>
        <v>868799.72322905995</v>
      </c>
      <c r="J12" s="21">
        <f>VLOOKUP(B12,RMS!B:E,4,FALSE)</f>
        <v>831168.36470427399</v>
      </c>
      <c r="K12" s="22">
        <f t="shared" si="1"/>
        <v>0.47997094003949314</v>
      </c>
      <c r="L12" s="22">
        <f t="shared" si="2"/>
        <v>-1.7042739782482386E-3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1115263.4828999999</v>
      </c>
      <c r="F13" s="25">
        <f>VLOOKUP(C13,RA!B17:I48,8,0)</f>
        <v>71043.446100000001</v>
      </c>
      <c r="G13" s="16">
        <f t="shared" si="0"/>
        <v>1044220.0367999999</v>
      </c>
      <c r="H13" s="27">
        <f>RA!J17</f>
        <v>6.3701042120797302</v>
      </c>
      <c r="I13" s="20">
        <f>VLOOKUP(B13,RMS!B:D,3,FALSE)</f>
        <v>1115263.43973675</v>
      </c>
      <c r="J13" s="21">
        <f>VLOOKUP(B13,RMS!B:E,4,FALSE)</f>
        <v>1044220.03945556</v>
      </c>
      <c r="K13" s="22">
        <f t="shared" si="1"/>
        <v>4.3163249967619777E-2</v>
      </c>
      <c r="L13" s="22">
        <f t="shared" si="2"/>
        <v>-2.6555601507425308E-3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1722260.2450000001</v>
      </c>
      <c r="F14" s="25">
        <f>VLOOKUP(C14,RA!B18:I49,8,0)</f>
        <v>235300.67420000001</v>
      </c>
      <c r="G14" s="16">
        <f t="shared" si="0"/>
        <v>1486959.5708000001</v>
      </c>
      <c r="H14" s="27">
        <f>RA!J18</f>
        <v>13.662318159123499</v>
      </c>
      <c r="I14" s="20">
        <f>VLOOKUP(B14,RMS!B:D,3,FALSE)</f>
        <v>1722259.8912875601</v>
      </c>
      <c r="J14" s="21">
        <f>VLOOKUP(B14,RMS!B:E,4,FALSE)</f>
        <v>1486959.5638178401</v>
      </c>
      <c r="K14" s="22">
        <f t="shared" si="1"/>
        <v>0.35371244000270963</v>
      </c>
      <c r="L14" s="22">
        <f t="shared" si="2"/>
        <v>6.9821600336581469E-3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431797.93219999998</v>
      </c>
      <c r="F15" s="25">
        <f>VLOOKUP(C15,RA!B19:I50,8,0)</f>
        <v>43632.324000000001</v>
      </c>
      <c r="G15" s="16">
        <f t="shared" si="0"/>
        <v>388165.60819999996</v>
      </c>
      <c r="H15" s="27">
        <f>RA!J19</f>
        <v>10.104801516231101</v>
      </c>
      <c r="I15" s="20">
        <f>VLOOKUP(B15,RMS!B:D,3,FALSE)</f>
        <v>431797.98567179497</v>
      </c>
      <c r="J15" s="21">
        <f>VLOOKUP(B15,RMS!B:E,4,FALSE)</f>
        <v>388165.60782649601</v>
      </c>
      <c r="K15" s="22">
        <f t="shared" si="1"/>
        <v>-5.3471794992219657E-2</v>
      </c>
      <c r="L15" s="22">
        <f t="shared" si="2"/>
        <v>3.7350394995883107E-4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881181.89520000003</v>
      </c>
      <c r="F16" s="25">
        <f>VLOOKUP(C16,RA!B20:I51,8,0)</f>
        <v>67322.129199999996</v>
      </c>
      <c r="G16" s="16">
        <f t="shared" si="0"/>
        <v>813859.76600000006</v>
      </c>
      <c r="H16" s="27">
        <f>RA!J20</f>
        <v>7.6399809808530001</v>
      </c>
      <c r="I16" s="20">
        <f>VLOOKUP(B16,RMS!B:D,3,FALSE)</f>
        <v>881181.96250000002</v>
      </c>
      <c r="J16" s="21">
        <f>VLOOKUP(B16,RMS!B:E,4,FALSE)</f>
        <v>813859.76599999995</v>
      </c>
      <c r="K16" s="22">
        <f t="shared" si="1"/>
        <v>-6.7299999995157123E-2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320970.47269999998</v>
      </c>
      <c r="F17" s="25">
        <f>VLOOKUP(C17,RA!B21:I52,8,0)</f>
        <v>46426.812599999997</v>
      </c>
      <c r="G17" s="16">
        <f t="shared" si="0"/>
        <v>274543.66009999998</v>
      </c>
      <c r="H17" s="27">
        <f>RA!J21</f>
        <v>14.464512018647101</v>
      </c>
      <c r="I17" s="20">
        <f>VLOOKUP(B17,RMS!B:D,3,FALSE)</f>
        <v>320970.11323320499</v>
      </c>
      <c r="J17" s="21">
        <f>VLOOKUP(B17,RMS!B:E,4,FALSE)</f>
        <v>274543.66007490398</v>
      </c>
      <c r="K17" s="22">
        <f t="shared" si="1"/>
        <v>0.35946679499465972</v>
      </c>
      <c r="L17" s="22">
        <f t="shared" si="2"/>
        <v>2.5096000172197819E-5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1304253.1758000001</v>
      </c>
      <c r="F18" s="25">
        <f>VLOOKUP(C18,RA!B22:I53,8,0)</f>
        <v>149264.72889999999</v>
      </c>
      <c r="G18" s="16">
        <f t="shared" si="0"/>
        <v>1154988.4469000001</v>
      </c>
      <c r="H18" s="27">
        <f>RA!J22</f>
        <v>11.444459685401499</v>
      </c>
      <c r="I18" s="20">
        <f>VLOOKUP(B18,RMS!B:D,3,FALSE)</f>
        <v>1304254.3975957299</v>
      </c>
      <c r="J18" s="21">
        <f>VLOOKUP(B18,RMS!B:E,4,FALSE)</f>
        <v>1154988.4343461499</v>
      </c>
      <c r="K18" s="22">
        <f t="shared" si="1"/>
        <v>-1.2217957298271358</v>
      </c>
      <c r="L18" s="22">
        <f t="shared" si="2"/>
        <v>1.2553850188851357E-2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2631330.4854000001</v>
      </c>
      <c r="F19" s="25">
        <f>VLOOKUP(C19,RA!B23:I54,8,0)</f>
        <v>328270.14909999998</v>
      </c>
      <c r="G19" s="16">
        <f t="shared" si="0"/>
        <v>2303060.3363000001</v>
      </c>
      <c r="H19" s="27">
        <f>RA!J23</f>
        <v>12.4754435416385</v>
      </c>
      <c r="I19" s="20">
        <f>VLOOKUP(B19,RMS!B:D,3,FALSE)</f>
        <v>2631331.9349906002</v>
      </c>
      <c r="J19" s="21">
        <f>VLOOKUP(B19,RMS!B:E,4,FALSE)</f>
        <v>2303060.3770136801</v>
      </c>
      <c r="K19" s="22">
        <f t="shared" si="1"/>
        <v>-1.4495906000956893</v>
      </c>
      <c r="L19" s="22">
        <f t="shared" si="2"/>
        <v>-4.0713679976761341E-2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280488.08100000001</v>
      </c>
      <c r="F20" s="25">
        <f>VLOOKUP(C20,RA!B24:I55,8,0)</f>
        <v>48443.770499999999</v>
      </c>
      <c r="G20" s="16">
        <f t="shared" si="0"/>
        <v>232044.31050000002</v>
      </c>
      <c r="H20" s="27">
        <f>RA!J24</f>
        <v>17.271240306286</v>
      </c>
      <c r="I20" s="20">
        <f>VLOOKUP(B20,RMS!B:D,3,FALSE)</f>
        <v>280488.162259073</v>
      </c>
      <c r="J20" s="21">
        <f>VLOOKUP(B20,RMS!B:E,4,FALSE)</f>
        <v>232044.30527968699</v>
      </c>
      <c r="K20" s="22">
        <f t="shared" si="1"/>
        <v>-8.1259072991088033E-2</v>
      </c>
      <c r="L20" s="22">
        <f t="shared" si="2"/>
        <v>5.2203130326233804E-3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255121.5056</v>
      </c>
      <c r="F21" s="25">
        <f>VLOOKUP(C21,RA!B25:I56,8,0)</f>
        <v>21960.8063</v>
      </c>
      <c r="G21" s="16">
        <f t="shared" si="0"/>
        <v>233160.69930000001</v>
      </c>
      <c r="H21" s="27">
        <f>RA!J25</f>
        <v>8.6079792639793808</v>
      </c>
      <c r="I21" s="20">
        <f>VLOOKUP(B21,RMS!B:D,3,FALSE)</f>
        <v>255121.51121640601</v>
      </c>
      <c r="J21" s="21">
        <f>VLOOKUP(B21,RMS!B:E,4,FALSE)</f>
        <v>233160.701829467</v>
      </c>
      <c r="K21" s="22">
        <f t="shared" si="1"/>
        <v>-5.6164060079026967E-3</v>
      </c>
      <c r="L21" s="22">
        <f t="shared" si="2"/>
        <v>-2.5294669903814793E-3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469717.52590000001</v>
      </c>
      <c r="F22" s="25">
        <f>VLOOKUP(C22,RA!B26:I57,8,0)</f>
        <v>97196.780199999994</v>
      </c>
      <c r="G22" s="16">
        <f t="shared" si="0"/>
        <v>372520.74570000003</v>
      </c>
      <c r="H22" s="27">
        <f>RA!J26</f>
        <v>20.6926024345731</v>
      </c>
      <c r="I22" s="20">
        <f>VLOOKUP(B22,RMS!B:D,3,FALSE)</f>
        <v>469717.48638298898</v>
      </c>
      <c r="J22" s="21">
        <f>VLOOKUP(B22,RMS!B:E,4,FALSE)</f>
        <v>372520.72334917699</v>
      </c>
      <c r="K22" s="22">
        <f t="shared" si="1"/>
        <v>3.9517011027783155E-2</v>
      </c>
      <c r="L22" s="22">
        <f t="shared" si="2"/>
        <v>2.2350823041051626E-2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295898.89010000002</v>
      </c>
      <c r="F23" s="25">
        <f>VLOOKUP(C23,RA!B27:I58,8,0)</f>
        <v>80035.163499999995</v>
      </c>
      <c r="G23" s="16">
        <f t="shared" si="0"/>
        <v>215863.72660000002</v>
      </c>
      <c r="H23" s="27">
        <f>RA!J27</f>
        <v>27.048145896374201</v>
      </c>
      <c r="I23" s="20">
        <f>VLOOKUP(B23,RMS!B:D,3,FALSE)</f>
        <v>295898.72504950501</v>
      </c>
      <c r="J23" s="21">
        <f>VLOOKUP(B23,RMS!B:E,4,FALSE)</f>
        <v>215863.73909084901</v>
      </c>
      <c r="K23" s="22">
        <f t="shared" si="1"/>
        <v>0.16505049500847235</v>
      </c>
      <c r="L23" s="22">
        <f t="shared" si="2"/>
        <v>-1.2490848981542513E-2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910092.32979999995</v>
      </c>
      <c r="F24" s="25">
        <f>VLOOKUP(C24,RA!B28:I59,8,0)</f>
        <v>58017.185599999997</v>
      </c>
      <c r="G24" s="16">
        <f t="shared" si="0"/>
        <v>852075.14419999998</v>
      </c>
      <c r="H24" s="27">
        <f>RA!J28</f>
        <v>6.3748680985751998</v>
      </c>
      <c r="I24" s="20">
        <f>VLOOKUP(B24,RMS!B:D,3,FALSE)</f>
        <v>910092.32954778802</v>
      </c>
      <c r="J24" s="21">
        <f>VLOOKUP(B24,RMS!B:E,4,FALSE)</f>
        <v>852075.13917433599</v>
      </c>
      <c r="K24" s="22">
        <f t="shared" si="1"/>
        <v>2.5221193209290504E-4</v>
      </c>
      <c r="L24" s="22">
        <f t="shared" si="2"/>
        <v>5.0256639951840043E-3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707157.30249999999</v>
      </c>
      <c r="F25" s="25">
        <f>VLOOKUP(C25,RA!B29:I60,8,0)</f>
        <v>122667.68120000001</v>
      </c>
      <c r="G25" s="16">
        <f t="shared" si="0"/>
        <v>584489.6213</v>
      </c>
      <c r="H25" s="27">
        <f>RA!J29</f>
        <v>17.346590463866399</v>
      </c>
      <c r="I25" s="20">
        <f>VLOOKUP(B25,RMS!B:D,3,FALSE)</f>
        <v>707157.30302566395</v>
      </c>
      <c r="J25" s="21">
        <f>VLOOKUP(B25,RMS!B:E,4,FALSE)</f>
        <v>584489.58431588695</v>
      </c>
      <c r="K25" s="22">
        <f t="shared" si="1"/>
        <v>-5.2566395606845617E-4</v>
      </c>
      <c r="L25" s="22">
        <f t="shared" si="2"/>
        <v>3.6984113045036793E-2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1040918.4227999999</v>
      </c>
      <c r="F26" s="25">
        <f>VLOOKUP(C26,RA!B30:I61,8,0)</f>
        <v>160652.53760000001</v>
      </c>
      <c r="G26" s="16">
        <f t="shared" si="0"/>
        <v>880265.8851999999</v>
      </c>
      <c r="H26" s="27">
        <f>RA!J30</f>
        <v>15.4337298755704</v>
      </c>
      <c r="I26" s="20">
        <f>VLOOKUP(B26,RMS!B:D,3,FALSE)</f>
        <v>1040918.4584433601</v>
      </c>
      <c r="J26" s="21">
        <f>VLOOKUP(B26,RMS!B:E,4,FALSE)</f>
        <v>880265.88022183103</v>
      </c>
      <c r="K26" s="22">
        <f t="shared" si="1"/>
        <v>-3.5643360111862421E-2</v>
      </c>
      <c r="L26" s="22">
        <f t="shared" si="2"/>
        <v>4.9781688721850514E-3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831262.71649999998</v>
      </c>
      <c r="F27" s="25">
        <f>VLOOKUP(C27,RA!B31:I62,8,0)</f>
        <v>44098.026700000002</v>
      </c>
      <c r="G27" s="16">
        <f t="shared" si="0"/>
        <v>787164.68979999993</v>
      </c>
      <c r="H27" s="27">
        <f>RA!J31</f>
        <v>5.3049446131390399</v>
      </c>
      <c r="I27" s="20">
        <f>VLOOKUP(B27,RMS!B:D,3,FALSE)</f>
        <v>831262.68844070798</v>
      </c>
      <c r="J27" s="21">
        <f>VLOOKUP(B27,RMS!B:E,4,FALSE)</f>
        <v>787164.65346460196</v>
      </c>
      <c r="K27" s="22">
        <f t="shared" si="1"/>
        <v>2.805929200258106E-2</v>
      </c>
      <c r="L27" s="22">
        <f t="shared" si="2"/>
        <v>3.6335397977381945E-2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114694.7819</v>
      </c>
      <c r="F28" s="25">
        <f>VLOOKUP(C28,RA!B32:I63,8,0)</f>
        <v>29101.404600000002</v>
      </c>
      <c r="G28" s="16">
        <f t="shared" si="0"/>
        <v>85593.377299999993</v>
      </c>
      <c r="H28" s="27">
        <f>RA!J32</f>
        <v>25.372910709549899</v>
      </c>
      <c r="I28" s="20">
        <f>VLOOKUP(B28,RMS!B:D,3,FALSE)</f>
        <v>114694.73651248</v>
      </c>
      <c r="J28" s="21">
        <f>VLOOKUP(B28,RMS!B:E,4,FALSE)</f>
        <v>85593.382908983403</v>
      </c>
      <c r="K28" s="22">
        <f t="shared" si="1"/>
        <v>4.5387520003714599E-2</v>
      </c>
      <c r="L28" s="22">
        <f t="shared" si="2"/>
        <v>-5.6089834106387571E-3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176040.20420000001</v>
      </c>
      <c r="F30" s="25">
        <f>VLOOKUP(C30,RA!B34:I66,8,0)</f>
        <v>22376.162400000001</v>
      </c>
      <c r="G30" s="16">
        <f t="shared" si="0"/>
        <v>153664.04180000001</v>
      </c>
      <c r="H30" s="27">
        <f>RA!J34</f>
        <v>0</v>
      </c>
      <c r="I30" s="20">
        <f>VLOOKUP(B30,RMS!B:D,3,FALSE)</f>
        <v>176040.20420000001</v>
      </c>
      <c r="J30" s="21">
        <f>VLOOKUP(B30,RMS!B:E,4,FALSE)</f>
        <v>153664.02470000001</v>
      </c>
      <c r="K30" s="22">
        <f t="shared" si="1"/>
        <v>0</v>
      </c>
      <c r="L30" s="22">
        <f t="shared" si="2"/>
        <v>1.7099999997299165E-2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64444.5</v>
      </c>
      <c r="F31" s="25">
        <f>VLOOKUP(C31,RA!B35:I67,8,0)</f>
        <v>2422.3000000000002</v>
      </c>
      <c r="G31" s="16">
        <f t="shared" si="0"/>
        <v>62022.2</v>
      </c>
      <c r="H31" s="27">
        <f>RA!J35</f>
        <v>12.7108250650393</v>
      </c>
      <c r="I31" s="20">
        <f>VLOOKUP(B31,RMS!B:D,3,FALSE)</f>
        <v>64444.5</v>
      </c>
      <c r="J31" s="21">
        <f>VLOOKUP(B31,RMS!B:E,4,FALSE)</f>
        <v>62022.2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134876.96</v>
      </c>
      <c r="F32" s="25">
        <f>VLOOKUP(C32,RA!B34:I67,8,0)</f>
        <v>-23510.3</v>
      </c>
      <c r="G32" s="16">
        <f t="shared" si="0"/>
        <v>158387.25999999998</v>
      </c>
      <c r="H32" s="27">
        <f>RA!J35</f>
        <v>12.7108250650393</v>
      </c>
      <c r="I32" s="20">
        <f>VLOOKUP(B32,RMS!B:D,3,FALSE)</f>
        <v>134876.96</v>
      </c>
      <c r="J32" s="21">
        <f>VLOOKUP(B32,RMS!B:E,4,FALSE)</f>
        <v>158387.26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6279.49</v>
      </c>
      <c r="F33" s="25">
        <f>VLOOKUP(C33,RA!B34:I68,8,0)</f>
        <v>166.68</v>
      </c>
      <c r="G33" s="16">
        <f t="shared" si="0"/>
        <v>6112.8099999999995</v>
      </c>
      <c r="H33" s="27">
        <f>RA!J34</f>
        <v>0</v>
      </c>
      <c r="I33" s="20">
        <f>VLOOKUP(B33,RMS!B:D,3,FALSE)</f>
        <v>6279.49</v>
      </c>
      <c r="J33" s="21">
        <f>VLOOKUP(B33,RMS!B:E,4,FALSE)</f>
        <v>6112.81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96563.42</v>
      </c>
      <c r="F34" s="25">
        <f>VLOOKUP(C34,RA!B35:I69,8,0)</f>
        <v>-22904.25</v>
      </c>
      <c r="G34" s="16">
        <f t="shared" si="0"/>
        <v>119467.67</v>
      </c>
      <c r="H34" s="27">
        <f>RA!J35</f>
        <v>12.7108250650393</v>
      </c>
      <c r="I34" s="20">
        <f>VLOOKUP(B34,RMS!B:D,3,FALSE)</f>
        <v>96563.42</v>
      </c>
      <c r="J34" s="21">
        <f>VLOOKUP(B34,RMS!B:E,4,FALSE)</f>
        <v>119467.67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3.7587381390188499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123268.46120000001</v>
      </c>
      <c r="F36" s="25">
        <f>VLOOKUP(C36,RA!B8:I70,8,0)</f>
        <v>7168.7746999999999</v>
      </c>
      <c r="G36" s="16">
        <f t="shared" si="0"/>
        <v>116099.68650000001</v>
      </c>
      <c r="H36" s="27">
        <f>RA!J36</f>
        <v>3.7587381390188499</v>
      </c>
      <c r="I36" s="20">
        <f>VLOOKUP(B36,RMS!B:D,3,FALSE)</f>
        <v>123268.461538462</v>
      </c>
      <c r="J36" s="21">
        <f>VLOOKUP(B36,RMS!B:E,4,FALSE)</f>
        <v>116099.686752137</v>
      </c>
      <c r="K36" s="22">
        <f t="shared" si="1"/>
        <v>-3.3846199221443385E-4</v>
      </c>
      <c r="L36" s="22">
        <f t="shared" si="2"/>
        <v>-2.5213698972947896E-4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257869.4118</v>
      </c>
      <c r="F37" s="25">
        <f>VLOOKUP(C37,RA!B8:I71,8,0)</f>
        <v>16678.7716</v>
      </c>
      <c r="G37" s="16">
        <f t="shared" si="0"/>
        <v>241190.64019999999</v>
      </c>
      <c r="H37" s="27">
        <f>RA!J37</f>
        <v>-17.430923710024299</v>
      </c>
      <c r="I37" s="20">
        <f>VLOOKUP(B37,RMS!B:D,3,FALSE)</f>
        <v>257869.40621196601</v>
      </c>
      <c r="J37" s="21">
        <f>VLOOKUP(B37,RMS!B:E,4,FALSE)</f>
        <v>241190.63763846201</v>
      </c>
      <c r="K37" s="22">
        <f t="shared" si="1"/>
        <v>5.5880339932627976E-3</v>
      </c>
      <c r="L37" s="22">
        <f t="shared" si="2"/>
        <v>2.5615379854571074E-3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41051.31</v>
      </c>
      <c r="F38" s="25">
        <f>VLOOKUP(C38,RA!B9:I72,8,0)</f>
        <v>-1472.6</v>
      </c>
      <c r="G38" s="16">
        <f t="shared" si="0"/>
        <v>42523.909999999996</v>
      </c>
      <c r="H38" s="27">
        <f>RA!J38</f>
        <v>2.6543556881211701</v>
      </c>
      <c r="I38" s="20">
        <f>VLOOKUP(B38,RMS!B:D,3,FALSE)</f>
        <v>41051.31</v>
      </c>
      <c r="J38" s="21">
        <f>VLOOKUP(B38,RMS!B:E,4,FALSE)</f>
        <v>42523.91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22942.77</v>
      </c>
      <c r="F39" s="25">
        <f>VLOOKUP(C39,RA!B10:I73,8,0)</f>
        <v>3107.69</v>
      </c>
      <c r="G39" s="16">
        <f t="shared" si="0"/>
        <v>19835.080000000002</v>
      </c>
      <c r="H39" s="27">
        <f>RA!J39</f>
        <v>-23.719385663846602</v>
      </c>
      <c r="I39" s="20">
        <f>VLOOKUP(B39,RMS!B:D,3,FALSE)</f>
        <v>22942.77</v>
      </c>
      <c r="J39" s="21">
        <f>VLOOKUP(B39,RMS!B:E,4,FALSE)</f>
        <v>19835.080000000002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19917.187900000001</v>
      </c>
      <c r="F40" s="25">
        <f>VLOOKUP(C40,RA!B8:I74,8,0)</f>
        <v>1932.6030000000001</v>
      </c>
      <c r="G40" s="16">
        <f t="shared" si="0"/>
        <v>17984.584900000002</v>
      </c>
      <c r="H40" s="27">
        <f>RA!J40</f>
        <v>0</v>
      </c>
      <c r="I40" s="20">
        <f>VLOOKUP(B40,RMS!B:D,3,FALSE)</f>
        <v>19917.1877316391</v>
      </c>
      <c r="J40" s="21">
        <f>VLOOKUP(B40,RMS!B:E,4,FALSE)</f>
        <v>17984.584623704701</v>
      </c>
      <c r="K40" s="22">
        <f t="shared" si="1"/>
        <v>1.683609007159248E-4</v>
      </c>
      <c r="L40" s="22">
        <f t="shared" si="2"/>
        <v>2.7629530086414889E-4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16582596.4417</v>
      </c>
      <c r="E7" s="68">
        <v>18877636.026799999</v>
      </c>
      <c r="F7" s="69">
        <v>87.842547754169004</v>
      </c>
      <c r="G7" s="68">
        <v>17819081.428300001</v>
      </c>
      <c r="H7" s="69">
        <v>-6.9391062136133996</v>
      </c>
      <c r="I7" s="68">
        <v>1973536.6577999999</v>
      </c>
      <c r="J7" s="69">
        <v>11.9012524048235</v>
      </c>
      <c r="K7" s="68">
        <v>1802979.3614000001</v>
      </c>
      <c r="L7" s="69">
        <v>10.1182508686252</v>
      </c>
      <c r="M7" s="69">
        <v>9.4597475740134995E-2</v>
      </c>
      <c r="N7" s="68">
        <v>476627219.03479999</v>
      </c>
      <c r="O7" s="68">
        <v>5228778108.1237001</v>
      </c>
      <c r="P7" s="68">
        <v>938940</v>
      </c>
      <c r="Q7" s="68">
        <v>951284</v>
      </c>
      <c r="R7" s="69">
        <v>-1.2976145924876299</v>
      </c>
      <c r="S7" s="68">
        <v>17.6609756126057</v>
      </c>
      <c r="T7" s="68">
        <v>18.755879169522501</v>
      </c>
      <c r="U7" s="70">
        <v>-6.1995644008209103</v>
      </c>
      <c r="V7" s="58"/>
      <c r="W7" s="58"/>
    </row>
    <row r="8" spans="1:23" ht="14.25" thickBot="1" x14ac:dyDescent="0.2">
      <c r="A8" s="55">
        <v>42241</v>
      </c>
      <c r="B8" s="45" t="s">
        <v>6</v>
      </c>
      <c r="C8" s="46"/>
      <c r="D8" s="71">
        <v>575886.53859999997</v>
      </c>
      <c r="E8" s="71">
        <v>806953.44460000005</v>
      </c>
      <c r="F8" s="72">
        <v>71.3655220699209</v>
      </c>
      <c r="G8" s="71">
        <v>650579.97019999998</v>
      </c>
      <c r="H8" s="72">
        <v>-11.4810530636284</v>
      </c>
      <c r="I8" s="71">
        <v>140787.5687</v>
      </c>
      <c r="J8" s="72">
        <v>24.447101861811099</v>
      </c>
      <c r="K8" s="71">
        <v>166404.56340000001</v>
      </c>
      <c r="L8" s="72">
        <v>25.5778798952025</v>
      </c>
      <c r="M8" s="72">
        <v>-0.15394406365180299</v>
      </c>
      <c r="N8" s="71">
        <v>15736908.4912</v>
      </c>
      <c r="O8" s="71">
        <v>186826609.4655</v>
      </c>
      <c r="P8" s="71">
        <v>27716</v>
      </c>
      <c r="Q8" s="71">
        <v>28196</v>
      </c>
      <c r="R8" s="72">
        <v>-1.7023691303730999</v>
      </c>
      <c r="S8" s="71">
        <v>20.778125941694299</v>
      </c>
      <c r="T8" s="71">
        <v>20.695711494538202</v>
      </c>
      <c r="U8" s="73">
        <v>0.396640425548278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156571.57939999999</v>
      </c>
      <c r="E9" s="71">
        <v>228104.5809</v>
      </c>
      <c r="F9" s="72">
        <v>68.640260876058605</v>
      </c>
      <c r="G9" s="71">
        <v>180216.1311</v>
      </c>
      <c r="H9" s="72">
        <v>-13.120108369699601</v>
      </c>
      <c r="I9" s="71">
        <v>32418.605200000002</v>
      </c>
      <c r="J9" s="72">
        <v>20.7052935942984</v>
      </c>
      <c r="K9" s="71">
        <v>30611.815500000001</v>
      </c>
      <c r="L9" s="72">
        <v>16.986168393002401</v>
      </c>
      <c r="M9" s="72">
        <v>5.9022624777024003E-2</v>
      </c>
      <c r="N9" s="71">
        <v>3369723.2439999999</v>
      </c>
      <c r="O9" s="71">
        <v>30654761.849100001</v>
      </c>
      <c r="P9" s="71">
        <v>8012</v>
      </c>
      <c r="Q9" s="71">
        <v>7833</v>
      </c>
      <c r="R9" s="72">
        <v>2.28520362568621</v>
      </c>
      <c r="S9" s="71">
        <v>19.542134223664501</v>
      </c>
      <c r="T9" s="71">
        <v>18.610826107493899</v>
      </c>
      <c r="U9" s="73">
        <v>4.7656417948598504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158793.93119999999</v>
      </c>
      <c r="E10" s="71">
        <v>195371.59179999999</v>
      </c>
      <c r="F10" s="72">
        <v>81.277902143806003</v>
      </c>
      <c r="G10" s="71">
        <v>146445.71720000001</v>
      </c>
      <c r="H10" s="72">
        <v>8.4319393124594697</v>
      </c>
      <c r="I10" s="71">
        <v>41009.212299999999</v>
      </c>
      <c r="J10" s="72">
        <v>25.825427955649701</v>
      </c>
      <c r="K10" s="71">
        <v>35890.826300000001</v>
      </c>
      <c r="L10" s="72">
        <v>24.507938495042598</v>
      </c>
      <c r="M10" s="72">
        <v>0.14260986797063499</v>
      </c>
      <c r="N10" s="71">
        <v>4351799.1228</v>
      </c>
      <c r="O10" s="71">
        <v>49010364.493100002</v>
      </c>
      <c r="P10" s="71">
        <v>88406</v>
      </c>
      <c r="Q10" s="71">
        <v>91466</v>
      </c>
      <c r="R10" s="72">
        <v>-3.3455054337130701</v>
      </c>
      <c r="S10" s="71">
        <v>1.79618952559781</v>
      </c>
      <c r="T10" s="71">
        <v>1.6058737913541601</v>
      </c>
      <c r="U10" s="73">
        <v>10.5955263368048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40492.795599999998</v>
      </c>
      <c r="E11" s="71">
        <v>59232.433499999999</v>
      </c>
      <c r="F11" s="72">
        <v>68.362539249717003</v>
      </c>
      <c r="G11" s="71">
        <v>45988.765399999997</v>
      </c>
      <c r="H11" s="72">
        <v>-11.9506791543484</v>
      </c>
      <c r="I11" s="71">
        <v>8986.0215000000007</v>
      </c>
      <c r="J11" s="72">
        <v>22.191655001463999</v>
      </c>
      <c r="K11" s="71">
        <v>9182.2062000000005</v>
      </c>
      <c r="L11" s="72">
        <v>19.966194178372099</v>
      </c>
      <c r="M11" s="72">
        <v>-2.1365747591248999E-2</v>
      </c>
      <c r="N11" s="71">
        <v>1154362.7242999999</v>
      </c>
      <c r="O11" s="71">
        <v>15698372.077</v>
      </c>
      <c r="P11" s="71">
        <v>2384</v>
      </c>
      <c r="Q11" s="71">
        <v>2374</v>
      </c>
      <c r="R11" s="72">
        <v>0.42122999157538898</v>
      </c>
      <c r="S11" s="71">
        <v>16.985233053691299</v>
      </c>
      <c r="T11" s="71">
        <v>17.1006231255265</v>
      </c>
      <c r="U11" s="73">
        <v>-0.67935524623363397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92029.224199999997</v>
      </c>
      <c r="E12" s="71">
        <v>169168.12179999999</v>
      </c>
      <c r="F12" s="72">
        <v>54.401043896912299</v>
      </c>
      <c r="G12" s="71">
        <v>148612.91099999999</v>
      </c>
      <c r="H12" s="72">
        <v>-38.0745430657771</v>
      </c>
      <c r="I12" s="71">
        <v>16302.052299999999</v>
      </c>
      <c r="J12" s="72">
        <v>17.713995137644599</v>
      </c>
      <c r="K12" s="71">
        <v>24067.440699999999</v>
      </c>
      <c r="L12" s="72">
        <v>16.194717227495801</v>
      </c>
      <c r="M12" s="72">
        <v>-0.32265119074335102</v>
      </c>
      <c r="N12" s="71">
        <v>3298505.8341000001</v>
      </c>
      <c r="O12" s="71">
        <v>54689032.666699998</v>
      </c>
      <c r="P12" s="71">
        <v>1220</v>
      </c>
      <c r="Q12" s="71">
        <v>1239</v>
      </c>
      <c r="R12" s="72">
        <v>-1.53349475383374</v>
      </c>
      <c r="S12" s="71">
        <v>75.433790327868905</v>
      </c>
      <c r="T12" s="71">
        <v>80.668332041969293</v>
      </c>
      <c r="U12" s="73">
        <v>-6.9392532064859003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246399.75719999999</v>
      </c>
      <c r="E13" s="71">
        <v>331564.07689999999</v>
      </c>
      <c r="F13" s="72">
        <v>74.314370695325493</v>
      </c>
      <c r="G13" s="71">
        <v>293471.14240000001</v>
      </c>
      <c r="H13" s="72">
        <v>-16.0395277079209</v>
      </c>
      <c r="I13" s="71">
        <v>56531.7762</v>
      </c>
      <c r="J13" s="72">
        <v>22.9431135981655</v>
      </c>
      <c r="K13" s="71">
        <v>77212.559500000003</v>
      </c>
      <c r="L13" s="72">
        <v>26.310102883901099</v>
      </c>
      <c r="M13" s="72">
        <v>-0.26784221937364999</v>
      </c>
      <c r="N13" s="71">
        <v>7150450.8295</v>
      </c>
      <c r="O13" s="71">
        <v>85366421.850400001</v>
      </c>
      <c r="P13" s="71">
        <v>12241</v>
      </c>
      <c r="Q13" s="71">
        <v>12302</v>
      </c>
      <c r="R13" s="72">
        <v>-0.49585433262884199</v>
      </c>
      <c r="S13" s="71">
        <v>20.129054587043498</v>
      </c>
      <c r="T13" s="71">
        <v>20.320344415542198</v>
      </c>
      <c r="U13" s="73">
        <v>-0.95031700406723396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103392.29270000001</v>
      </c>
      <c r="E14" s="71">
        <v>155976.20980000001</v>
      </c>
      <c r="F14" s="72">
        <v>66.2872195910995</v>
      </c>
      <c r="G14" s="71">
        <v>137019.435</v>
      </c>
      <c r="H14" s="72">
        <v>-24.5418778000362</v>
      </c>
      <c r="I14" s="71">
        <v>18018.439900000001</v>
      </c>
      <c r="J14" s="72">
        <v>17.427256354863701</v>
      </c>
      <c r="K14" s="71">
        <v>10462.055399999999</v>
      </c>
      <c r="L14" s="72">
        <v>7.6354536128396697</v>
      </c>
      <c r="M14" s="72">
        <v>0.72226577007038195</v>
      </c>
      <c r="N14" s="71">
        <v>3482201.6825999999</v>
      </c>
      <c r="O14" s="71">
        <v>44860477.598099999</v>
      </c>
      <c r="P14" s="71">
        <v>2080</v>
      </c>
      <c r="Q14" s="71">
        <v>2024</v>
      </c>
      <c r="R14" s="72">
        <v>2.76679841897234</v>
      </c>
      <c r="S14" s="71">
        <v>49.707833028846203</v>
      </c>
      <c r="T14" s="71">
        <v>58.8529312747036</v>
      </c>
      <c r="U14" s="73">
        <v>-18.397700500342399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84567.159199999995</v>
      </c>
      <c r="E15" s="71">
        <v>106245.125</v>
      </c>
      <c r="F15" s="72">
        <v>79.596272487796497</v>
      </c>
      <c r="G15" s="71">
        <v>81373.4948</v>
      </c>
      <c r="H15" s="72">
        <v>3.92469858625268</v>
      </c>
      <c r="I15" s="71">
        <v>12451.6895</v>
      </c>
      <c r="J15" s="72">
        <v>14.7240248079659</v>
      </c>
      <c r="K15" s="71">
        <v>21880.7111</v>
      </c>
      <c r="L15" s="72">
        <v>26.889236051343801</v>
      </c>
      <c r="M15" s="72">
        <v>-0.43092848111321203</v>
      </c>
      <c r="N15" s="71">
        <v>2753869.5430000001</v>
      </c>
      <c r="O15" s="71">
        <v>34641200.408200003</v>
      </c>
      <c r="P15" s="71">
        <v>4714</v>
      </c>
      <c r="Q15" s="71">
        <v>5010</v>
      </c>
      <c r="R15" s="72">
        <v>-5.9081836327345298</v>
      </c>
      <c r="S15" s="71">
        <v>17.939575562155301</v>
      </c>
      <c r="T15" s="71">
        <v>17.812358842315401</v>
      </c>
      <c r="U15" s="73">
        <v>0.70914007635879095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868800.20319999999</v>
      </c>
      <c r="E16" s="71">
        <v>1057997.6836000001</v>
      </c>
      <c r="F16" s="72">
        <v>82.117401263467201</v>
      </c>
      <c r="G16" s="71">
        <v>803883.98430000001</v>
      </c>
      <c r="H16" s="72">
        <v>8.0753218334766608</v>
      </c>
      <c r="I16" s="71">
        <v>37631.840199999999</v>
      </c>
      <c r="J16" s="72">
        <v>4.3314723064512304</v>
      </c>
      <c r="K16" s="71">
        <v>44339.756000000001</v>
      </c>
      <c r="L16" s="72">
        <v>5.5156909287861797</v>
      </c>
      <c r="M16" s="72">
        <v>-0.15128445451977701</v>
      </c>
      <c r="N16" s="71">
        <v>25201099.896499999</v>
      </c>
      <c r="O16" s="71">
        <v>261405719.2137</v>
      </c>
      <c r="P16" s="71">
        <v>49278</v>
      </c>
      <c r="Q16" s="71">
        <v>51264</v>
      </c>
      <c r="R16" s="72">
        <v>-3.87406367041199</v>
      </c>
      <c r="S16" s="71">
        <v>17.6305897804294</v>
      </c>
      <c r="T16" s="71">
        <v>16.734022270989399</v>
      </c>
      <c r="U16" s="73">
        <v>5.0852950502837597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1115263.4828999999</v>
      </c>
      <c r="E17" s="71">
        <v>774962.00210000004</v>
      </c>
      <c r="F17" s="72">
        <v>143.91202147690399</v>
      </c>
      <c r="G17" s="71">
        <v>1280968.5055</v>
      </c>
      <c r="H17" s="72">
        <v>-12.9359169947212</v>
      </c>
      <c r="I17" s="71">
        <v>71043.446100000001</v>
      </c>
      <c r="J17" s="72">
        <v>6.3701042120797302</v>
      </c>
      <c r="K17" s="71">
        <v>77938.806299999997</v>
      </c>
      <c r="L17" s="72">
        <v>6.0843655379004202</v>
      </c>
      <c r="M17" s="72">
        <v>-8.8471462771171003E-2</v>
      </c>
      <c r="N17" s="71">
        <v>18819892.689199999</v>
      </c>
      <c r="O17" s="71">
        <v>245779132.5686</v>
      </c>
      <c r="P17" s="71">
        <v>15366</v>
      </c>
      <c r="Q17" s="71">
        <v>15118</v>
      </c>
      <c r="R17" s="72">
        <v>1.6404286281254099</v>
      </c>
      <c r="S17" s="71">
        <v>72.579948125732102</v>
      </c>
      <c r="T17" s="71">
        <v>150.71077252943499</v>
      </c>
      <c r="U17" s="73">
        <v>-107.64794743081799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1722260.2450000001</v>
      </c>
      <c r="E18" s="71">
        <v>1793473.5656000001</v>
      </c>
      <c r="F18" s="72">
        <v>96.029307486549101</v>
      </c>
      <c r="G18" s="71">
        <v>1687258.2382</v>
      </c>
      <c r="H18" s="72">
        <v>2.0744901999910001</v>
      </c>
      <c r="I18" s="71">
        <v>235300.67420000001</v>
      </c>
      <c r="J18" s="72">
        <v>13.662318159123499</v>
      </c>
      <c r="K18" s="71">
        <v>277959.43770000001</v>
      </c>
      <c r="L18" s="72">
        <v>16.474030554832702</v>
      </c>
      <c r="M18" s="72">
        <v>-0.15347118217313899</v>
      </c>
      <c r="N18" s="71">
        <v>49721206.023699999</v>
      </c>
      <c r="O18" s="71">
        <v>573885995.49329996</v>
      </c>
      <c r="P18" s="71">
        <v>83255</v>
      </c>
      <c r="Q18" s="71">
        <v>83246</v>
      </c>
      <c r="R18" s="72">
        <v>1.0811330274118999E-2</v>
      </c>
      <c r="S18" s="71">
        <v>20.6865683142154</v>
      </c>
      <c r="T18" s="71">
        <v>20.6442956586503</v>
      </c>
      <c r="U18" s="73">
        <v>0.20434832362237301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431797.93219999998</v>
      </c>
      <c r="E19" s="71">
        <v>555693.80099999998</v>
      </c>
      <c r="F19" s="72">
        <v>77.704291720180606</v>
      </c>
      <c r="G19" s="71">
        <v>427789.11190000002</v>
      </c>
      <c r="H19" s="72">
        <v>0.937101994530676</v>
      </c>
      <c r="I19" s="71">
        <v>43632.324000000001</v>
      </c>
      <c r="J19" s="72">
        <v>10.104801516231101</v>
      </c>
      <c r="K19" s="71">
        <v>54189.129099999998</v>
      </c>
      <c r="L19" s="72">
        <v>12.6672529974693</v>
      </c>
      <c r="M19" s="72">
        <v>-0.19481407572575299</v>
      </c>
      <c r="N19" s="71">
        <v>12893438.909299999</v>
      </c>
      <c r="O19" s="71">
        <v>170094463.91249999</v>
      </c>
      <c r="P19" s="71">
        <v>9216</v>
      </c>
      <c r="Q19" s="71">
        <v>9170</v>
      </c>
      <c r="R19" s="72">
        <v>0.50163576881134797</v>
      </c>
      <c r="S19" s="71">
        <v>46.853074240451399</v>
      </c>
      <c r="T19" s="71">
        <v>46.818952878953098</v>
      </c>
      <c r="U19" s="73">
        <v>7.2826302332196002E-2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881181.89520000003</v>
      </c>
      <c r="E20" s="71">
        <v>1115295.4254000001</v>
      </c>
      <c r="F20" s="72">
        <v>79.0088325596749</v>
      </c>
      <c r="G20" s="71">
        <v>932531.92779999995</v>
      </c>
      <c r="H20" s="72">
        <v>-5.5065173715975</v>
      </c>
      <c r="I20" s="71">
        <v>67322.129199999996</v>
      </c>
      <c r="J20" s="72">
        <v>7.6399809808530001</v>
      </c>
      <c r="K20" s="71">
        <v>75751.949299999993</v>
      </c>
      <c r="L20" s="72">
        <v>8.1232553054469303</v>
      </c>
      <c r="M20" s="72">
        <v>-0.11128189014140701</v>
      </c>
      <c r="N20" s="71">
        <v>25985864.5735</v>
      </c>
      <c r="O20" s="71">
        <v>279472126.3976</v>
      </c>
      <c r="P20" s="71">
        <v>39913</v>
      </c>
      <c r="Q20" s="71">
        <v>39732</v>
      </c>
      <c r="R20" s="72">
        <v>0.45555219973825201</v>
      </c>
      <c r="S20" s="71">
        <v>22.077566086237599</v>
      </c>
      <c r="T20" s="71">
        <v>21.957420658411401</v>
      </c>
      <c r="U20" s="73">
        <v>0.54419688908146402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320970.47269999998</v>
      </c>
      <c r="E21" s="71">
        <v>388604.02510000003</v>
      </c>
      <c r="F21" s="72">
        <v>82.595766376172804</v>
      </c>
      <c r="G21" s="71">
        <v>444927.77059999999</v>
      </c>
      <c r="H21" s="72">
        <v>-27.860094624536298</v>
      </c>
      <c r="I21" s="71">
        <v>46426.812599999997</v>
      </c>
      <c r="J21" s="72">
        <v>14.464512018647101</v>
      </c>
      <c r="K21" s="71">
        <v>31502.249299999999</v>
      </c>
      <c r="L21" s="72">
        <v>7.0803063736655902</v>
      </c>
      <c r="M21" s="72">
        <v>0.47376183071473599</v>
      </c>
      <c r="N21" s="71">
        <v>9471794.6484999992</v>
      </c>
      <c r="O21" s="71">
        <v>104724702.096</v>
      </c>
      <c r="P21" s="71">
        <v>29315</v>
      </c>
      <c r="Q21" s="71">
        <v>29473</v>
      </c>
      <c r="R21" s="72">
        <v>-0.53608387337563701</v>
      </c>
      <c r="S21" s="71">
        <v>10.949018342145701</v>
      </c>
      <c r="T21" s="71">
        <v>11.0284194042005</v>
      </c>
      <c r="U21" s="73">
        <v>-0.72518886692479501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1304253.1758000001</v>
      </c>
      <c r="E22" s="71">
        <v>1321922.2752</v>
      </c>
      <c r="F22" s="72">
        <v>98.663378344439593</v>
      </c>
      <c r="G22" s="71">
        <v>1229872.5688</v>
      </c>
      <c r="H22" s="72">
        <v>6.0478303921010399</v>
      </c>
      <c r="I22" s="71">
        <v>149264.72889999999</v>
      </c>
      <c r="J22" s="72">
        <v>11.444459685401499</v>
      </c>
      <c r="K22" s="71">
        <v>122143.8514</v>
      </c>
      <c r="L22" s="72">
        <v>9.9314233440605193</v>
      </c>
      <c r="M22" s="72">
        <v>0.22204046449447401</v>
      </c>
      <c r="N22" s="71">
        <v>36626016.777800001</v>
      </c>
      <c r="O22" s="71">
        <v>348899582.2008</v>
      </c>
      <c r="P22" s="71">
        <v>80047</v>
      </c>
      <c r="Q22" s="71">
        <v>82116</v>
      </c>
      <c r="R22" s="72">
        <v>-2.5196064104437599</v>
      </c>
      <c r="S22" s="71">
        <v>16.293592212075399</v>
      </c>
      <c r="T22" s="71">
        <v>16.3433630839301</v>
      </c>
      <c r="U22" s="73">
        <v>-0.30546285439596499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2631330.4854000001</v>
      </c>
      <c r="E23" s="71">
        <v>3245910.6699000001</v>
      </c>
      <c r="F23" s="72">
        <v>81.066016689888301</v>
      </c>
      <c r="G23" s="71">
        <v>2980611.2053</v>
      </c>
      <c r="H23" s="72">
        <v>-11.7184260489568</v>
      </c>
      <c r="I23" s="71">
        <v>328270.14909999998</v>
      </c>
      <c r="J23" s="72">
        <v>12.4754435416385</v>
      </c>
      <c r="K23" s="71">
        <v>136452.82490000001</v>
      </c>
      <c r="L23" s="72">
        <v>4.5780148936354097</v>
      </c>
      <c r="M23" s="72">
        <v>1.4057409536268199</v>
      </c>
      <c r="N23" s="71">
        <v>76105233.153999999</v>
      </c>
      <c r="O23" s="71">
        <v>743161427.0625</v>
      </c>
      <c r="P23" s="71">
        <v>81120</v>
      </c>
      <c r="Q23" s="71">
        <v>83701</v>
      </c>
      <c r="R23" s="72">
        <v>-3.08359517807434</v>
      </c>
      <c r="S23" s="71">
        <v>32.437505983727803</v>
      </c>
      <c r="T23" s="71">
        <v>32.226545490495901</v>
      </c>
      <c r="U23" s="73">
        <v>0.650359782092088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280488.08100000001</v>
      </c>
      <c r="E24" s="71">
        <v>326422.83620000002</v>
      </c>
      <c r="F24" s="72">
        <v>85.927836503492799</v>
      </c>
      <c r="G24" s="71">
        <v>266850.28039999999</v>
      </c>
      <c r="H24" s="72">
        <v>5.1106562749559101</v>
      </c>
      <c r="I24" s="71">
        <v>48443.770499999999</v>
      </c>
      <c r="J24" s="72">
        <v>17.271240306286</v>
      </c>
      <c r="K24" s="71">
        <v>51835.989099999999</v>
      </c>
      <c r="L24" s="72">
        <v>19.425120716493002</v>
      </c>
      <c r="M24" s="72">
        <v>-6.5441378835385006E-2</v>
      </c>
      <c r="N24" s="71">
        <v>7436034.2543000001</v>
      </c>
      <c r="O24" s="71">
        <v>70369278.806400001</v>
      </c>
      <c r="P24" s="71">
        <v>27232</v>
      </c>
      <c r="Q24" s="71">
        <v>27123</v>
      </c>
      <c r="R24" s="72">
        <v>0.40187294915754501</v>
      </c>
      <c r="S24" s="71">
        <v>10.2999442200353</v>
      </c>
      <c r="T24" s="71">
        <v>10.238820772038499</v>
      </c>
      <c r="U24" s="73">
        <v>0.59343474771315297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255121.5056</v>
      </c>
      <c r="E25" s="71">
        <v>290726.95309999998</v>
      </c>
      <c r="F25" s="72">
        <v>87.752959565550498</v>
      </c>
      <c r="G25" s="71">
        <v>231541.8376</v>
      </c>
      <c r="H25" s="72">
        <v>10.183761278052501</v>
      </c>
      <c r="I25" s="71">
        <v>21960.8063</v>
      </c>
      <c r="J25" s="72">
        <v>8.6079792639793808</v>
      </c>
      <c r="K25" s="71">
        <v>24824.924999999999</v>
      </c>
      <c r="L25" s="72">
        <v>10.721572074108799</v>
      </c>
      <c r="M25" s="72">
        <v>-0.115372703039385</v>
      </c>
      <c r="N25" s="71">
        <v>7378105.0120000001</v>
      </c>
      <c r="O25" s="71">
        <v>77240570.115700006</v>
      </c>
      <c r="P25" s="71">
        <v>19851</v>
      </c>
      <c r="Q25" s="71">
        <v>20573</v>
      </c>
      <c r="R25" s="72">
        <v>-3.5094541389199398</v>
      </c>
      <c r="S25" s="71">
        <v>12.8518213490504</v>
      </c>
      <c r="T25" s="71">
        <v>12.8228881154912</v>
      </c>
      <c r="U25" s="73">
        <v>0.225129440982968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469717.52590000001</v>
      </c>
      <c r="E26" s="71">
        <v>586402.53529999999</v>
      </c>
      <c r="F26" s="72">
        <v>80.101551003645497</v>
      </c>
      <c r="G26" s="71">
        <v>457046.37209999998</v>
      </c>
      <c r="H26" s="72">
        <v>2.7724000393613402</v>
      </c>
      <c r="I26" s="71">
        <v>97196.780199999994</v>
      </c>
      <c r="J26" s="72">
        <v>20.6926024345731</v>
      </c>
      <c r="K26" s="71">
        <v>98575.065499999997</v>
      </c>
      <c r="L26" s="72">
        <v>21.567847710304601</v>
      </c>
      <c r="M26" s="72">
        <v>-1.3982088604344E-2</v>
      </c>
      <c r="N26" s="71">
        <v>15487460.517100001</v>
      </c>
      <c r="O26" s="71">
        <v>164917569.9786</v>
      </c>
      <c r="P26" s="71">
        <v>34038</v>
      </c>
      <c r="Q26" s="71">
        <v>34548</v>
      </c>
      <c r="R26" s="72">
        <v>-1.47620701632512</v>
      </c>
      <c r="S26" s="71">
        <v>13.7997980463012</v>
      </c>
      <c r="T26" s="71">
        <v>13.847597855158</v>
      </c>
      <c r="U26" s="73">
        <v>-0.34638049554398798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295898.89010000002</v>
      </c>
      <c r="E27" s="71">
        <v>331464.25209999998</v>
      </c>
      <c r="F27" s="72">
        <v>89.270226947649803</v>
      </c>
      <c r="G27" s="71">
        <v>328576.64189999999</v>
      </c>
      <c r="H27" s="72">
        <v>-9.9452449239971408</v>
      </c>
      <c r="I27" s="71">
        <v>80035.163499999995</v>
      </c>
      <c r="J27" s="72">
        <v>27.048145896374201</v>
      </c>
      <c r="K27" s="71">
        <v>108668.51179999999</v>
      </c>
      <c r="L27" s="72">
        <v>33.072500580571599</v>
      </c>
      <c r="M27" s="72">
        <v>-0.26349259620577598</v>
      </c>
      <c r="N27" s="71">
        <v>6800556.4495000001</v>
      </c>
      <c r="O27" s="71">
        <v>62620475.011699997</v>
      </c>
      <c r="P27" s="71">
        <v>36338</v>
      </c>
      <c r="Q27" s="71">
        <v>35938</v>
      </c>
      <c r="R27" s="72">
        <v>1.1130279926540301</v>
      </c>
      <c r="S27" s="71">
        <v>8.1429602647366401</v>
      </c>
      <c r="T27" s="71">
        <v>8.1376314541710695</v>
      </c>
      <c r="U27" s="73">
        <v>6.5440704514347997E-2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910092.32979999995</v>
      </c>
      <c r="E28" s="71">
        <v>1005800.3865</v>
      </c>
      <c r="F28" s="72">
        <v>90.484388554169598</v>
      </c>
      <c r="G28" s="71">
        <v>975119.1666</v>
      </c>
      <c r="H28" s="72">
        <v>-6.6686041078171403</v>
      </c>
      <c r="I28" s="71">
        <v>58017.185599999997</v>
      </c>
      <c r="J28" s="72">
        <v>6.3748680985751998</v>
      </c>
      <c r="K28" s="71">
        <v>45291.6086</v>
      </c>
      <c r="L28" s="72">
        <v>4.6447255013887903</v>
      </c>
      <c r="M28" s="72">
        <v>0.28096986160036702</v>
      </c>
      <c r="N28" s="71">
        <v>24681835.350299999</v>
      </c>
      <c r="O28" s="71">
        <v>222748782.54840001</v>
      </c>
      <c r="P28" s="71">
        <v>43058</v>
      </c>
      <c r="Q28" s="71">
        <v>42088</v>
      </c>
      <c r="R28" s="72">
        <v>2.3046949249192301</v>
      </c>
      <c r="S28" s="71">
        <v>21.136428301361001</v>
      </c>
      <c r="T28" s="71">
        <v>20.669899931096801</v>
      </c>
      <c r="U28" s="73">
        <v>2.2072242462751799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707157.30249999999</v>
      </c>
      <c r="E29" s="71">
        <v>785346.51130000001</v>
      </c>
      <c r="F29" s="72">
        <v>90.043985976257602</v>
      </c>
      <c r="G29" s="71">
        <v>735162.5416</v>
      </c>
      <c r="H29" s="72">
        <v>-3.8093941836385801</v>
      </c>
      <c r="I29" s="71">
        <v>122667.68120000001</v>
      </c>
      <c r="J29" s="72">
        <v>17.346590463866399</v>
      </c>
      <c r="K29" s="71">
        <v>94835.085500000001</v>
      </c>
      <c r="L29" s="72">
        <v>12.899879976692199</v>
      </c>
      <c r="M29" s="72">
        <v>0.293484163094892</v>
      </c>
      <c r="N29" s="71">
        <v>17296119.474100001</v>
      </c>
      <c r="O29" s="71">
        <v>165137653.21489999</v>
      </c>
      <c r="P29" s="71">
        <v>100329</v>
      </c>
      <c r="Q29" s="71">
        <v>100769</v>
      </c>
      <c r="R29" s="72">
        <v>-0.43664222131806202</v>
      </c>
      <c r="S29" s="71">
        <v>7.0483838421592999</v>
      </c>
      <c r="T29" s="71">
        <v>7.0922836298861798</v>
      </c>
      <c r="U29" s="73">
        <v>-0.62283480454479601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1040918.4227999999</v>
      </c>
      <c r="E30" s="71">
        <v>1118416.2848</v>
      </c>
      <c r="F30" s="72">
        <v>93.070749858237406</v>
      </c>
      <c r="G30" s="71">
        <v>944533.85649999999</v>
      </c>
      <c r="H30" s="72">
        <v>10.2044585947566</v>
      </c>
      <c r="I30" s="71">
        <v>160652.53760000001</v>
      </c>
      <c r="J30" s="72">
        <v>15.4337298755704</v>
      </c>
      <c r="K30" s="71">
        <v>134038.32949999999</v>
      </c>
      <c r="L30" s="72">
        <v>14.190950231967699</v>
      </c>
      <c r="M30" s="72">
        <v>0.198556697918262</v>
      </c>
      <c r="N30" s="71">
        <v>32385736.663400002</v>
      </c>
      <c r="O30" s="71">
        <v>306260117.12169999</v>
      </c>
      <c r="P30" s="71">
        <v>72870</v>
      </c>
      <c r="Q30" s="71">
        <v>74550</v>
      </c>
      <c r="R30" s="72">
        <v>-2.2535211267605599</v>
      </c>
      <c r="S30" s="71">
        <v>14.284594796212399</v>
      </c>
      <c r="T30" s="71">
        <v>14.44157518444</v>
      </c>
      <c r="U30" s="73">
        <v>-1.09894883591072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831262.71649999998</v>
      </c>
      <c r="E31" s="71">
        <v>936868.18649999995</v>
      </c>
      <c r="F31" s="72">
        <v>88.727819823349293</v>
      </c>
      <c r="G31" s="71">
        <v>809120.84219999996</v>
      </c>
      <c r="H31" s="72">
        <v>2.7365349086542001</v>
      </c>
      <c r="I31" s="71">
        <v>44098.026700000002</v>
      </c>
      <c r="J31" s="72">
        <v>5.3049446131390399</v>
      </c>
      <c r="K31" s="71">
        <v>25626.957600000002</v>
      </c>
      <c r="L31" s="72">
        <v>3.16725960615726</v>
      </c>
      <c r="M31" s="72">
        <v>0.72076714638962802</v>
      </c>
      <c r="N31" s="71">
        <v>25421300.035799999</v>
      </c>
      <c r="O31" s="71">
        <v>287440081.82230002</v>
      </c>
      <c r="P31" s="71">
        <v>31206</v>
      </c>
      <c r="Q31" s="71">
        <v>31462</v>
      </c>
      <c r="R31" s="72">
        <v>-0.81367999491449605</v>
      </c>
      <c r="S31" s="71">
        <v>26.637913109658399</v>
      </c>
      <c r="T31" s="71">
        <v>26.226675392537</v>
      </c>
      <c r="U31" s="73">
        <v>1.54380606103961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114694.7819</v>
      </c>
      <c r="E32" s="71">
        <v>141339.5821</v>
      </c>
      <c r="F32" s="72">
        <v>81.148380514420694</v>
      </c>
      <c r="G32" s="71">
        <v>122106.57030000001</v>
      </c>
      <c r="H32" s="72">
        <v>-6.0699341417830404</v>
      </c>
      <c r="I32" s="71">
        <v>29101.404600000002</v>
      </c>
      <c r="J32" s="72">
        <v>25.372910709549899</v>
      </c>
      <c r="K32" s="71">
        <v>34426.234199999999</v>
      </c>
      <c r="L32" s="72">
        <v>28.193596884605999</v>
      </c>
      <c r="M32" s="72">
        <v>-0.15467360063448399</v>
      </c>
      <c r="N32" s="71">
        <v>3068632.0959000001</v>
      </c>
      <c r="O32" s="71">
        <v>31491438.6928</v>
      </c>
      <c r="P32" s="71">
        <v>24593</v>
      </c>
      <c r="Q32" s="71">
        <v>24807</v>
      </c>
      <c r="R32" s="72">
        <v>-0.86265973313983701</v>
      </c>
      <c r="S32" s="71">
        <v>4.6637165819542101</v>
      </c>
      <c r="T32" s="71">
        <v>4.6931803966622301</v>
      </c>
      <c r="U32" s="73">
        <v>-0.63176683639021902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0</v>
      </c>
      <c r="H33" s="74"/>
      <c r="I33" s="74"/>
      <c r="J33" s="74"/>
      <c r="K33" s="71">
        <v>0</v>
      </c>
      <c r="L33" s="74"/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176040.20420000001</v>
      </c>
      <c r="E35" s="71">
        <v>194575.7555</v>
      </c>
      <c r="F35" s="72">
        <v>90.473863893078899</v>
      </c>
      <c r="G35" s="71">
        <v>154112.30590000001</v>
      </c>
      <c r="H35" s="72">
        <v>14.228518723370801</v>
      </c>
      <c r="I35" s="71">
        <v>22376.162400000001</v>
      </c>
      <c r="J35" s="72">
        <v>12.7108250650393</v>
      </c>
      <c r="K35" s="71">
        <v>14678.803900000001</v>
      </c>
      <c r="L35" s="72">
        <v>9.5247448373945804</v>
      </c>
      <c r="M35" s="72">
        <v>0.52438594809485795</v>
      </c>
      <c r="N35" s="71">
        <v>4829596.7337999996</v>
      </c>
      <c r="O35" s="71">
        <v>45194869.361599997</v>
      </c>
      <c r="P35" s="71">
        <v>13214</v>
      </c>
      <c r="Q35" s="71">
        <v>13186</v>
      </c>
      <c r="R35" s="72">
        <v>0.21234642802971901</v>
      </c>
      <c r="S35" s="71">
        <v>13.322249447555601</v>
      </c>
      <c r="T35" s="71">
        <v>13.496923638707701</v>
      </c>
      <c r="U35" s="73">
        <v>-1.31114637839292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64444.5</v>
      </c>
      <c r="E36" s="74"/>
      <c r="F36" s="74"/>
      <c r="G36" s="71">
        <v>3300.85</v>
      </c>
      <c r="H36" s="72">
        <v>1852.3607555629601</v>
      </c>
      <c r="I36" s="71">
        <v>2422.3000000000002</v>
      </c>
      <c r="J36" s="72">
        <v>3.7587381390188499</v>
      </c>
      <c r="K36" s="71">
        <v>1.43</v>
      </c>
      <c r="L36" s="72">
        <v>4.3322174591393002E-2</v>
      </c>
      <c r="M36" s="72">
        <v>1692.91608391608</v>
      </c>
      <c r="N36" s="71">
        <v>1916266.44</v>
      </c>
      <c r="O36" s="71">
        <v>15609986.08</v>
      </c>
      <c r="P36" s="71">
        <v>63</v>
      </c>
      <c r="Q36" s="71">
        <v>54</v>
      </c>
      <c r="R36" s="72">
        <v>16.6666666666667</v>
      </c>
      <c r="S36" s="71">
        <v>1022.92857142857</v>
      </c>
      <c r="T36" s="71">
        <v>1191.8807407407401</v>
      </c>
      <c r="U36" s="73">
        <v>-16.516516796106199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134876.96</v>
      </c>
      <c r="E37" s="71">
        <v>167674.52179999999</v>
      </c>
      <c r="F37" s="72">
        <v>80.439746332409101</v>
      </c>
      <c r="G37" s="71">
        <v>275070.15999999997</v>
      </c>
      <c r="H37" s="72">
        <v>-50.9663425505696</v>
      </c>
      <c r="I37" s="71">
        <v>-23510.3</v>
      </c>
      <c r="J37" s="72">
        <v>-17.430923710024299</v>
      </c>
      <c r="K37" s="71">
        <v>-33999.57</v>
      </c>
      <c r="L37" s="72">
        <v>-12.3603265435989</v>
      </c>
      <c r="M37" s="72">
        <v>-0.308511842943896</v>
      </c>
      <c r="N37" s="71">
        <v>6196044.1500000004</v>
      </c>
      <c r="O37" s="71">
        <v>110797257.65000001</v>
      </c>
      <c r="P37" s="71">
        <v>56</v>
      </c>
      <c r="Q37" s="71">
        <v>57</v>
      </c>
      <c r="R37" s="72">
        <v>-1.7543859649122899</v>
      </c>
      <c r="S37" s="71">
        <v>2408.5171428571398</v>
      </c>
      <c r="T37" s="71">
        <v>1994.07807017544</v>
      </c>
      <c r="U37" s="73">
        <v>17.207229515089502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6279.49</v>
      </c>
      <c r="E38" s="71">
        <v>134295.09789999999</v>
      </c>
      <c r="F38" s="72">
        <v>4.6758892157596801</v>
      </c>
      <c r="G38" s="71">
        <v>71951.28</v>
      </c>
      <c r="H38" s="72">
        <v>-91.272580557288194</v>
      </c>
      <c r="I38" s="71">
        <v>166.68</v>
      </c>
      <c r="J38" s="72">
        <v>2.6543556881211701</v>
      </c>
      <c r="K38" s="71">
        <v>-1039.29</v>
      </c>
      <c r="L38" s="72">
        <v>-1.4444357348472501</v>
      </c>
      <c r="M38" s="72">
        <v>-1.16037872008775</v>
      </c>
      <c r="N38" s="71">
        <v>5323070.6900000004</v>
      </c>
      <c r="O38" s="71">
        <v>115619813.77</v>
      </c>
      <c r="P38" s="71">
        <v>7</v>
      </c>
      <c r="Q38" s="71">
        <v>17</v>
      </c>
      <c r="R38" s="72">
        <v>-58.823529411764703</v>
      </c>
      <c r="S38" s="71">
        <v>897.07</v>
      </c>
      <c r="T38" s="71">
        <v>908.8</v>
      </c>
      <c r="U38" s="73">
        <v>-1.3075902660884999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96563.42</v>
      </c>
      <c r="E39" s="71">
        <v>97070.963799999998</v>
      </c>
      <c r="F39" s="72">
        <v>99.477141484815505</v>
      </c>
      <c r="G39" s="71">
        <v>163038.63</v>
      </c>
      <c r="H39" s="72">
        <v>-40.772674549583698</v>
      </c>
      <c r="I39" s="71">
        <v>-22904.25</v>
      </c>
      <c r="J39" s="72">
        <v>-23.719385663846602</v>
      </c>
      <c r="K39" s="71">
        <v>-25217.119999999999</v>
      </c>
      <c r="L39" s="72">
        <v>-15.4669601921949</v>
      </c>
      <c r="M39" s="72">
        <v>-9.1718245382502006E-2</v>
      </c>
      <c r="N39" s="71">
        <v>5314466.7300000004</v>
      </c>
      <c r="O39" s="71">
        <v>76989672.049999997</v>
      </c>
      <c r="P39" s="71">
        <v>70</v>
      </c>
      <c r="Q39" s="71">
        <v>60</v>
      </c>
      <c r="R39" s="72">
        <v>16.6666666666667</v>
      </c>
      <c r="S39" s="71">
        <v>1379.47742857143</v>
      </c>
      <c r="T39" s="71">
        <v>1285.7708333333301</v>
      </c>
      <c r="U39" s="73">
        <v>6.7929052913273704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0.06</v>
      </c>
      <c r="H40" s="74"/>
      <c r="I40" s="74"/>
      <c r="J40" s="74"/>
      <c r="K40" s="71">
        <v>0</v>
      </c>
      <c r="L40" s="72">
        <v>0</v>
      </c>
      <c r="M40" s="74"/>
      <c r="N40" s="71">
        <v>206.38</v>
      </c>
      <c r="O40" s="71">
        <v>4082.8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123268.46120000001</v>
      </c>
      <c r="E41" s="71">
        <v>89343.738200000007</v>
      </c>
      <c r="F41" s="72">
        <v>137.97101361939701</v>
      </c>
      <c r="G41" s="71">
        <v>262374.35820000002</v>
      </c>
      <c r="H41" s="72">
        <v>-53.018099007206999</v>
      </c>
      <c r="I41" s="71">
        <v>7168.7746999999999</v>
      </c>
      <c r="J41" s="72">
        <v>5.8155789649785898</v>
      </c>
      <c r="K41" s="71">
        <v>15110.076300000001</v>
      </c>
      <c r="L41" s="72">
        <v>5.7589759927995896</v>
      </c>
      <c r="M41" s="72">
        <v>-0.52556330241694404</v>
      </c>
      <c r="N41" s="71">
        <v>3563355.8218</v>
      </c>
      <c r="O41" s="71">
        <v>48409151.502099998</v>
      </c>
      <c r="P41" s="71">
        <v>196</v>
      </c>
      <c r="Q41" s="71">
        <v>209</v>
      </c>
      <c r="R41" s="72">
        <v>-6.2200956937798999</v>
      </c>
      <c r="S41" s="71">
        <v>628.92072040816299</v>
      </c>
      <c r="T41" s="71">
        <v>553.40694066985702</v>
      </c>
      <c r="U41" s="73">
        <v>12.0068837435185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257869.4118</v>
      </c>
      <c r="E42" s="71">
        <v>278583.01179999998</v>
      </c>
      <c r="F42" s="72">
        <v>92.564657885574604</v>
      </c>
      <c r="G42" s="71">
        <v>366305.397</v>
      </c>
      <c r="H42" s="72">
        <v>-29.602617402877101</v>
      </c>
      <c r="I42" s="71">
        <v>16678.7716</v>
      </c>
      <c r="J42" s="72">
        <v>6.4679139272772002</v>
      </c>
      <c r="K42" s="71">
        <v>22977.31</v>
      </c>
      <c r="L42" s="72">
        <v>6.2727194816624596</v>
      </c>
      <c r="M42" s="72">
        <v>-0.27411992091328402</v>
      </c>
      <c r="N42" s="71">
        <v>8680926.6587000005</v>
      </c>
      <c r="O42" s="71">
        <v>122917475.3749</v>
      </c>
      <c r="P42" s="71">
        <v>1457</v>
      </c>
      <c r="Q42" s="71">
        <v>1477</v>
      </c>
      <c r="R42" s="72">
        <v>-1.3540961408259999</v>
      </c>
      <c r="S42" s="71">
        <v>176.98655579958799</v>
      </c>
      <c r="T42" s="71">
        <v>176.57344820582301</v>
      </c>
      <c r="U42" s="73">
        <v>0.23341184978670801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41051.31</v>
      </c>
      <c r="E43" s="71">
        <v>72149.004700000005</v>
      </c>
      <c r="F43" s="72">
        <v>56.897957457201102</v>
      </c>
      <c r="G43" s="71">
        <v>108200.9</v>
      </c>
      <c r="H43" s="72">
        <v>-62.060103012082102</v>
      </c>
      <c r="I43" s="71">
        <v>-1472.6</v>
      </c>
      <c r="J43" s="72">
        <v>-3.5872180449296298</v>
      </c>
      <c r="K43" s="71">
        <v>-13029.07</v>
      </c>
      <c r="L43" s="72">
        <v>-12.0415541830059</v>
      </c>
      <c r="M43" s="72">
        <v>-0.886975816385974</v>
      </c>
      <c r="N43" s="71">
        <v>2549084.1600000001</v>
      </c>
      <c r="O43" s="71">
        <v>49480927.990000002</v>
      </c>
      <c r="P43" s="71">
        <v>35</v>
      </c>
      <c r="Q43" s="71">
        <v>52</v>
      </c>
      <c r="R43" s="72">
        <v>-32.692307692307701</v>
      </c>
      <c r="S43" s="71">
        <v>1172.8945714285701</v>
      </c>
      <c r="T43" s="71">
        <v>1159.4680769230799</v>
      </c>
      <c r="U43" s="73">
        <v>1.14473157541701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22942.77</v>
      </c>
      <c r="E44" s="71">
        <v>14681.373</v>
      </c>
      <c r="F44" s="72">
        <v>156.27128334659201</v>
      </c>
      <c r="G44" s="71">
        <v>64331.71</v>
      </c>
      <c r="H44" s="72">
        <v>-64.336763316255698</v>
      </c>
      <c r="I44" s="71">
        <v>3107.69</v>
      </c>
      <c r="J44" s="72">
        <v>13.5454001413081</v>
      </c>
      <c r="K44" s="71">
        <v>8388.56</v>
      </c>
      <c r="L44" s="72">
        <v>13.0395414640774</v>
      </c>
      <c r="M44" s="72">
        <v>-0.62953236312311101</v>
      </c>
      <c r="N44" s="71">
        <v>1458085.29</v>
      </c>
      <c r="O44" s="71">
        <v>19775906.379999999</v>
      </c>
      <c r="P44" s="71">
        <v>24</v>
      </c>
      <c r="Q44" s="71">
        <v>34</v>
      </c>
      <c r="R44" s="72">
        <v>-29.411764705882302</v>
      </c>
      <c r="S44" s="71">
        <v>955.94875000000002</v>
      </c>
      <c r="T44" s="71">
        <v>1131.75058823529</v>
      </c>
      <c r="U44" s="73">
        <v>-18.3902995045806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19917.187900000001</v>
      </c>
      <c r="E45" s="77"/>
      <c r="F45" s="77"/>
      <c r="G45" s="76">
        <v>8786.7885000000006</v>
      </c>
      <c r="H45" s="78">
        <v>126.671984878207</v>
      </c>
      <c r="I45" s="76">
        <v>1932.6030000000001</v>
      </c>
      <c r="J45" s="78">
        <v>9.7031920856658704</v>
      </c>
      <c r="K45" s="76">
        <v>995.34230000000002</v>
      </c>
      <c r="L45" s="78">
        <v>11.3277143293025</v>
      </c>
      <c r="M45" s="78">
        <v>0.94164660740330197</v>
      </c>
      <c r="N45" s="76">
        <v>717955.24069999997</v>
      </c>
      <c r="O45" s="76">
        <v>6582421.7607000005</v>
      </c>
      <c r="P45" s="76">
        <v>20</v>
      </c>
      <c r="Q45" s="76">
        <v>16</v>
      </c>
      <c r="R45" s="78">
        <v>25</v>
      </c>
      <c r="S45" s="76">
        <v>995.85939499999995</v>
      </c>
      <c r="T45" s="76">
        <v>436.70674374999999</v>
      </c>
      <c r="U45" s="79">
        <v>56.147750782629302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67423</v>
      </c>
      <c r="D2" s="32">
        <v>575887.404699145</v>
      </c>
      <c r="E2" s="32">
        <v>435098.98268632498</v>
      </c>
      <c r="F2" s="32">
        <v>140788.42201282101</v>
      </c>
      <c r="G2" s="32">
        <v>435098.98268632498</v>
      </c>
      <c r="H2" s="32">
        <v>0.244472132684289</v>
      </c>
    </row>
    <row r="3" spans="1:8" ht="14.25" x14ac:dyDescent="0.2">
      <c r="A3" s="32">
        <v>2</v>
      </c>
      <c r="B3" s="33">
        <v>13</v>
      </c>
      <c r="C3" s="32">
        <v>19494</v>
      </c>
      <c r="D3" s="32">
        <v>156571.720663588</v>
      </c>
      <c r="E3" s="32">
        <v>124152.975645496</v>
      </c>
      <c r="F3" s="32">
        <v>32418.745018092399</v>
      </c>
      <c r="G3" s="32">
        <v>124152.975645496</v>
      </c>
      <c r="H3" s="32">
        <v>0.207053642130865</v>
      </c>
    </row>
    <row r="4" spans="1:8" ht="14.25" x14ac:dyDescent="0.2">
      <c r="A4" s="32">
        <v>3</v>
      </c>
      <c r="B4" s="33">
        <v>14</v>
      </c>
      <c r="C4" s="32">
        <v>122124</v>
      </c>
      <c r="D4" s="32">
        <v>158796.15494786299</v>
      </c>
      <c r="E4" s="32">
        <v>117784.719035897</v>
      </c>
      <c r="F4" s="32">
        <v>41011.435911965797</v>
      </c>
      <c r="G4" s="32">
        <v>117784.719035897</v>
      </c>
      <c r="H4" s="32">
        <v>0.25826466595133202</v>
      </c>
    </row>
    <row r="5" spans="1:8" ht="14.25" x14ac:dyDescent="0.2">
      <c r="A5" s="32">
        <v>4</v>
      </c>
      <c r="B5" s="33">
        <v>15</v>
      </c>
      <c r="C5" s="32">
        <v>3151</v>
      </c>
      <c r="D5" s="32">
        <v>40492.833064102597</v>
      </c>
      <c r="E5" s="32">
        <v>31506.773353846202</v>
      </c>
      <c r="F5" s="32">
        <v>8986.0597102564097</v>
      </c>
      <c r="G5" s="32">
        <v>31506.773353846202</v>
      </c>
      <c r="H5" s="32">
        <v>0.221917288326824</v>
      </c>
    </row>
    <row r="6" spans="1:8" ht="14.25" x14ac:dyDescent="0.2">
      <c r="A6" s="32">
        <v>5</v>
      </c>
      <c r="B6" s="33">
        <v>16</v>
      </c>
      <c r="C6" s="32">
        <v>1731</v>
      </c>
      <c r="D6" s="32">
        <v>92029.233882051296</v>
      </c>
      <c r="E6" s="32">
        <v>75727.174295726494</v>
      </c>
      <c r="F6" s="32">
        <v>16302.0595863248</v>
      </c>
      <c r="G6" s="32">
        <v>75727.174295726494</v>
      </c>
      <c r="H6" s="32">
        <v>0.177140011914238</v>
      </c>
    </row>
    <row r="7" spans="1:8" ht="14.25" x14ac:dyDescent="0.2">
      <c r="A7" s="32">
        <v>6</v>
      </c>
      <c r="B7" s="33">
        <v>17</v>
      </c>
      <c r="C7" s="32">
        <v>22402.918000000001</v>
      </c>
      <c r="D7" s="32">
        <v>246399.995386325</v>
      </c>
      <c r="E7" s="32">
        <v>189867.978805983</v>
      </c>
      <c r="F7" s="32">
        <v>56532.0165803419</v>
      </c>
      <c r="G7" s="32">
        <v>189867.978805983</v>
      </c>
      <c r="H7" s="32">
        <v>0.22943188976812501</v>
      </c>
    </row>
    <row r="8" spans="1:8" ht="14.25" x14ac:dyDescent="0.2">
      <c r="A8" s="32">
        <v>7</v>
      </c>
      <c r="B8" s="33">
        <v>18</v>
      </c>
      <c r="C8" s="32">
        <v>59459</v>
      </c>
      <c r="D8" s="32">
        <v>103392.29351623901</v>
      </c>
      <c r="E8" s="32">
        <v>85373.851799145297</v>
      </c>
      <c r="F8" s="32">
        <v>18018.441717094</v>
      </c>
      <c r="G8" s="32">
        <v>85373.851799145297</v>
      </c>
      <c r="H8" s="32">
        <v>0.17427257974758001</v>
      </c>
    </row>
    <row r="9" spans="1:8" ht="14.25" x14ac:dyDescent="0.2">
      <c r="A9" s="32">
        <v>8</v>
      </c>
      <c r="B9" s="33">
        <v>19</v>
      </c>
      <c r="C9" s="32">
        <v>14859</v>
      </c>
      <c r="D9" s="32">
        <v>84567.223274358999</v>
      </c>
      <c r="E9" s="32">
        <v>72115.470748717897</v>
      </c>
      <c r="F9" s="32">
        <v>12451.752525641001</v>
      </c>
      <c r="G9" s="32">
        <v>72115.470748717897</v>
      </c>
      <c r="H9" s="32">
        <v>0.14724088179227701</v>
      </c>
    </row>
    <row r="10" spans="1:8" ht="14.25" x14ac:dyDescent="0.2">
      <c r="A10" s="32">
        <v>9</v>
      </c>
      <c r="B10" s="33">
        <v>21</v>
      </c>
      <c r="C10" s="32">
        <v>215884</v>
      </c>
      <c r="D10" s="32">
        <v>868799.72322905995</v>
      </c>
      <c r="E10" s="32">
        <v>831168.36470427399</v>
      </c>
      <c r="F10" s="32">
        <v>37631.358524786301</v>
      </c>
      <c r="G10" s="32">
        <v>831168.36470427399</v>
      </c>
      <c r="H10" s="35">
        <v>4.3314192579300297E-2</v>
      </c>
    </row>
    <row r="11" spans="1:8" ht="14.25" x14ac:dyDescent="0.2">
      <c r="A11" s="32">
        <v>10</v>
      </c>
      <c r="B11" s="33">
        <v>22</v>
      </c>
      <c r="C11" s="32">
        <v>91784.86</v>
      </c>
      <c r="D11" s="32">
        <v>1115263.43973675</v>
      </c>
      <c r="E11" s="32">
        <v>1044220.03945556</v>
      </c>
      <c r="F11" s="32">
        <v>71043.400281196606</v>
      </c>
      <c r="G11" s="32">
        <v>1044220.03945556</v>
      </c>
      <c r="H11" s="32">
        <v>6.3701003502782905E-2</v>
      </c>
    </row>
    <row r="12" spans="1:8" ht="14.25" x14ac:dyDescent="0.2">
      <c r="A12" s="32">
        <v>11</v>
      </c>
      <c r="B12" s="33">
        <v>23</v>
      </c>
      <c r="C12" s="32">
        <v>222909.72099999999</v>
      </c>
      <c r="D12" s="32">
        <v>1722259.8912875601</v>
      </c>
      <c r="E12" s="32">
        <v>1486959.5638178401</v>
      </c>
      <c r="F12" s="32">
        <v>235300.327469715</v>
      </c>
      <c r="G12" s="32">
        <v>1486959.5638178401</v>
      </c>
      <c r="H12" s="32">
        <v>0.136623008327625</v>
      </c>
    </row>
    <row r="13" spans="1:8" ht="14.25" x14ac:dyDescent="0.2">
      <c r="A13" s="32">
        <v>12</v>
      </c>
      <c r="B13" s="33">
        <v>24</v>
      </c>
      <c r="C13" s="32">
        <v>29335</v>
      </c>
      <c r="D13" s="32">
        <v>431797.98567179497</v>
      </c>
      <c r="E13" s="32">
        <v>388165.60782649601</v>
      </c>
      <c r="F13" s="32">
        <v>43632.377845299103</v>
      </c>
      <c r="G13" s="32">
        <v>388165.60782649601</v>
      </c>
      <c r="H13" s="32">
        <v>0.101048127349218</v>
      </c>
    </row>
    <row r="14" spans="1:8" ht="14.25" x14ac:dyDescent="0.2">
      <c r="A14" s="32">
        <v>13</v>
      </c>
      <c r="B14" s="33">
        <v>25</v>
      </c>
      <c r="C14" s="32">
        <v>82421</v>
      </c>
      <c r="D14" s="32">
        <v>881181.96250000002</v>
      </c>
      <c r="E14" s="32">
        <v>813859.76599999995</v>
      </c>
      <c r="F14" s="32">
        <v>67322.196500000005</v>
      </c>
      <c r="G14" s="32">
        <v>813859.76599999995</v>
      </c>
      <c r="H14" s="32">
        <v>7.6399880348209007E-2</v>
      </c>
    </row>
    <row r="15" spans="1:8" ht="14.25" x14ac:dyDescent="0.2">
      <c r="A15" s="32">
        <v>14</v>
      </c>
      <c r="B15" s="33">
        <v>26</v>
      </c>
      <c r="C15" s="32">
        <v>60193</v>
      </c>
      <c r="D15" s="32">
        <v>320970.11323320499</v>
      </c>
      <c r="E15" s="32">
        <v>274543.66007490398</v>
      </c>
      <c r="F15" s="32">
        <v>46426.453158301199</v>
      </c>
      <c r="G15" s="32">
        <v>274543.66007490398</v>
      </c>
      <c r="H15" s="32">
        <v>0.144644162319778</v>
      </c>
    </row>
    <row r="16" spans="1:8" ht="14.25" x14ac:dyDescent="0.2">
      <c r="A16" s="32">
        <v>15</v>
      </c>
      <c r="B16" s="33">
        <v>27</v>
      </c>
      <c r="C16" s="32">
        <v>186091.696</v>
      </c>
      <c r="D16" s="32">
        <v>1304254.3975957299</v>
      </c>
      <c r="E16" s="32">
        <v>1154988.4343461499</v>
      </c>
      <c r="F16" s="32">
        <v>149265.96324957299</v>
      </c>
      <c r="G16" s="32">
        <v>1154988.4343461499</v>
      </c>
      <c r="H16" s="32">
        <v>0.114445436047393</v>
      </c>
    </row>
    <row r="17" spans="1:8" ht="14.25" x14ac:dyDescent="0.2">
      <c r="A17" s="32">
        <v>16</v>
      </c>
      <c r="B17" s="33">
        <v>29</v>
      </c>
      <c r="C17" s="32">
        <v>204440</v>
      </c>
      <c r="D17" s="32">
        <v>2631331.9349906002</v>
      </c>
      <c r="E17" s="32">
        <v>2303060.3770136801</v>
      </c>
      <c r="F17" s="32">
        <v>328271.55797692301</v>
      </c>
      <c r="G17" s="32">
        <v>2303060.3770136801</v>
      </c>
      <c r="H17" s="32">
        <v>0.124754902113137</v>
      </c>
    </row>
    <row r="18" spans="1:8" ht="14.25" x14ac:dyDescent="0.2">
      <c r="A18" s="32">
        <v>17</v>
      </c>
      <c r="B18" s="33">
        <v>31</v>
      </c>
      <c r="C18" s="32">
        <v>31010.458999999999</v>
      </c>
      <c r="D18" s="32">
        <v>280488.162259073</v>
      </c>
      <c r="E18" s="32">
        <v>232044.30527968699</v>
      </c>
      <c r="F18" s="32">
        <v>48443.856979386001</v>
      </c>
      <c r="G18" s="32">
        <v>232044.30527968699</v>
      </c>
      <c r="H18" s="32">
        <v>0.17271266134447699</v>
      </c>
    </row>
    <row r="19" spans="1:8" ht="14.25" x14ac:dyDescent="0.2">
      <c r="A19" s="32">
        <v>18</v>
      </c>
      <c r="B19" s="33">
        <v>32</v>
      </c>
      <c r="C19" s="32">
        <v>15701.884</v>
      </c>
      <c r="D19" s="32">
        <v>255121.51121640601</v>
      </c>
      <c r="E19" s="32">
        <v>233160.701829467</v>
      </c>
      <c r="F19" s="32">
        <v>21960.809386938701</v>
      </c>
      <c r="G19" s="32">
        <v>233160.701829467</v>
      </c>
      <c r="H19" s="32">
        <v>8.6079802844654996E-2</v>
      </c>
    </row>
    <row r="20" spans="1:8" ht="14.25" x14ac:dyDescent="0.2">
      <c r="A20" s="32">
        <v>19</v>
      </c>
      <c r="B20" s="33">
        <v>33</v>
      </c>
      <c r="C20" s="32">
        <v>34027.574999999997</v>
      </c>
      <c r="D20" s="32">
        <v>469717.48638298898</v>
      </c>
      <c r="E20" s="32">
        <v>372520.72334917699</v>
      </c>
      <c r="F20" s="32">
        <v>97196.763033812007</v>
      </c>
      <c r="G20" s="32">
        <v>372520.72334917699</v>
      </c>
      <c r="H20" s="32">
        <v>0.20692600520850399</v>
      </c>
    </row>
    <row r="21" spans="1:8" ht="14.25" x14ac:dyDescent="0.2">
      <c r="A21" s="32">
        <v>20</v>
      </c>
      <c r="B21" s="33">
        <v>34</v>
      </c>
      <c r="C21" s="32">
        <v>53366.987999999998</v>
      </c>
      <c r="D21" s="32">
        <v>295898.72504950501</v>
      </c>
      <c r="E21" s="32">
        <v>215863.73909084901</v>
      </c>
      <c r="F21" s="32">
        <v>80034.9859586557</v>
      </c>
      <c r="G21" s="32">
        <v>215863.73909084901</v>
      </c>
      <c r="H21" s="32">
        <v>0.27048100982951401</v>
      </c>
    </row>
    <row r="22" spans="1:8" ht="14.25" x14ac:dyDescent="0.2">
      <c r="A22" s="32">
        <v>21</v>
      </c>
      <c r="B22" s="33">
        <v>35</v>
      </c>
      <c r="C22" s="32">
        <v>30486.387999999999</v>
      </c>
      <c r="D22" s="32">
        <v>910092.32954778802</v>
      </c>
      <c r="E22" s="32">
        <v>852075.13917433599</v>
      </c>
      <c r="F22" s="32">
        <v>58017.190373451303</v>
      </c>
      <c r="G22" s="32">
        <v>852075.13917433599</v>
      </c>
      <c r="H22" s="32">
        <v>6.3748686248437297E-2</v>
      </c>
    </row>
    <row r="23" spans="1:8" ht="14.25" x14ac:dyDescent="0.2">
      <c r="A23" s="32">
        <v>22</v>
      </c>
      <c r="B23" s="33">
        <v>36</v>
      </c>
      <c r="C23" s="32">
        <v>133676.66899999999</v>
      </c>
      <c r="D23" s="32">
        <v>707157.30302566395</v>
      </c>
      <c r="E23" s="32">
        <v>584489.58431588695</v>
      </c>
      <c r="F23" s="32">
        <v>122667.71870977699</v>
      </c>
      <c r="G23" s="32">
        <v>584489.58431588695</v>
      </c>
      <c r="H23" s="32">
        <v>0.17346595755276401</v>
      </c>
    </row>
    <row r="24" spans="1:8" ht="14.25" x14ac:dyDescent="0.2">
      <c r="A24" s="32">
        <v>23</v>
      </c>
      <c r="B24" s="33">
        <v>37</v>
      </c>
      <c r="C24" s="32">
        <v>127634.742</v>
      </c>
      <c r="D24" s="32">
        <v>1040918.4584433601</v>
      </c>
      <c r="E24" s="32">
        <v>880265.88022183103</v>
      </c>
      <c r="F24" s="32">
        <v>160652.578221531</v>
      </c>
      <c r="G24" s="32">
        <v>880265.88022183103</v>
      </c>
      <c r="H24" s="32">
        <v>0.15433733249555301</v>
      </c>
    </row>
    <row r="25" spans="1:8" ht="14.25" x14ac:dyDescent="0.2">
      <c r="A25" s="32">
        <v>24</v>
      </c>
      <c r="B25" s="33">
        <v>38</v>
      </c>
      <c r="C25" s="32">
        <v>167334.579</v>
      </c>
      <c r="D25" s="32">
        <v>831262.68844070798</v>
      </c>
      <c r="E25" s="32">
        <v>787164.65346460196</v>
      </c>
      <c r="F25" s="32">
        <v>44098.034976106203</v>
      </c>
      <c r="G25" s="32">
        <v>787164.65346460196</v>
      </c>
      <c r="H25" s="32">
        <v>5.3049457878141699E-2</v>
      </c>
    </row>
    <row r="26" spans="1:8" ht="14.25" x14ac:dyDescent="0.2">
      <c r="A26" s="32">
        <v>25</v>
      </c>
      <c r="B26" s="33">
        <v>39</v>
      </c>
      <c r="C26" s="32">
        <v>73658.254000000001</v>
      </c>
      <c r="D26" s="32">
        <v>114694.73651248</v>
      </c>
      <c r="E26" s="32">
        <v>85593.382908983403</v>
      </c>
      <c r="F26" s="32">
        <v>29101.3536034967</v>
      </c>
      <c r="G26" s="32">
        <v>85593.382908983403</v>
      </c>
      <c r="H26" s="32">
        <v>0.25372876287422502</v>
      </c>
    </row>
    <row r="27" spans="1:8" ht="14.25" x14ac:dyDescent="0.2">
      <c r="A27" s="32">
        <v>26</v>
      </c>
      <c r="B27" s="33">
        <v>42</v>
      </c>
      <c r="C27" s="32">
        <v>9675.5930000000008</v>
      </c>
      <c r="D27" s="32">
        <v>176040.20420000001</v>
      </c>
      <c r="E27" s="32">
        <v>153664.02470000001</v>
      </c>
      <c r="F27" s="32">
        <v>22376.179499999998</v>
      </c>
      <c r="G27" s="32">
        <v>153664.02470000001</v>
      </c>
      <c r="H27" s="32">
        <v>0.12710834778729499</v>
      </c>
    </row>
    <row r="28" spans="1:8" ht="14.25" x14ac:dyDescent="0.2">
      <c r="A28" s="32">
        <v>27</v>
      </c>
      <c r="B28" s="33">
        <v>75</v>
      </c>
      <c r="C28" s="32">
        <v>203</v>
      </c>
      <c r="D28" s="32">
        <v>123268.461538462</v>
      </c>
      <c r="E28" s="32">
        <v>116099.686752137</v>
      </c>
      <c r="F28" s="32">
        <v>7168.7747863247896</v>
      </c>
      <c r="G28" s="32">
        <v>116099.686752137</v>
      </c>
      <c r="H28" s="32">
        <v>5.81557901904051E-2</v>
      </c>
    </row>
    <row r="29" spans="1:8" ht="14.25" x14ac:dyDescent="0.2">
      <c r="A29" s="32">
        <v>28</v>
      </c>
      <c r="B29" s="33">
        <v>76</v>
      </c>
      <c r="C29" s="32">
        <v>1608</v>
      </c>
      <c r="D29" s="32">
        <v>257869.40621196601</v>
      </c>
      <c r="E29" s="32">
        <v>241190.63763846201</v>
      </c>
      <c r="F29" s="32">
        <v>16678.768573504301</v>
      </c>
      <c r="G29" s="32">
        <v>241190.63763846201</v>
      </c>
      <c r="H29" s="32">
        <v>6.4679128937825597E-2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19917.1877316391</v>
      </c>
      <c r="E30" s="32">
        <v>17984.584623704701</v>
      </c>
      <c r="F30" s="32">
        <v>1932.60310793435</v>
      </c>
      <c r="G30" s="32">
        <v>17984.584623704701</v>
      </c>
      <c r="H30" s="32">
        <v>9.7031927096030104E-2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63</v>
      </c>
      <c r="D32" s="37">
        <v>64444.5</v>
      </c>
      <c r="E32" s="37">
        <v>62022.2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54</v>
      </c>
      <c r="D33" s="37">
        <v>134876.96</v>
      </c>
      <c r="E33" s="37">
        <v>158387.26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3</v>
      </c>
      <c r="D34" s="37">
        <v>6279.49</v>
      </c>
      <c r="E34" s="37">
        <v>6112.81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68</v>
      </c>
      <c r="D35" s="37">
        <v>96563.42</v>
      </c>
      <c r="E35" s="37">
        <v>119467.67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31</v>
      </c>
      <c r="D36" s="37">
        <v>41051.31</v>
      </c>
      <c r="E36" s="37">
        <v>42523.91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24</v>
      </c>
      <c r="D37" s="37">
        <v>22942.77</v>
      </c>
      <c r="E37" s="37">
        <v>19835.080000000002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2015-08-26T00:16:28Z</dcterms:modified>
</cp:coreProperties>
</file>