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<sst xmlns="http://schemas.openxmlformats.org/spreadsheetml/2006/main" count="117" uniqueCount="74">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</sst>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15980511.228899999</v>
      </c>
      <c r="F3" s="25">
        <f>RA!I7</f>
        <v>1826651.8679</v>
      </c>
      <c r="G3" s="16">
        <f>SUM(G4:G40)</f>
        <v>14153859.361000001</v>
      </c>
      <c r="H3" s="27">
        <f>RA!J7</f>
        <v>11.4304970706856</v>
      </c>
      <c r="I3" s="20">
        <f>SUM(I4:I40)</f>
        <v>15980515.570993647</v>
      </c>
      <c r="J3" s="21">
        <f>SUM(J4:J40)</f>
        <v>14153859.43869658</v>
      </c>
      <c r="K3" s="22">
        <f>E3-I3</f>
        <v>-4.3420936483889818</v>
      </c>
      <c r="L3" s="22">
        <f>G3-J3</f>
        <v>-7.7696578577160835E-2</v>
      </c>
    </row>
    <row r="4" spans="1:13" x14ac:dyDescent="0.15">
      <c r="A4" s="44">
        <f>RA!A8</f>
        <v>42186</v>
      </c>
      <c r="B4" s="12">
        <v>12</v>
      </c>
      <c r="C4" s="41" t="s">
        <v>6</v>
      </c>
      <c r="D4" s="41"/>
      <c r="E4" s="15">
        <f>VLOOKUP(C4,RA!B8:D36,3,0)</f>
        <v>534919.10869999998</v>
      </c>
      <c r="F4" s="25">
        <f>VLOOKUP(C4,RA!B8:I39,8,0)</f>
        <v>146831.11629999999</v>
      </c>
      <c r="G4" s="16">
        <f t="shared" ref="G4:G40" si="0">E4-F4</f>
        <v>388087.99239999999</v>
      </c>
      <c r="H4" s="27">
        <f>RA!J8</f>
        <v>27.4492187532503</v>
      </c>
      <c r="I4" s="20">
        <f>VLOOKUP(B4,RMS!B:D,3,FALSE)</f>
        <v>534919.88048803399</v>
      </c>
      <c r="J4" s="21">
        <f>VLOOKUP(B4,RMS!B:E,4,FALSE)</f>
        <v>388088.00327435898</v>
      </c>
      <c r="K4" s="22">
        <f t="shared" ref="K4:K40" si="1">E4-I4</f>
        <v>-0.77178803400602192</v>
      </c>
      <c r="L4" s="22">
        <f t="shared" ref="L4:L40" si="2">G4-J4</f>
        <v>-1.087435899535194E-2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92287.137400000007</v>
      </c>
      <c r="F5" s="25">
        <f>VLOOKUP(C5,RA!B9:I40,8,0)</f>
        <v>21720.532599999999</v>
      </c>
      <c r="G5" s="16">
        <f t="shared" si="0"/>
        <v>70566.604800000001</v>
      </c>
      <c r="H5" s="27">
        <f>RA!J9</f>
        <v>23.5358178961134</v>
      </c>
      <c r="I5" s="20">
        <f>VLOOKUP(B5,RMS!B:D,3,FALSE)</f>
        <v>92287.174050608897</v>
      </c>
      <c r="J5" s="21">
        <f>VLOOKUP(B5,RMS!B:E,4,FALSE)</f>
        <v>70566.590190416799</v>
      </c>
      <c r="K5" s="22">
        <f t="shared" si="1"/>
        <v>-3.6650608890340663E-2</v>
      </c>
      <c r="L5" s="22">
        <f t="shared" si="2"/>
        <v>1.4609583202400245E-2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131634.2807</v>
      </c>
      <c r="F6" s="25">
        <f>VLOOKUP(C6,RA!B10:I41,8,0)</f>
        <v>37726.442300000002</v>
      </c>
      <c r="G6" s="16">
        <f t="shared" si="0"/>
        <v>93907.838400000008</v>
      </c>
      <c r="H6" s="27">
        <f>RA!J10</f>
        <v>28.660043644694799</v>
      </c>
      <c r="I6" s="20">
        <f>VLOOKUP(B6,RMS!B:D,3,FALSE)</f>
        <v>131636.36122906001</v>
      </c>
      <c r="J6" s="21">
        <f>VLOOKUP(B6,RMS!B:E,4,FALSE)</f>
        <v>93907.838420512795</v>
      </c>
      <c r="K6" s="22">
        <f>E6-I6</f>
        <v>-2.0805290600110311</v>
      </c>
      <c r="L6" s="22">
        <f t="shared" si="2"/>
        <v>-2.0512787159532309E-5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52730.558199999999</v>
      </c>
      <c r="F7" s="25">
        <f>VLOOKUP(C7,RA!B11:I42,8,0)</f>
        <v>11692.718800000001</v>
      </c>
      <c r="G7" s="16">
        <f t="shared" si="0"/>
        <v>41037.839399999997</v>
      </c>
      <c r="H7" s="27">
        <f>RA!J11</f>
        <v>22.174464293837101</v>
      </c>
      <c r="I7" s="20">
        <f>VLOOKUP(B7,RMS!B:D,3,FALSE)</f>
        <v>52730.6119290598</v>
      </c>
      <c r="J7" s="21">
        <f>VLOOKUP(B7,RMS!B:E,4,FALSE)</f>
        <v>41037.838963247901</v>
      </c>
      <c r="K7" s="22">
        <f t="shared" si="1"/>
        <v>-5.3729059800389223E-2</v>
      </c>
      <c r="L7" s="22">
        <f t="shared" si="2"/>
        <v>4.3675209599314258E-4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184995.16639999999</v>
      </c>
      <c r="F8" s="25">
        <f>VLOOKUP(C8,RA!B12:I43,8,0)</f>
        <v>26996.133699999998</v>
      </c>
      <c r="G8" s="16">
        <f t="shared" si="0"/>
        <v>157999.03269999998</v>
      </c>
      <c r="H8" s="27">
        <f>RA!J12</f>
        <v>14.592885979317099</v>
      </c>
      <c r="I8" s="20">
        <f>VLOOKUP(B8,RMS!B:D,3,FALSE)</f>
        <v>184995.19662393199</v>
      </c>
      <c r="J8" s="21">
        <f>VLOOKUP(B8,RMS!B:E,4,FALSE)</f>
        <v>157999.033118803</v>
      </c>
      <c r="K8" s="22">
        <f t="shared" si="1"/>
        <v>-3.0223932000808418E-2</v>
      </c>
      <c r="L8" s="22">
        <f t="shared" si="2"/>
        <v>-4.1880301432684064E-4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259438.69</v>
      </c>
      <c r="F9" s="25">
        <f>VLOOKUP(C9,RA!B13:I44,8,0)</f>
        <v>69140.762400000007</v>
      </c>
      <c r="G9" s="16">
        <f t="shared" si="0"/>
        <v>190297.9276</v>
      </c>
      <c r="H9" s="27">
        <f>RA!J13</f>
        <v>26.650135490585502</v>
      </c>
      <c r="I9" s="20">
        <f>VLOOKUP(B9,RMS!B:D,3,FALSE)</f>
        <v>259438.93799914501</v>
      </c>
      <c r="J9" s="21">
        <f>VLOOKUP(B9,RMS!B:E,4,FALSE)</f>
        <v>190297.927288034</v>
      </c>
      <c r="K9" s="22">
        <f t="shared" si="1"/>
        <v>-0.24799914500908926</v>
      </c>
      <c r="L9" s="22">
        <f t="shared" si="2"/>
        <v>3.1196599593386054E-4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158546.4903</v>
      </c>
      <c r="F10" s="25">
        <f>VLOOKUP(C10,RA!B14:I45,8,0)</f>
        <v>33568.944499999998</v>
      </c>
      <c r="G10" s="16">
        <f t="shared" si="0"/>
        <v>124977.54580000001</v>
      </c>
      <c r="H10" s="27">
        <f>RA!J14</f>
        <v>21.172934472709699</v>
      </c>
      <c r="I10" s="20">
        <f>VLOOKUP(B10,RMS!B:D,3,FALSE)</f>
        <v>158546.49307008501</v>
      </c>
      <c r="J10" s="21">
        <f>VLOOKUP(B10,RMS!B:E,4,FALSE)</f>
        <v>124977.54895128201</v>
      </c>
      <c r="K10" s="22">
        <f t="shared" si="1"/>
        <v>-2.770085004158318E-3</v>
      </c>
      <c r="L10" s="22">
        <f t="shared" si="2"/>
        <v>-3.151281998725608E-3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114877.4102</v>
      </c>
      <c r="F11" s="25">
        <f>VLOOKUP(C11,RA!B15:I46,8,0)</f>
        <v>23014.1253</v>
      </c>
      <c r="G11" s="16">
        <f t="shared" si="0"/>
        <v>91863.284899999999</v>
      </c>
      <c r="H11" s="27">
        <f>RA!J15</f>
        <v>20.033638693571501</v>
      </c>
      <c r="I11" s="20">
        <f>VLOOKUP(B11,RMS!B:D,3,FALSE)</f>
        <v>114877.55123076899</v>
      </c>
      <c r="J11" s="21">
        <f>VLOOKUP(B11,RMS!B:E,4,FALSE)</f>
        <v>91863.284061538507</v>
      </c>
      <c r="K11" s="22">
        <f t="shared" si="1"/>
        <v>-0.14103076899482403</v>
      </c>
      <c r="L11" s="22">
        <f t="shared" si="2"/>
        <v>8.3846149209421128E-4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791125.90709999995</v>
      </c>
      <c r="F12" s="25">
        <f>VLOOKUP(C12,RA!B16:I47,8,0)</f>
        <v>41012.005799999999</v>
      </c>
      <c r="G12" s="16">
        <f t="shared" si="0"/>
        <v>750113.90129999991</v>
      </c>
      <c r="H12" s="27">
        <f>RA!J16</f>
        <v>5.18400490136092</v>
      </c>
      <c r="I12" s="20">
        <f>VLOOKUP(B12,RMS!B:D,3,FALSE)</f>
        <v>791125.38830598304</v>
      </c>
      <c r="J12" s="21">
        <f>VLOOKUP(B12,RMS!B:E,4,FALSE)</f>
        <v>750113.90183760703</v>
      </c>
      <c r="K12" s="22">
        <f t="shared" si="1"/>
        <v>0.51879401691257954</v>
      </c>
      <c r="L12" s="22">
        <f t="shared" si="2"/>
        <v>-5.3760712035000324E-4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429624.68900000001</v>
      </c>
      <c r="F13" s="25">
        <f>VLOOKUP(C13,RA!B17:I48,8,0)</f>
        <v>57225.6158</v>
      </c>
      <c r="G13" s="16">
        <f t="shared" si="0"/>
        <v>372399.07319999998</v>
      </c>
      <c r="H13" s="27">
        <f>RA!J17</f>
        <v>13.319908577228</v>
      </c>
      <c r="I13" s="20">
        <f>VLOOKUP(B13,RMS!B:D,3,FALSE)</f>
        <v>429624.62146495702</v>
      </c>
      <c r="J13" s="21">
        <f>VLOOKUP(B13,RMS!B:E,4,FALSE)</f>
        <v>372399.075311111</v>
      </c>
      <c r="K13" s="22">
        <f t="shared" si="1"/>
        <v>6.7535042995586991E-2</v>
      </c>
      <c r="L13" s="22">
        <f t="shared" si="2"/>
        <v>-2.1111110108904541E-3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1566092.0501999999</v>
      </c>
      <c r="F14" s="25">
        <f>VLOOKUP(C14,RA!B18:I49,8,0)</f>
        <v>278472.49050000001</v>
      </c>
      <c r="G14" s="16">
        <f t="shared" si="0"/>
        <v>1287619.5596999999</v>
      </c>
      <c r="H14" s="27">
        <f>RA!J18</f>
        <v>17.781361604155901</v>
      </c>
      <c r="I14" s="20">
        <f>VLOOKUP(B14,RMS!B:D,3,FALSE)</f>
        <v>1566091.60098728</v>
      </c>
      <c r="J14" s="21">
        <f>VLOOKUP(B14,RMS!B:E,4,FALSE)</f>
        <v>1287619.5648865399</v>
      </c>
      <c r="K14" s="22">
        <f t="shared" si="1"/>
        <v>0.44921271991916001</v>
      </c>
      <c r="L14" s="22">
        <f t="shared" si="2"/>
        <v>-5.1865400746464729E-3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408553.31670000002</v>
      </c>
      <c r="F15" s="25">
        <f>VLOOKUP(C15,RA!B19:I50,8,0)</f>
        <v>33138.010799999996</v>
      </c>
      <c r="G15" s="16">
        <f t="shared" si="0"/>
        <v>375415.30590000004</v>
      </c>
      <c r="H15" s="27">
        <f>RA!J19</f>
        <v>8.1110615054272603</v>
      </c>
      <c r="I15" s="20">
        <f>VLOOKUP(B15,RMS!B:D,3,FALSE)</f>
        <v>408553.356268376</v>
      </c>
      <c r="J15" s="21">
        <f>VLOOKUP(B15,RMS!B:E,4,FALSE)</f>
        <v>375415.30545213702</v>
      </c>
      <c r="K15" s="22">
        <f t="shared" si="1"/>
        <v>-3.9568375970702618E-2</v>
      </c>
      <c r="L15" s="22">
        <f t="shared" si="2"/>
        <v>4.478630144149065E-4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859705.7219</v>
      </c>
      <c r="F16" s="25">
        <f>VLOOKUP(C16,RA!B20:I51,8,0)</f>
        <v>83118.9035</v>
      </c>
      <c r="G16" s="16">
        <f t="shared" si="0"/>
        <v>776586.81839999999</v>
      </c>
      <c r="H16" s="27">
        <f>RA!J20</f>
        <v>9.6682971140755392</v>
      </c>
      <c r="I16" s="20">
        <f>VLOOKUP(B16,RMS!B:D,3,FALSE)</f>
        <v>859705.89110000001</v>
      </c>
      <c r="J16" s="21">
        <f>VLOOKUP(B16,RMS!B:E,4,FALSE)</f>
        <v>776586.81839999999</v>
      </c>
      <c r="K16" s="22">
        <f t="shared" si="1"/>
        <v>-0.16920000000391155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319132.6998</v>
      </c>
      <c r="F17" s="25">
        <f>VLOOKUP(C17,RA!B21:I52,8,0)</f>
        <v>34219.904300000002</v>
      </c>
      <c r="G17" s="16">
        <f t="shared" si="0"/>
        <v>284912.79550000001</v>
      </c>
      <c r="H17" s="27">
        <f>RA!J21</f>
        <v>10.722782191058901</v>
      </c>
      <c r="I17" s="20">
        <f>VLOOKUP(B17,RMS!B:D,3,FALSE)</f>
        <v>319132.66310000001</v>
      </c>
      <c r="J17" s="21">
        <f>VLOOKUP(B17,RMS!B:E,4,FALSE)</f>
        <v>284912.79550000001</v>
      </c>
      <c r="K17" s="22">
        <f t="shared" si="1"/>
        <v>3.6699999996926636E-2</v>
      </c>
      <c r="L17" s="22">
        <f t="shared" si="2"/>
        <v>0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1230077.5469</v>
      </c>
      <c r="F18" s="25">
        <f>VLOOKUP(C18,RA!B22:I53,8,0)</f>
        <v>169912.08470000001</v>
      </c>
      <c r="G18" s="16">
        <f t="shared" si="0"/>
        <v>1060165.4622</v>
      </c>
      <c r="H18" s="27">
        <f>RA!J22</f>
        <v>13.8131197604742</v>
      </c>
      <c r="I18" s="20">
        <f>VLOOKUP(B18,RMS!B:D,3,FALSE)</f>
        <v>1230078.4194</v>
      </c>
      <c r="J18" s="21">
        <f>VLOOKUP(B18,RMS!B:E,4,FALSE)</f>
        <v>1060165.4635000001</v>
      </c>
      <c r="K18" s="22">
        <f t="shared" si="1"/>
        <v>-0.87250000005587935</v>
      </c>
      <c r="L18" s="22">
        <f t="shared" si="2"/>
        <v>-1.3000001199543476E-3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2611437.5838000001</v>
      </c>
      <c r="F19" s="25">
        <f>VLOOKUP(C19,RA!B23:I54,8,0)</f>
        <v>315698.32380000001</v>
      </c>
      <c r="G19" s="16">
        <f t="shared" si="0"/>
        <v>2295739.2600000002</v>
      </c>
      <c r="H19" s="27">
        <f>RA!J23</f>
        <v>12.089062582174201</v>
      </c>
      <c r="I19" s="20">
        <f>VLOOKUP(B19,RMS!B:D,3,FALSE)</f>
        <v>2611438.8519735001</v>
      </c>
      <c r="J19" s="21">
        <f>VLOOKUP(B19,RMS!B:E,4,FALSE)</f>
        <v>2295739.2939119702</v>
      </c>
      <c r="K19" s="22">
        <f t="shared" si="1"/>
        <v>-1.2681734999641776</v>
      </c>
      <c r="L19" s="22">
        <f t="shared" si="2"/>
        <v>-3.3911969978362322E-2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239061.69140000001</v>
      </c>
      <c r="F20" s="25">
        <f>VLOOKUP(C20,RA!B24:I55,8,0)</f>
        <v>40032.181900000003</v>
      </c>
      <c r="G20" s="16">
        <f t="shared" si="0"/>
        <v>199029.50950000001</v>
      </c>
      <c r="H20" s="27">
        <f>RA!J24</f>
        <v>16.745544493374201</v>
      </c>
      <c r="I20" s="20">
        <f>VLOOKUP(B20,RMS!B:D,3,FALSE)</f>
        <v>239061.6451579</v>
      </c>
      <c r="J20" s="21">
        <f>VLOOKUP(B20,RMS!B:E,4,FALSE)</f>
        <v>199029.51749276099</v>
      </c>
      <c r="K20" s="22">
        <f t="shared" si="1"/>
        <v>4.6242100012023002E-2</v>
      </c>
      <c r="L20" s="22">
        <f t="shared" si="2"/>
        <v>-7.9927609767764807E-3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205537.6403</v>
      </c>
      <c r="F21" s="25">
        <f>VLOOKUP(C21,RA!B25:I56,8,0)</f>
        <v>17166.051200000002</v>
      </c>
      <c r="G21" s="16">
        <f t="shared" si="0"/>
        <v>188371.58909999998</v>
      </c>
      <c r="H21" s="27">
        <f>RA!J25</f>
        <v>8.35177983698979</v>
      </c>
      <c r="I21" s="20">
        <f>VLOOKUP(B21,RMS!B:D,3,FALSE)</f>
        <v>205537.64687097</v>
      </c>
      <c r="J21" s="21">
        <f>VLOOKUP(B21,RMS!B:E,4,FALSE)</f>
        <v>188371.59072312099</v>
      </c>
      <c r="K21" s="22">
        <f t="shared" si="1"/>
        <v>-6.5709699993021786E-3</v>
      </c>
      <c r="L21" s="22">
        <f t="shared" si="2"/>
        <v>-1.6231210029218346E-3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613409.50840000005</v>
      </c>
      <c r="F22" s="25">
        <f>VLOOKUP(C22,RA!B26:I57,8,0)</f>
        <v>120693.16310000001</v>
      </c>
      <c r="G22" s="16">
        <f t="shared" si="0"/>
        <v>492716.34530000004</v>
      </c>
      <c r="H22" s="27">
        <f>RA!J26</f>
        <v>19.675789411027001</v>
      </c>
      <c r="I22" s="20">
        <f>VLOOKUP(B22,RMS!B:D,3,FALSE)</f>
        <v>613409.41064172203</v>
      </c>
      <c r="J22" s="21">
        <f>VLOOKUP(B22,RMS!B:E,4,FALSE)</f>
        <v>492716.311960741</v>
      </c>
      <c r="K22" s="22">
        <f t="shared" si="1"/>
        <v>9.7758278017863631E-2</v>
      </c>
      <c r="L22" s="22">
        <f t="shared" si="2"/>
        <v>3.3339259040076286E-2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211687.3088</v>
      </c>
      <c r="F23" s="25">
        <f>VLOOKUP(C23,RA!B27:I58,8,0)</f>
        <v>58732.829700000002</v>
      </c>
      <c r="G23" s="16">
        <f t="shared" si="0"/>
        <v>152954.4791</v>
      </c>
      <c r="H23" s="27">
        <f>RA!J27</f>
        <v>27.745087805660699</v>
      </c>
      <c r="I23" s="20">
        <f>VLOOKUP(B23,RMS!B:D,3,FALSE)</f>
        <v>211687.23534243199</v>
      </c>
      <c r="J23" s="21">
        <f>VLOOKUP(B23,RMS!B:E,4,FALSE)</f>
        <v>152954.49877206801</v>
      </c>
      <c r="K23" s="22">
        <f t="shared" si="1"/>
        <v>7.345756801078096E-2</v>
      </c>
      <c r="L23" s="22">
        <f t="shared" si="2"/>
        <v>-1.9672068010549992E-2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681832.15700000001</v>
      </c>
      <c r="F24" s="25">
        <f>VLOOKUP(C24,RA!B28:I59,8,0)</f>
        <v>20227.6181</v>
      </c>
      <c r="G24" s="16">
        <f t="shared" si="0"/>
        <v>661604.53890000004</v>
      </c>
      <c r="H24" s="27">
        <f>RA!J28</f>
        <v>2.96665651397254</v>
      </c>
      <c r="I24" s="20">
        <f>VLOOKUP(B24,RMS!B:D,3,FALSE)</f>
        <v>681832.15730354004</v>
      </c>
      <c r="J24" s="21">
        <f>VLOOKUP(B24,RMS!B:E,4,FALSE)</f>
        <v>661604.53256106202</v>
      </c>
      <c r="K24" s="22">
        <f t="shared" si="1"/>
        <v>-3.0354002956300974E-4</v>
      </c>
      <c r="L24" s="22">
        <f t="shared" si="2"/>
        <v>6.3389380229637027E-3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522127.27110000001</v>
      </c>
      <c r="F25" s="25">
        <f>VLOOKUP(C25,RA!B29:I60,8,0)</f>
        <v>79112.097699999998</v>
      </c>
      <c r="G25" s="16">
        <f t="shared" si="0"/>
        <v>443015.17340000003</v>
      </c>
      <c r="H25" s="27">
        <f>RA!J29</f>
        <v>15.151880025980899</v>
      </c>
      <c r="I25" s="20">
        <f>VLOOKUP(B25,RMS!B:D,3,FALSE)</f>
        <v>522127.27065752202</v>
      </c>
      <c r="J25" s="21">
        <f>VLOOKUP(B25,RMS!B:E,4,FALSE)</f>
        <v>443015.15338426997</v>
      </c>
      <c r="K25" s="22">
        <f t="shared" si="1"/>
        <v>4.4247799087315798E-4</v>
      </c>
      <c r="L25" s="22">
        <f t="shared" si="2"/>
        <v>2.0015730056911707E-2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1099489.0858</v>
      </c>
      <c r="F26" s="25">
        <f>VLOOKUP(C26,RA!B30:I61,8,0)</f>
        <v>102507.406</v>
      </c>
      <c r="G26" s="16">
        <f t="shared" si="0"/>
        <v>996981.67980000004</v>
      </c>
      <c r="H26" s="27">
        <f>RA!J30</f>
        <v>9.3231854071033808</v>
      </c>
      <c r="I26" s="20">
        <f>VLOOKUP(B26,RMS!B:D,3,FALSE)</f>
        <v>1099489.1398575199</v>
      </c>
      <c r="J26" s="21">
        <f>VLOOKUP(B26,RMS!B:E,4,FALSE)</f>
        <v>996981.71648273501</v>
      </c>
      <c r="K26" s="22">
        <f t="shared" si="1"/>
        <v>-5.4057519882917404E-2</v>
      </c>
      <c r="L26" s="22">
        <f t="shared" si="2"/>
        <v>-3.6682734964415431E-2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738498.35739999998</v>
      </c>
      <c r="F27" s="25">
        <f>VLOOKUP(C27,RA!B31:I62,8,0)</f>
        <v>17135.5697</v>
      </c>
      <c r="G27" s="16">
        <f t="shared" si="0"/>
        <v>721362.78769999999</v>
      </c>
      <c r="H27" s="27">
        <f>RA!J31</f>
        <v>2.3203260411205902</v>
      </c>
      <c r="I27" s="20">
        <f>VLOOKUP(B27,RMS!B:D,3,FALSE)</f>
        <v>738498.24315929203</v>
      </c>
      <c r="J27" s="21">
        <f>VLOOKUP(B27,RMS!B:E,4,FALSE)</f>
        <v>721362.80503539799</v>
      </c>
      <c r="K27" s="22">
        <f t="shared" si="1"/>
        <v>0.11424070794600993</v>
      </c>
      <c r="L27" s="22">
        <f t="shared" si="2"/>
        <v>-1.7335398006252944E-2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101525.42539999999</v>
      </c>
      <c r="F28" s="25">
        <f>VLOOKUP(C28,RA!B32:I63,8,0)</f>
        <v>26686.3174</v>
      </c>
      <c r="G28" s="16">
        <f t="shared" si="0"/>
        <v>74839.107999999993</v>
      </c>
      <c r="H28" s="27">
        <f>RA!J32</f>
        <v>26.285353934601702</v>
      </c>
      <c r="I28" s="20">
        <f>VLOOKUP(B28,RMS!B:D,3,FALSE)</f>
        <v>101525.40302524</v>
      </c>
      <c r="J28" s="21">
        <f>VLOOKUP(B28,RMS!B:E,4,FALSE)</f>
        <v>74839.121936042997</v>
      </c>
      <c r="K28" s="22">
        <f t="shared" si="1"/>
        <v>2.23747599957278E-2</v>
      </c>
      <c r="L28" s="22">
        <f t="shared" si="2"/>
        <v>-1.393604300392326E-2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105541.20359999999</v>
      </c>
      <c r="F30" s="25">
        <f>VLOOKUP(C30,RA!B34:I66,8,0)</f>
        <v>21009.749500000002</v>
      </c>
      <c r="G30" s="16">
        <f t="shared" si="0"/>
        <v>84531.454099999988</v>
      </c>
      <c r="H30" s="27">
        <f>RA!J34</f>
        <v>0</v>
      </c>
      <c r="I30" s="20">
        <f>VLOOKUP(B30,RMS!B:D,3,FALSE)</f>
        <v>105541.2032</v>
      </c>
      <c r="J30" s="21">
        <f>VLOOKUP(B30,RMS!B:E,4,FALSE)</f>
        <v>84531.454400000002</v>
      </c>
      <c r="K30" s="22">
        <f t="shared" si="1"/>
        <v>3.9999998989515007E-4</v>
      </c>
      <c r="L30" s="22">
        <f t="shared" si="2"/>
        <v>-3.0000001424923539E-4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52198.37</v>
      </c>
      <c r="F31" s="25">
        <f>VLOOKUP(C31,RA!B35:I67,8,0)</f>
        <v>2374.09</v>
      </c>
      <c r="G31" s="16">
        <f t="shared" si="0"/>
        <v>49824.28</v>
      </c>
      <c r="H31" s="27">
        <f>RA!J35</f>
        <v>19.906679840062001</v>
      </c>
      <c r="I31" s="20">
        <f>VLOOKUP(B31,RMS!B:D,3,FALSE)</f>
        <v>52198.37</v>
      </c>
      <c r="J31" s="21">
        <f>VLOOKUP(B31,RMS!B:E,4,FALSE)</f>
        <v>49824.28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217053.86</v>
      </c>
      <c r="F32" s="25">
        <f>VLOOKUP(C32,RA!B34:I67,8,0)</f>
        <v>-24790.85</v>
      </c>
      <c r="G32" s="16">
        <f t="shared" si="0"/>
        <v>241844.71</v>
      </c>
      <c r="H32" s="27">
        <f>RA!J35</f>
        <v>19.906679840062001</v>
      </c>
      <c r="I32" s="20">
        <f>VLOOKUP(B32,RMS!B:D,3,FALSE)</f>
        <v>217053.86</v>
      </c>
      <c r="J32" s="21">
        <f>VLOOKUP(B32,RMS!B:E,4,FALSE)</f>
        <v>241844.71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492171.87</v>
      </c>
      <c r="F33" s="25">
        <f>VLOOKUP(C33,RA!B34:I68,8,0)</f>
        <v>-51326.38</v>
      </c>
      <c r="G33" s="16">
        <f t="shared" si="0"/>
        <v>543498.25</v>
      </c>
      <c r="H33" s="27">
        <f>RA!J34</f>
        <v>0</v>
      </c>
      <c r="I33" s="20">
        <f>VLOOKUP(B33,RMS!B:D,3,FALSE)</f>
        <v>492171.87</v>
      </c>
      <c r="J33" s="21">
        <f>VLOOKUP(B33,RMS!B:E,4,FALSE)</f>
        <v>543498.25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245433.63</v>
      </c>
      <c r="F34" s="25">
        <f>VLOOKUP(C34,RA!B35:I69,8,0)</f>
        <v>-28279.58</v>
      </c>
      <c r="G34" s="16">
        <f t="shared" si="0"/>
        <v>273713.21000000002</v>
      </c>
      <c r="H34" s="27">
        <f>RA!J35</f>
        <v>19.906679840062001</v>
      </c>
      <c r="I34" s="20">
        <f>VLOOKUP(B34,RMS!B:D,3,FALSE)</f>
        <v>245433.63</v>
      </c>
      <c r="J34" s="21">
        <f>VLOOKUP(B34,RMS!B:E,4,FALSE)</f>
        <v>273713.21000000002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9.35</v>
      </c>
      <c r="F35" s="25">
        <f>VLOOKUP(C35,RA!B36:I70,8,0)</f>
        <v>8.36</v>
      </c>
      <c r="G35" s="16">
        <f t="shared" si="0"/>
        <v>0.99000000000000021</v>
      </c>
      <c r="H35" s="27">
        <f>RA!J36</f>
        <v>4.5482071566602604</v>
      </c>
      <c r="I35" s="20">
        <f>VLOOKUP(B35,RMS!B:D,3,FALSE)</f>
        <v>9.35</v>
      </c>
      <c r="J35" s="21">
        <f>VLOOKUP(B35,RMS!B:E,4,FALSE)</f>
        <v>0.99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147579.48689999999</v>
      </c>
      <c r="F36" s="25">
        <f>VLOOKUP(C36,RA!B8:I70,8,0)</f>
        <v>7978.8462</v>
      </c>
      <c r="G36" s="16">
        <f t="shared" si="0"/>
        <v>139600.64069999999</v>
      </c>
      <c r="H36" s="27">
        <f>RA!J36</f>
        <v>4.5482071566602604</v>
      </c>
      <c r="I36" s="20">
        <f>VLOOKUP(B36,RMS!B:D,3,FALSE)</f>
        <v>147579.48717948701</v>
      </c>
      <c r="J36" s="21">
        <f>VLOOKUP(B36,RMS!B:E,4,FALSE)</f>
        <v>139600.641025641</v>
      </c>
      <c r="K36" s="22">
        <f t="shared" si="1"/>
        <v>-2.7948702336288989E-4</v>
      </c>
      <c r="L36" s="22">
        <f t="shared" si="2"/>
        <v>-3.2564101275056601E-4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397818.92379999999</v>
      </c>
      <c r="F37" s="25">
        <f>VLOOKUP(C37,RA!B8:I71,8,0)</f>
        <v>25803.962200000002</v>
      </c>
      <c r="G37" s="16">
        <f t="shared" si="0"/>
        <v>372014.96159999998</v>
      </c>
      <c r="H37" s="27">
        <f>RA!J37</f>
        <v>-11.421519985868899</v>
      </c>
      <c r="I37" s="20">
        <f>VLOOKUP(B37,RMS!B:D,3,FALSE)</f>
        <v>397818.91780170897</v>
      </c>
      <c r="J37" s="21">
        <f>VLOOKUP(B37,RMS!B:E,4,FALSE)</f>
        <v>372014.95959059801</v>
      </c>
      <c r="K37" s="22">
        <f t="shared" si="1"/>
        <v>5.9982910170219839E-3</v>
      </c>
      <c r="L37" s="22">
        <f t="shared" si="2"/>
        <v>2.0094019710086286E-3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93206.05</v>
      </c>
      <c r="F38" s="25">
        <f>VLOOKUP(C38,RA!B9:I72,8,0)</f>
        <v>-2035.91</v>
      </c>
      <c r="G38" s="16">
        <f t="shared" si="0"/>
        <v>95241.96</v>
      </c>
      <c r="H38" s="27">
        <f>RA!J38</f>
        <v>-10.4285480598475</v>
      </c>
      <c r="I38" s="20">
        <f>VLOOKUP(B38,RMS!B:D,3,FALSE)</f>
        <v>93206.05</v>
      </c>
      <c r="J38" s="21">
        <f>VLOOKUP(B38,RMS!B:E,4,FALSE)</f>
        <v>95241.96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59341.91</v>
      </c>
      <c r="F39" s="25">
        <f>VLOOKUP(C39,RA!B10:I73,8,0)</f>
        <v>8232.32</v>
      </c>
      <c r="G39" s="16">
        <f t="shared" si="0"/>
        <v>51109.590000000004</v>
      </c>
      <c r="H39" s="27">
        <f>RA!J39</f>
        <v>-11.522292197691099</v>
      </c>
      <c r="I39" s="20">
        <f>VLOOKUP(B39,RMS!B:D,3,FALSE)</f>
        <v>59341.91</v>
      </c>
      <c r="J39" s="21">
        <f>VLOOKUP(B39,RMS!B:E,4,FALSE)</f>
        <v>51109.59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11809.771699999999</v>
      </c>
      <c r="F40" s="25">
        <f>VLOOKUP(C40,RA!B8:I74,8,0)</f>
        <v>1895.9101000000001</v>
      </c>
      <c r="G40" s="16">
        <f t="shared" si="0"/>
        <v>9913.8616000000002</v>
      </c>
      <c r="H40" s="27">
        <f>RA!J40</f>
        <v>89.411764705882405</v>
      </c>
      <c r="I40" s="20">
        <f>VLOOKUP(B40,RMS!B:D,3,FALSE)</f>
        <v>11809.7715755238</v>
      </c>
      <c r="J40" s="21">
        <f>VLOOKUP(B40,RMS!B:E,4,FALSE)</f>
        <v>9913.8622645790801</v>
      </c>
      <c r="K40" s="22">
        <f t="shared" si="1"/>
        <v>1.2447619883459993E-4</v>
      </c>
      <c r="L40" s="22">
        <f t="shared" si="2"/>
        <v>-6.6457907996664289E-4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15980511.2289</v>
      </c>
      <c r="E7" s="68">
        <v>17724920.5887</v>
      </c>
      <c r="F7" s="69">
        <v>90.158436247595404</v>
      </c>
      <c r="G7" s="68">
        <v>16152099.8104</v>
      </c>
      <c r="H7" s="69">
        <v>-1.0623298736026601</v>
      </c>
      <c r="I7" s="68">
        <v>1826651.8679</v>
      </c>
      <c r="J7" s="69">
        <v>11.4304970706856</v>
      </c>
      <c r="K7" s="68">
        <v>1852273.5769</v>
      </c>
      <c r="L7" s="69">
        <v>11.467695213890099</v>
      </c>
      <c r="M7" s="69">
        <v>-1.3832572747099999E-2</v>
      </c>
      <c r="N7" s="68">
        <v>15980511.2289</v>
      </c>
      <c r="O7" s="68">
        <v>4173680754.0379</v>
      </c>
      <c r="P7" s="68">
        <v>878216</v>
      </c>
      <c r="Q7" s="68">
        <v>1275316</v>
      </c>
      <c r="R7" s="69">
        <v>-31.137380853059199</v>
      </c>
      <c r="S7" s="68">
        <v>18.196561243361501</v>
      </c>
      <c r="T7" s="68">
        <v>27.5804045119798</v>
      </c>
      <c r="U7" s="70">
        <v>-51.569322044524398</v>
      </c>
      <c r="V7" s="58"/>
      <c r="W7" s="58"/>
    </row>
    <row r="8" spans="1:23" ht="14.25" thickBot="1" x14ac:dyDescent="0.2">
      <c r="A8" s="55">
        <v>42186</v>
      </c>
      <c r="B8" s="45" t="s">
        <v>6</v>
      </c>
      <c r="C8" s="46"/>
      <c r="D8" s="71">
        <v>534919.10869999998</v>
      </c>
      <c r="E8" s="71">
        <v>656235.61349999998</v>
      </c>
      <c r="F8" s="72">
        <v>81.513270187674806</v>
      </c>
      <c r="G8" s="71">
        <v>597119.40339999995</v>
      </c>
      <c r="H8" s="72">
        <v>-10.4167264278855</v>
      </c>
      <c r="I8" s="71">
        <v>146831.11629999999</v>
      </c>
      <c r="J8" s="72">
        <v>27.4492187532503</v>
      </c>
      <c r="K8" s="71">
        <v>136272.24789999999</v>
      </c>
      <c r="L8" s="72">
        <v>22.821607726036898</v>
      </c>
      <c r="M8" s="72">
        <v>7.7483629739111007E-2</v>
      </c>
      <c r="N8" s="71">
        <v>534919.10869999998</v>
      </c>
      <c r="O8" s="71">
        <v>151687081.4199</v>
      </c>
      <c r="P8" s="71">
        <v>23314</v>
      </c>
      <c r="Q8" s="71">
        <v>38064</v>
      </c>
      <c r="R8" s="72">
        <v>-38.750525430853301</v>
      </c>
      <c r="S8" s="71">
        <v>22.944115497126202</v>
      </c>
      <c r="T8" s="71">
        <v>28.6681298523539</v>
      </c>
      <c r="U8" s="73">
        <v>-24.947635727969899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92287.137400000007</v>
      </c>
      <c r="E9" s="71">
        <v>142539.58960000001</v>
      </c>
      <c r="F9" s="72">
        <v>64.744915892475703</v>
      </c>
      <c r="G9" s="71">
        <v>103358.80680000001</v>
      </c>
      <c r="H9" s="72">
        <v>-10.7118781096455</v>
      </c>
      <c r="I9" s="71">
        <v>21720.532599999999</v>
      </c>
      <c r="J9" s="72">
        <v>23.5358178961134</v>
      </c>
      <c r="K9" s="71">
        <v>24294.773399999998</v>
      </c>
      <c r="L9" s="72">
        <v>23.5052765721363</v>
      </c>
      <c r="M9" s="72">
        <v>-0.10595862565238</v>
      </c>
      <c r="N9" s="71">
        <v>92287.137400000007</v>
      </c>
      <c r="O9" s="71">
        <v>23650103.200599998</v>
      </c>
      <c r="P9" s="71">
        <v>5013</v>
      </c>
      <c r="Q9" s="71">
        <v>5884</v>
      </c>
      <c r="R9" s="72">
        <v>-14.802855200543901</v>
      </c>
      <c r="S9" s="71">
        <v>18.409562617195299</v>
      </c>
      <c r="T9" s="71">
        <v>35.662308140720597</v>
      </c>
      <c r="U9" s="73">
        <v>-93.716216307119197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131634.2807</v>
      </c>
      <c r="E10" s="71">
        <v>205229.41899999999</v>
      </c>
      <c r="F10" s="72">
        <v>64.140064003202198</v>
      </c>
      <c r="G10" s="71">
        <v>170330.53159999999</v>
      </c>
      <c r="H10" s="72">
        <v>-22.718329201762401</v>
      </c>
      <c r="I10" s="71">
        <v>37726.442300000002</v>
      </c>
      <c r="J10" s="72">
        <v>28.660043644694799</v>
      </c>
      <c r="K10" s="71">
        <v>46402.6783</v>
      </c>
      <c r="L10" s="72">
        <v>27.242724991295699</v>
      </c>
      <c r="M10" s="72">
        <v>-0.186977052141406</v>
      </c>
      <c r="N10" s="71">
        <v>131634.2807</v>
      </c>
      <c r="O10" s="71">
        <v>39112327.723099999</v>
      </c>
      <c r="P10" s="71">
        <v>85518</v>
      </c>
      <c r="Q10" s="71">
        <v>110338</v>
      </c>
      <c r="R10" s="72">
        <v>-22.494516848229999</v>
      </c>
      <c r="S10" s="71">
        <v>1.5392581760565001</v>
      </c>
      <c r="T10" s="71">
        <v>1.61043145879026</v>
      </c>
      <c r="U10" s="73">
        <v>-4.6238690715356201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52730.558199999999</v>
      </c>
      <c r="E11" s="71">
        <v>74516.075800000006</v>
      </c>
      <c r="F11" s="72">
        <v>70.7640031146138</v>
      </c>
      <c r="G11" s="71">
        <v>63003.483399999997</v>
      </c>
      <c r="H11" s="72">
        <v>-16.305328920908501</v>
      </c>
      <c r="I11" s="71">
        <v>11692.718800000001</v>
      </c>
      <c r="J11" s="72">
        <v>22.174464293837101</v>
      </c>
      <c r="K11" s="71">
        <v>9635.2466000000004</v>
      </c>
      <c r="L11" s="72">
        <v>15.2931966298232</v>
      </c>
      <c r="M11" s="72">
        <v>0.21353601889130699</v>
      </c>
      <c r="N11" s="71">
        <v>52730.558199999999</v>
      </c>
      <c r="O11" s="71">
        <v>12948533.832900001</v>
      </c>
      <c r="P11" s="71">
        <v>2738</v>
      </c>
      <c r="Q11" s="71">
        <v>4446</v>
      </c>
      <c r="R11" s="72">
        <v>-38.416554206027897</v>
      </c>
      <c r="S11" s="71">
        <v>19.258786778670601</v>
      </c>
      <c r="T11" s="71">
        <v>18.682710571299999</v>
      </c>
      <c r="U11" s="73">
        <v>2.9912383058756902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184995.16639999999</v>
      </c>
      <c r="E12" s="71">
        <v>195135.87549999999</v>
      </c>
      <c r="F12" s="72">
        <v>94.803257435868105</v>
      </c>
      <c r="G12" s="71">
        <v>217745.8376</v>
      </c>
      <c r="H12" s="72">
        <v>-15.040779452309501</v>
      </c>
      <c r="I12" s="71">
        <v>26996.133699999998</v>
      </c>
      <c r="J12" s="72">
        <v>14.592885979317099</v>
      </c>
      <c r="K12" s="71">
        <v>37445.352400000003</v>
      </c>
      <c r="L12" s="72">
        <v>17.196816624705001</v>
      </c>
      <c r="M12" s="72">
        <v>-0.279052486631158</v>
      </c>
      <c r="N12" s="71">
        <v>184995.16639999999</v>
      </c>
      <c r="O12" s="71">
        <v>46862057.348700002</v>
      </c>
      <c r="P12" s="71">
        <v>2497</v>
      </c>
      <c r="Q12" s="71">
        <v>7908</v>
      </c>
      <c r="R12" s="72">
        <v>-68.424380374304505</v>
      </c>
      <c r="S12" s="71">
        <v>74.086970925110094</v>
      </c>
      <c r="T12" s="71">
        <v>66.614768879615596</v>
      </c>
      <c r="U12" s="73">
        <v>10.085716762597499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259438.69</v>
      </c>
      <c r="E13" s="71">
        <v>329876.7733</v>
      </c>
      <c r="F13" s="72">
        <v>78.647152815472296</v>
      </c>
      <c r="G13" s="71">
        <v>283551.21269999997</v>
      </c>
      <c r="H13" s="72">
        <v>-8.5037628548290698</v>
      </c>
      <c r="I13" s="71">
        <v>69140.762400000007</v>
      </c>
      <c r="J13" s="72">
        <v>26.650135490585502</v>
      </c>
      <c r="K13" s="71">
        <v>81712.132899999997</v>
      </c>
      <c r="L13" s="72">
        <v>28.8174161280884</v>
      </c>
      <c r="M13" s="72">
        <v>-0.15384949644363</v>
      </c>
      <c r="N13" s="71">
        <v>259438.69</v>
      </c>
      <c r="O13" s="71">
        <v>68528287.417699993</v>
      </c>
      <c r="P13" s="71">
        <v>10584</v>
      </c>
      <c r="Q13" s="71">
        <v>19614</v>
      </c>
      <c r="R13" s="72">
        <v>-46.0385438972163</v>
      </c>
      <c r="S13" s="71">
        <v>24.512347883597901</v>
      </c>
      <c r="T13" s="71">
        <v>22.946013342510501</v>
      </c>
      <c r="U13" s="73">
        <v>6.3899816881088096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158546.4903</v>
      </c>
      <c r="E14" s="71">
        <v>176213.13029999999</v>
      </c>
      <c r="F14" s="72">
        <v>89.974277189263503</v>
      </c>
      <c r="G14" s="71">
        <v>152216.53520000001</v>
      </c>
      <c r="H14" s="72">
        <v>4.1585200265417601</v>
      </c>
      <c r="I14" s="71">
        <v>33568.944499999998</v>
      </c>
      <c r="J14" s="72">
        <v>21.172934472709699</v>
      </c>
      <c r="K14" s="71">
        <v>27539.287499999999</v>
      </c>
      <c r="L14" s="72">
        <v>18.092178661021102</v>
      </c>
      <c r="M14" s="72">
        <v>0.21894745824487999</v>
      </c>
      <c r="N14" s="71">
        <v>158546.4903</v>
      </c>
      <c r="O14" s="71">
        <v>36478775.864399999</v>
      </c>
      <c r="P14" s="71">
        <v>3087</v>
      </c>
      <c r="Q14" s="71">
        <v>4190</v>
      </c>
      <c r="R14" s="72">
        <v>-26.324582338902101</v>
      </c>
      <c r="S14" s="71">
        <v>51.359407288629697</v>
      </c>
      <c r="T14" s="71">
        <v>52.234277255369904</v>
      </c>
      <c r="U14" s="73">
        <v>-1.7034269142235099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114877.4102</v>
      </c>
      <c r="E15" s="71">
        <v>132047.1985</v>
      </c>
      <c r="F15" s="72">
        <v>86.997233947375307</v>
      </c>
      <c r="G15" s="71">
        <v>128810.49890000001</v>
      </c>
      <c r="H15" s="72">
        <v>-10.816733743743001</v>
      </c>
      <c r="I15" s="71">
        <v>23014.1253</v>
      </c>
      <c r="J15" s="72">
        <v>20.033638693571501</v>
      </c>
      <c r="K15" s="71">
        <v>25892.3069</v>
      </c>
      <c r="L15" s="72">
        <v>20.101084244771901</v>
      </c>
      <c r="M15" s="72">
        <v>-0.111159720573218</v>
      </c>
      <c r="N15" s="71">
        <v>114877.4102</v>
      </c>
      <c r="O15" s="71">
        <v>28217748.509199999</v>
      </c>
      <c r="P15" s="71">
        <v>5467</v>
      </c>
      <c r="Q15" s="71">
        <v>9107</v>
      </c>
      <c r="R15" s="72">
        <v>-39.969254419677199</v>
      </c>
      <c r="S15" s="71">
        <v>21.012879129321401</v>
      </c>
      <c r="T15" s="71">
        <v>20.598256352256499</v>
      </c>
      <c r="U15" s="73">
        <v>1.9731840387655999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791125.90709999995</v>
      </c>
      <c r="E16" s="71">
        <v>963586.25950000004</v>
      </c>
      <c r="F16" s="72">
        <v>82.102240385880094</v>
      </c>
      <c r="G16" s="71">
        <v>824695.04410000006</v>
      </c>
      <c r="H16" s="72">
        <v>-4.0704909336073998</v>
      </c>
      <c r="I16" s="71">
        <v>41012.005799999999</v>
      </c>
      <c r="J16" s="72">
        <v>5.18400490136092</v>
      </c>
      <c r="K16" s="71">
        <v>27133.7003</v>
      </c>
      <c r="L16" s="72">
        <v>3.2901495521427999</v>
      </c>
      <c r="M16" s="72">
        <v>0.51147854316058805</v>
      </c>
      <c r="N16" s="71">
        <v>791125.90709999995</v>
      </c>
      <c r="O16" s="71">
        <v>206228209.229</v>
      </c>
      <c r="P16" s="71">
        <v>47388</v>
      </c>
      <c r="Q16" s="71">
        <v>84943</v>
      </c>
      <c r="R16" s="72">
        <v>-44.212000988898403</v>
      </c>
      <c r="S16" s="71">
        <v>16.694646473790801</v>
      </c>
      <c r="T16" s="71">
        <v>23.774296636568099</v>
      </c>
      <c r="U16" s="73">
        <v>-42.406709084206497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429624.68900000001</v>
      </c>
      <c r="E17" s="71">
        <v>604705.71799999999</v>
      </c>
      <c r="F17" s="72">
        <v>71.046903677533905</v>
      </c>
      <c r="G17" s="71">
        <v>458614.0196</v>
      </c>
      <c r="H17" s="72">
        <v>-6.3210737921366302</v>
      </c>
      <c r="I17" s="71">
        <v>57225.6158</v>
      </c>
      <c r="J17" s="72">
        <v>13.319908577228</v>
      </c>
      <c r="K17" s="71">
        <v>45439.610500000003</v>
      </c>
      <c r="L17" s="72">
        <v>9.9080290959338999</v>
      </c>
      <c r="M17" s="72">
        <v>0.25937733995321099</v>
      </c>
      <c r="N17" s="71">
        <v>429624.68900000001</v>
      </c>
      <c r="O17" s="71">
        <v>206314835.27169999</v>
      </c>
      <c r="P17" s="71">
        <v>11732</v>
      </c>
      <c r="Q17" s="71">
        <v>18579</v>
      </c>
      <c r="R17" s="72">
        <v>-36.853436675816802</v>
      </c>
      <c r="S17" s="71">
        <v>36.619901892260501</v>
      </c>
      <c r="T17" s="71">
        <v>56.781234721997997</v>
      </c>
      <c r="U17" s="73">
        <v>-55.055671337007396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1566092.0501999999</v>
      </c>
      <c r="E18" s="71">
        <v>2095403.8862999999</v>
      </c>
      <c r="F18" s="72">
        <v>74.739388451042601</v>
      </c>
      <c r="G18" s="71">
        <v>1761879.5678999999</v>
      </c>
      <c r="H18" s="72">
        <v>-11.112423417984299</v>
      </c>
      <c r="I18" s="71">
        <v>278472.49050000001</v>
      </c>
      <c r="J18" s="72">
        <v>17.781361604155901</v>
      </c>
      <c r="K18" s="71">
        <v>271688.50199999998</v>
      </c>
      <c r="L18" s="72">
        <v>15.4203787222431</v>
      </c>
      <c r="M18" s="72">
        <v>2.496972985629E-2</v>
      </c>
      <c r="N18" s="71">
        <v>1566092.0501999999</v>
      </c>
      <c r="O18" s="71">
        <v>463758167.8035</v>
      </c>
      <c r="P18" s="71">
        <v>77584</v>
      </c>
      <c r="Q18" s="71">
        <v>116847</v>
      </c>
      <c r="R18" s="72">
        <v>-33.602060814569498</v>
      </c>
      <c r="S18" s="71">
        <v>20.185760597545901</v>
      </c>
      <c r="T18" s="71">
        <v>24.671797477042599</v>
      </c>
      <c r="U18" s="73">
        <v>-22.223769363648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408553.31670000002</v>
      </c>
      <c r="E19" s="71">
        <v>559133.28910000005</v>
      </c>
      <c r="F19" s="72">
        <v>73.069038217635295</v>
      </c>
      <c r="G19" s="71">
        <v>416873.03909999999</v>
      </c>
      <c r="H19" s="72">
        <v>-1.99574489584685</v>
      </c>
      <c r="I19" s="71">
        <v>33138.010799999996</v>
      </c>
      <c r="J19" s="72">
        <v>8.1110615054272603</v>
      </c>
      <c r="K19" s="71">
        <v>52335.237399999998</v>
      </c>
      <c r="L19" s="72">
        <v>12.5542389387877</v>
      </c>
      <c r="M19" s="72">
        <v>-0.36681264008176601</v>
      </c>
      <c r="N19" s="71">
        <v>408553.31670000002</v>
      </c>
      <c r="O19" s="71">
        <v>139970852.2879</v>
      </c>
      <c r="P19" s="71">
        <v>8578</v>
      </c>
      <c r="Q19" s="71">
        <v>17104</v>
      </c>
      <c r="R19" s="72">
        <v>-49.847988774555702</v>
      </c>
      <c r="S19" s="71">
        <v>47.6280387852646</v>
      </c>
      <c r="T19" s="71">
        <v>65.022952584190804</v>
      </c>
      <c r="U19" s="73">
        <v>-36.522423015049498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859705.7219</v>
      </c>
      <c r="E20" s="71">
        <v>835167.07739999995</v>
      </c>
      <c r="F20" s="72">
        <v>102.938171913624</v>
      </c>
      <c r="G20" s="71">
        <v>844732.06039999996</v>
      </c>
      <c r="H20" s="72">
        <v>1.77259301522303</v>
      </c>
      <c r="I20" s="71">
        <v>83118.9035</v>
      </c>
      <c r="J20" s="72">
        <v>9.6682971140755392</v>
      </c>
      <c r="K20" s="71">
        <v>64664.854299999999</v>
      </c>
      <c r="L20" s="72">
        <v>7.6550728131923496</v>
      </c>
      <c r="M20" s="72">
        <v>0.28537989298461902</v>
      </c>
      <c r="N20" s="71">
        <v>859705.7219</v>
      </c>
      <c r="O20" s="71">
        <v>221173589.24669999</v>
      </c>
      <c r="P20" s="71">
        <v>37712</v>
      </c>
      <c r="Q20" s="71">
        <v>71422</v>
      </c>
      <c r="R20" s="72">
        <v>-47.198342247486799</v>
      </c>
      <c r="S20" s="71">
        <v>22.796609087293199</v>
      </c>
      <c r="T20" s="71">
        <v>35.611217874044399</v>
      </c>
      <c r="U20" s="73">
        <v>-56.2127847070646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319132.6998</v>
      </c>
      <c r="E21" s="71">
        <v>358063.5564</v>
      </c>
      <c r="F21" s="72">
        <v>89.127389284904098</v>
      </c>
      <c r="G21" s="71">
        <v>316548.40259999997</v>
      </c>
      <c r="H21" s="72">
        <v>0.81639874937724499</v>
      </c>
      <c r="I21" s="71">
        <v>34219.904300000002</v>
      </c>
      <c r="J21" s="72">
        <v>10.722782191058901</v>
      </c>
      <c r="K21" s="71">
        <v>38570.239300000001</v>
      </c>
      <c r="L21" s="72">
        <v>12.1846261055812</v>
      </c>
      <c r="M21" s="72">
        <v>-0.112789940611024</v>
      </c>
      <c r="N21" s="71">
        <v>319132.6998</v>
      </c>
      <c r="O21" s="71">
        <v>84012517.062900007</v>
      </c>
      <c r="P21" s="71">
        <v>28935</v>
      </c>
      <c r="Q21" s="71">
        <v>41263</v>
      </c>
      <c r="R21" s="72">
        <v>-29.8766449361413</v>
      </c>
      <c r="S21" s="71">
        <v>11.029296692586801</v>
      </c>
      <c r="T21" s="71">
        <v>13.7377183287691</v>
      </c>
      <c r="U21" s="73">
        <v>-24.556612372234898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1230077.5469</v>
      </c>
      <c r="E22" s="71">
        <v>1371385.8758</v>
      </c>
      <c r="F22" s="72">
        <v>89.6959468962324</v>
      </c>
      <c r="G22" s="71">
        <v>1173183.4305</v>
      </c>
      <c r="H22" s="72">
        <v>4.8495499442702004</v>
      </c>
      <c r="I22" s="71">
        <v>169912.08470000001</v>
      </c>
      <c r="J22" s="72">
        <v>13.8131197604742</v>
      </c>
      <c r="K22" s="71">
        <v>147704.53049999999</v>
      </c>
      <c r="L22" s="72">
        <v>12.5900627864348</v>
      </c>
      <c r="M22" s="72">
        <v>0.15035120537484101</v>
      </c>
      <c r="N22" s="71">
        <v>1230077.5469</v>
      </c>
      <c r="O22" s="71">
        <v>269713627.22100002</v>
      </c>
      <c r="P22" s="71">
        <v>76370</v>
      </c>
      <c r="Q22" s="71">
        <v>107176</v>
      </c>
      <c r="R22" s="72">
        <v>-28.743375382548301</v>
      </c>
      <c r="S22" s="71">
        <v>16.106816117585399</v>
      </c>
      <c r="T22" s="71">
        <v>16.9938329980593</v>
      </c>
      <c r="U22" s="73">
        <v>-5.5070901287895397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2611437.5838000001</v>
      </c>
      <c r="E23" s="71">
        <v>2865910.7031999999</v>
      </c>
      <c r="F23" s="72">
        <v>91.120689171652799</v>
      </c>
      <c r="G23" s="71">
        <v>2568436.9314999999</v>
      </c>
      <c r="H23" s="72">
        <v>1.67419537433948</v>
      </c>
      <c r="I23" s="71">
        <v>315698.32380000001</v>
      </c>
      <c r="J23" s="72">
        <v>12.089062582174201</v>
      </c>
      <c r="K23" s="71">
        <v>229355.22870000001</v>
      </c>
      <c r="L23" s="72">
        <v>8.9297590253093606</v>
      </c>
      <c r="M23" s="72">
        <v>0.37646011206894298</v>
      </c>
      <c r="N23" s="71">
        <v>2611437.5838000001</v>
      </c>
      <c r="O23" s="71">
        <v>583112278.04460001</v>
      </c>
      <c r="P23" s="71">
        <v>80824</v>
      </c>
      <c r="Q23" s="71">
        <v>153961</v>
      </c>
      <c r="R23" s="72">
        <v>-47.503588571131701</v>
      </c>
      <c r="S23" s="71">
        <v>32.310174995051</v>
      </c>
      <c r="T23" s="71">
        <v>40.525544213794397</v>
      </c>
      <c r="U23" s="73">
        <v>-25.426569865380799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239061.69140000001</v>
      </c>
      <c r="E24" s="71">
        <v>308656.36690000002</v>
      </c>
      <c r="F24" s="72">
        <v>77.452376505634305</v>
      </c>
      <c r="G24" s="71">
        <v>307369.32929999998</v>
      </c>
      <c r="H24" s="72">
        <v>-22.223309676200699</v>
      </c>
      <c r="I24" s="71">
        <v>40032.181900000003</v>
      </c>
      <c r="J24" s="72">
        <v>16.745544493374201</v>
      </c>
      <c r="K24" s="71">
        <v>55794.4787</v>
      </c>
      <c r="L24" s="72">
        <v>18.152259637311801</v>
      </c>
      <c r="M24" s="72">
        <v>-0.28250639072643602</v>
      </c>
      <c r="N24" s="71">
        <v>239061.69140000001</v>
      </c>
      <c r="O24" s="71">
        <v>54359814.440300003</v>
      </c>
      <c r="P24" s="71">
        <v>25519</v>
      </c>
      <c r="Q24" s="71">
        <v>30379</v>
      </c>
      <c r="R24" s="72">
        <v>-15.997893281543201</v>
      </c>
      <c r="S24" s="71">
        <v>9.3679882205415606</v>
      </c>
      <c r="T24" s="71">
        <v>9.6197424734191408</v>
      </c>
      <c r="U24" s="73">
        <v>-2.6873886575300001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205537.6403</v>
      </c>
      <c r="E25" s="71">
        <v>256409.46470000001</v>
      </c>
      <c r="F25" s="72">
        <v>80.159927224402495</v>
      </c>
      <c r="G25" s="71">
        <v>225250.3786</v>
      </c>
      <c r="H25" s="72">
        <v>-8.7514784314773202</v>
      </c>
      <c r="I25" s="71">
        <v>17166.051200000002</v>
      </c>
      <c r="J25" s="72">
        <v>8.35177983698979</v>
      </c>
      <c r="K25" s="71">
        <v>22186.8462</v>
      </c>
      <c r="L25" s="72">
        <v>9.8498596707797095</v>
      </c>
      <c r="M25" s="72">
        <v>-0.226296020387071</v>
      </c>
      <c r="N25" s="71">
        <v>205537.6403</v>
      </c>
      <c r="O25" s="71">
        <v>61732704.0101</v>
      </c>
      <c r="P25" s="71">
        <v>17424</v>
      </c>
      <c r="Q25" s="71">
        <v>19373</v>
      </c>
      <c r="R25" s="72">
        <v>-10.0603933309245</v>
      </c>
      <c r="S25" s="71">
        <v>11.796237390955</v>
      </c>
      <c r="T25" s="71">
        <v>15.1634739224694</v>
      </c>
      <c r="U25" s="73">
        <v>-28.545004817352201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613409.50840000005</v>
      </c>
      <c r="E26" s="71">
        <v>620036.69149999996</v>
      </c>
      <c r="F26" s="72">
        <v>98.931162753615894</v>
      </c>
      <c r="G26" s="71">
        <v>536590.69469999999</v>
      </c>
      <c r="H26" s="72">
        <v>14.316091288714601</v>
      </c>
      <c r="I26" s="71">
        <v>120693.16310000001</v>
      </c>
      <c r="J26" s="72">
        <v>19.675789411027001</v>
      </c>
      <c r="K26" s="71">
        <v>107582.46189999999</v>
      </c>
      <c r="L26" s="72">
        <v>20.049259698800402</v>
      </c>
      <c r="M26" s="72">
        <v>0.12186652887890501</v>
      </c>
      <c r="N26" s="71">
        <v>613409.50840000005</v>
      </c>
      <c r="O26" s="71">
        <v>129336414.34630001</v>
      </c>
      <c r="P26" s="71">
        <v>42368</v>
      </c>
      <c r="Q26" s="71">
        <v>60456</v>
      </c>
      <c r="R26" s="72">
        <v>-29.919280137620799</v>
      </c>
      <c r="S26" s="71">
        <v>14.478132279078601</v>
      </c>
      <c r="T26" s="71">
        <v>18.068262744806098</v>
      </c>
      <c r="U26" s="73">
        <v>-24.796917147355199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211687.3088</v>
      </c>
      <c r="E27" s="71">
        <v>294751.97249999997</v>
      </c>
      <c r="F27" s="72">
        <v>71.818792934456098</v>
      </c>
      <c r="G27" s="71">
        <v>244537.90419999999</v>
      </c>
      <c r="H27" s="72">
        <v>-13.433743741065401</v>
      </c>
      <c r="I27" s="71">
        <v>58732.829700000002</v>
      </c>
      <c r="J27" s="72">
        <v>27.745087805660699</v>
      </c>
      <c r="K27" s="71">
        <v>79760.9715</v>
      </c>
      <c r="L27" s="72">
        <v>32.617017701585397</v>
      </c>
      <c r="M27" s="72">
        <v>-0.26363948939613902</v>
      </c>
      <c r="N27" s="71">
        <v>211687.3088</v>
      </c>
      <c r="O27" s="71">
        <v>48116500.332699999</v>
      </c>
      <c r="P27" s="71">
        <v>30468</v>
      </c>
      <c r="Q27" s="71">
        <v>33836</v>
      </c>
      <c r="R27" s="72">
        <v>-9.9538952594869308</v>
      </c>
      <c r="S27" s="71">
        <v>6.9478570565839597</v>
      </c>
      <c r="T27" s="71">
        <v>6.2602654539543696</v>
      </c>
      <c r="U27" s="73">
        <v>9.8964557996772697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681832.15700000001</v>
      </c>
      <c r="E28" s="71">
        <v>853728.23869999999</v>
      </c>
      <c r="F28" s="72">
        <v>79.865245881786507</v>
      </c>
      <c r="G28" s="71">
        <v>767089.37040000001</v>
      </c>
      <c r="H28" s="72">
        <v>-11.1143781532968</v>
      </c>
      <c r="I28" s="71">
        <v>20227.6181</v>
      </c>
      <c r="J28" s="72">
        <v>2.96665651397254</v>
      </c>
      <c r="K28" s="71">
        <v>54405.909099999997</v>
      </c>
      <c r="L28" s="72">
        <v>7.0925124502285799</v>
      </c>
      <c r="M28" s="72">
        <v>-0.62820917002193799</v>
      </c>
      <c r="N28" s="71">
        <v>681832.15700000001</v>
      </c>
      <c r="O28" s="71">
        <v>170122248.79460001</v>
      </c>
      <c r="P28" s="71">
        <v>39612</v>
      </c>
      <c r="Q28" s="71">
        <v>42939</v>
      </c>
      <c r="R28" s="72">
        <v>-7.7482009362118403</v>
      </c>
      <c r="S28" s="71">
        <v>17.212767772392201</v>
      </c>
      <c r="T28" s="71">
        <v>18.009306683900402</v>
      </c>
      <c r="U28" s="73">
        <v>-4.6276050548116396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522127.27110000001</v>
      </c>
      <c r="E29" s="71">
        <v>544980.40079999994</v>
      </c>
      <c r="F29" s="72">
        <v>95.806614390819803</v>
      </c>
      <c r="G29" s="71">
        <v>480303.49129999999</v>
      </c>
      <c r="H29" s="72">
        <v>8.7077817583209391</v>
      </c>
      <c r="I29" s="71">
        <v>79112.097699999998</v>
      </c>
      <c r="J29" s="72">
        <v>15.151880025980899</v>
      </c>
      <c r="K29" s="71">
        <v>72284.110799999995</v>
      </c>
      <c r="L29" s="72">
        <v>15.049674239167899</v>
      </c>
      <c r="M29" s="72">
        <v>9.4460412176780001E-2</v>
      </c>
      <c r="N29" s="71">
        <v>522127.27110000001</v>
      </c>
      <c r="O29" s="71">
        <v>129332496.7652</v>
      </c>
      <c r="P29" s="71">
        <v>85520</v>
      </c>
      <c r="Q29" s="71">
        <v>97657</v>
      </c>
      <c r="R29" s="72">
        <v>-12.4281925514812</v>
      </c>
      <c r="S29" s="71">
        <v>6.1053235629092599</v>
      </c>
      <c r="T29" s="71">
        <v>6.3612147331988496</v>
      </c>
      <c r="U29" s="73">
        <v>-4.1912794244708698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1099489.0858</v>
      </c>
      <c r="E30" s="71">
        <v>1276645.9284000001</v>
      </c>
      <c r="F30" s="72">
        <v>86.123259499050903</v>
      </c>
      <c r="G30" s="71">
        <v>1018612.3667</v>
      </c>
      <c r="H30" s="72">
        <v>7.9398917334978298</v>
      </c>
      <c r="I30" s="71">
        <v>102507.406</v>
      </c>
      <c r="J30" s="72">
        <v>9.3231854071033808</v>
      </c>
      <c r="K30" s="71">
        <v>126552.3968</v>
      </c>
      <c r="L30" s="72">
        <v>12.4239996427681</v>
      </c>
      <c r="M30" s="72">
        <v>-0.19000027978924899</v>
      </c>
      <c r="N30" s="71">
        <v>1099489.0858</v>
      </c>
      <c r="O30" s="71">
        <v>237150126.42950001</v>
      </c>
      <c r="P30" s="71">
        <v>65564</v>
      </c>
      <c r="Q30" s="71">
        <v>91119</v>
      </c>
      <c r="R30" s="72">
        <v>-28.045742380842601</v>
      </c>
      <c r="S30" s="71">
        <v>16.769707244829501</v>
      </c>
      <c r="T30" s="71">
        <v>18.675656447063702</v>
      </c>
      <c r="U30" s="73">
        <v>-11.365429189718901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738498.35739999998</v>
      </c>
      <c r="E31" s="71">
        <v>743138.59</v>
      </c>
      <c r="F31" s="72">
        <v>99.375589874830794</v>
      </c>
      <c r="G31" s="71">
        <v>578543.03949999996</v>
      </c>
      <c r="H31" s="72">
        <v>27.647954772429699</v>
      </c>
      <c r="I31" s="71">
        <v>17135.5697</v>
      </c>
      <c r="J31" s="72">
        <v>2.3203260411205902</v>
      </c>
      <c r="K31" s="71">
        <v>38180.960500000001</v>
      </c>
      <c r="L31" s="72">
        <v>6.5995021793015596</v>
      </c>
      <c r="M31" s="72">
        <v>-0.55120118835145604</v>
      </c>
      <c r="N31" s="71">
        <v>738498.35739999998</v>
      </c>
      <c r="O31" s="71">
        <v>230781987.2836</v>
      </c>
      <c r="P31" s="71">
        <v>30660</v>
      </c>
      <c r="Q31" s="71">
        <v>47714</v>
      </c>
      <c r="R31" s="72">
        <v>-35.742130192396402</v>
      </c>
      <c r="S31" s="71">
        <v>24.086704416177401</v>
      </c>
      <c r="T31" s="71">
        <v>38.289144752064402</v>
      </c>
      <c r="U31" s="73">
        <v>-58.963817093832603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101525.42539999999</v>
      </c>
      <c r="E32" s="71">
        <v>155252.9</v>
      </c>
      <c r="F32" s="72">
        <v>65.393577446862494</v>
      </c>
      <c r="G32" s="71">
        <v>121225.40489999999</v>
      </c>
      <c r="H32" s="72">
        <v>-16.2507021661431</v>
      </c>
      <c r="I32" s="71">
        <v>26686.3174</v>
      </c>
      <c r="J32" s="72">
        <v>26.285353934601702</v>
      </c>
      <c r="K32" s="71">
        <v>33640.291400000002</v>
      </c>
      <c r="L32" s="72">
        <v>27.750199248870501</v>
      </c>
      <c r="M32" s="72">
        <v>-0.20671562910421201</v>
      </c>
      <c r="N32" s="71">
        <v>101525.42539999999</v>
      </c>
      <c r="O32" s="71">
        <v>24814326.902199998</v>
      </c>
      <c r="P32" s="71">
        <v>23332</v>
      </c>
      <c r="Q32" s="71">
        <v>24797</v>
      </c>
      <c r="R32" s="72">
        <v>-5.9079727386377403</v>
      </c>
      <c r="S32" s="71">
        <v>4.3513383079033101</v>
      </c>
      <c r="T32" s="71">
        <v>4.3796570512562001</v>
      </c>
      <c r="U32" s="73">
        <v>-0.65080536949875201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0</v>
      </c>
      <c r="E33" s="74"/>
      <c r="F33" s="74"/>
      <c r="G33" s="71">
        <v>0</v>
      </c>
      <c r="H33" s="74"/>
      <c r="I33" s="71">
        <v>0</v>
      </c>
      <c r="J33" s="74"/>
      <c r="K33" s="71">
        <v>0</v>
      </c>
      <c r="L33" s="74"/>
      <c r="M33" s="74"/>
      <c r="N33" s="71">
        <v>0</v>
      </c>
      <c r="O33" s="71">
        <v>172.99539999999999</v>
      </c>
      <c r="P33" s="71">
        <v>2</v>
      </c>
      <c r="Q33" s="74"/>
      <c r="R33" s="74"/>
      <c r="S33" s="71">
        <v>0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105541.20359999999</v>
      </c>
      <c r="E35" s="71">
        <v>158572.6931</v>
      </c>
      <c r="F35" s="72">
        <v>66.556985024806906</v>
      </c>
      <c r="G35" s="71">
        <v>160793.8737</v>
      </c>
      <c r="H35" s="72">
        <v>-34.362422416097303</v>
      </c>
      <c r="I35" s="71">
        <v>21009.749500000002</v>
      </c>
      <c r="J35" s="72">
        <v>19.906679840062001</v>
      </c>
      <c r="K35" s="71">
        <v>16247.009</v>
      </c>
      <c r="L35" s="72">
        <v>10.104246278880501</v>
      </c>
      <c r="M35" s="72">
        <v>0.29314567992176299</v>
      </c>
      <c r="N35" s="71">
        <v>105541.20359999999</v>
      </c>
      <c r="O35" s="71">
        <v>35307421.520900004</v>
      </c>
      <c r="P35" s="71">
        <v>7454</v>
      </c>
      <c r="Q35" s="71">
        <v>8190</v>
      </c>
      <c r="R35" s="72">
        <v>-8.9865689865689902</v>
      </c>
      <c r="S35" s="71">
        <v>14.159002361148399</v>
      </c>
      <c r="T35" s="71">
        <v>14.4593581807082</v>
      </c>
      <c r="U35" s="73">
        <v>-2.1213063738442899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52198.37</v>
      </c>
      <c r="E36" s="74"/>
      <c r="F36" s="74"/>
      <c r="G36" s="74"/>
      <c r="H36" s="74"/>
      <c r="I36" s="71">
        <v>2374.09</v>
      </c>
      <c r="J36" s="72">
        <v>4.5482071566602604</v>
      </c>
      <c r="K36" s="74"/>
      <c r="L36" s="74"/>
      <c r="M36" s="74"/>
      <c r="N36" s="71">
        <v>52198.37</v>
      </c>
      <c r="O36" s="71">
        <v>10782124.27</v>
      </c>
      <c r="P36" s="71">
        <v>67</v>
      </c>
      <c r="Q36" s="71">
        <v>54</v>
      </c>
      <c r="R36" s="72">
        <v>24.074074074074101</v>
      </c>
      <c r="S36" s="71">
        <v>779.08014925373095</v>
      </c>
      <c r="T36" s="71">
        <v>1779.17074074074</v>
      </c>
      <c r="U36" s="73">
        <v>-128.368126494428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217053.86</v>
      </c>
      <c r="E37" s="71">
        <v>172091.82949999999</v>
      </c>
      <c r="F37" s="72">
        <v>126.12676652379901</v>
      </c>
      <c r="G37" s="71">
        <v>286336.90999999997</v>
      </c>
      <c r="H37" s="72">
        <v>-24.196339200559201</v>
      </c>
      <c r="I37" s="71">
        <v>-24790.85</v>
      </c>
      <c r="J37" s="72">
        <v>-11.421519985868899</v>
      </c>
      <c r="K37" s="71">
        <v>-36494.879999999997</v>
      </c>
      <c r="L37" s="72">
        <v>-12.7454333428408</v>
      </c>
      <c r="M37" s="72">
        <v>-0.32070334249626198</v>
      </c>
      <c r="N37" s="71">
        <v>217053.86</v>
      </c>
      <c r="O37" s="71">
        <v>94026528.590000004</v>
      </c>
      <c r="P37" s="71">
        <v>82</v>
      </c>
      <c r="Q37" s="71">
        <v>302</v>
      </c>
      <c r="R37" s="72">
        <v>-72.847682119205302</v>
      </c>
      <c r="S37" s="71">
        <v>2646.9982926829298</v>
      </c>
      <c r="T37" s="71">
        <v>2350.0169205297998</v>
      </c>
      <c r="U37" s="73">
        <v>11.2195528411963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492171.87</v>
      </c>
      <c r="E38" s="71">
        <v>175161.4792</v>
      </c>
      <c r="F38" s="72">
        <v>280.98179591075302</v>
      </c>
      <c r="G38" s="71">
        <v>268221.73</v>
      </c>
      <c r="H38" s="72">
        <v>83.4944059155833</v>
      </c>
      <c r="I38" s="71">
        <v>-51326.38</v>
      </c>
      <c r="J38" s="72">
        <v>-10.4285480598475</v>
      </c>
      <c r="K38" s="71">
        <v>-1096.24</v>
      </c>
      <c r="L38" s="72">
        <v>-0.40870663238209698</v>
      </c>
      <c r="M38" s="72">
        <v>45.820386046851098</v>
      </c>
      <c r="N38" s="71">
        <v>492171.87</v>
      </c>
      <c r="O38" s="71">
        <v>98153176.969999999</v>
      </c>
      <c r="P38" s="71">
        <v>222</v>
      </c>
      <c r="Q38" s="71">
        <v>1484</v>
      </c>
      <c r="R38" s="72">
        <v>-85.040431266846397</v>
      </c>
      <c r="S38" s="71">
        <v>2216.99040540541</v>
      </c>
      <c r="T38" s="71">
        <v>2467.66413746631</v>
      </c>
      <c r="U38" s="73">
        <v>-11.306938065663999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245433.63</v>
      </c>
      <c r="E39" s="71">
        <v>99633.8649</v>
      </c>
      <c r="F39" s="72">
        <v>246.33555091568101</v>
      </c>
      <c r="G39" s="71">
        <v>200804.78</v>
      </c>
      <c r="H39" s="72">
        <v>22.224993847257998</v>
      </c>
      <c r="I39" s="71">
        <v>-28279.58</v>
      </c>
      <c r="J39" s="72">
        <v>-11.522292197691099</v>
      </c>
      <c r="K39" s="71">
        <v>-24650.240000000002</v>
      </c>
      <c r="L39" s="72">
        <v>-12.275723715341799</v>
      </c>
      <c r="M39" s="72">
        <v>0.147233454927822</v>
      </c>
      <c r="N39" s="71">
        <v>245433.63</v>
      </c>
      <c r="O39" s="71">
        <v>62554384.009999998</v>
      </c>
      <c r="P39" s="71">
        <v>156</v>
      </c>
      <c r="Q39" s="71">
        <v>479</v>
      </c>
      <c r="R39" s="72">
        <v>-67.432150313152405</v>
      </c>
      <c r="S39" s="71">
        <v>1573.2925</v>
      </c>
      <c r="T39" s="71">
        <v>1688.5029436325699</v>
      </c>
      <c r="U39" s="73">
        <v>-7.3228877422709298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9.35</v>
      </c>
      <c r="E40" s="74"/>
      <c r="F40" s="74"/>
      <c r="G40" s="71">
        <v>0.05</v>
      </c>
      <c r="H40" s="72">
        <v>18600</v>
      </c>
      <c r="I40" s="71">
        <v>8.36</v>
      </c>
      <c r="J40" s="72">
        <v>89.411764705882405</v>
      </c>
      <c r="K40" s="71">
        <v>0</v>
      </c>
      <c r="L40" s="72">
        <v>0</v>
      </c>
      <c r="M40" s="74"/>
      <c r="N40" s="71">
        <v>9.35</v>
      </c>
      <c r="O40" s="71">
        <v>3692.39</v>
      </c>
      <c r="P40" s="71">
        <v>11</v>
      </c>
      <c r="Q40" s="71">
        <v>7</v>
      </c>
      <c r="R40" s="72">
        <v>57.142857142857103</v>
      </c>
      <c r="S40" s="71">
        <v>0.85</v>
      </c>
      <c r="T40" s="71">
        <v>1.39</v>
      </c>
      <c r="U40" s="73">
        <v>-63.529411764705898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147579.48689999999</v>
      </c>
      <c r="E41" s="71">
        <v>99188.646599999993</v>
      </c>
      <c r="F41" s="72">
        <v>148.78667262710701</v>
      </c>
      <c r="G41" s="71">
        <v>224096.15349999999</v>
      </c>
      <c r="H41" s="72">
        <v>-34.144569375663103</v>
      </c>
      <c r="I41" s="71">
        <v>7978.8462</v>
      </c>
      <c r="J41" s="72">
        <v>5.4064737366965296</v>
      </c>
      <c r="K41" s="71">
        <v>11263.375400000001</v>
      </c>
      <c r="L41" s="72">
        <v>5.0261350871424</v>
      </c>
      <c r="M41" s="72">
        <v>-0.29161144713333498</v>
      </c>
      <c r="N41" s="71">
        <v>147579.48689999999</v>
      </c>
      <c r="O41" s="71">
        <v>39488355.991599999</v>
      </c>
      <c r="P41" s="71">
        <v>229</v>
      </c>
      <c r="Q41" s="71">
        <v>269</v>
      </c>
      <c r="R41" s="72">
        <v>-14.869888475836399</v>
      </c>
      <c r="S41" s="71">
        <v>644.45190786026205</v>
      </c>
      <c r="T41" s="71">
        <v>516.973275092937</v>
      </c>
      <c r="U41" s="73">
        <v>19.780938067292801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397818.92379999999</v>
      </c>
      <c r="E42" s="71">
        <v>312669.43229999999</v>
      </c>
      <c r="F42" s="72">
        <v>127.233071961541</v>
      </c>
      <c r="G42" s="71">
        <v>491591.02149999997</v>
      </c>
      <c r="H42" s="72">
        <v>-19.0752258684204</v>
      </c>
      <c r="I42" s="71">
        <v>25803.962200000002</v>
      </c>
      <c r="J42" s="72">
        <v>6.4863586562243896</v>
      </c>
      <c r="K42" s="71">
        <v>33025.359499999999</v>
      </c>
      <c r="L42" s="72">
        <v>6.7180558748264296</v>
      </c>
      <c r="M42" s="72">
        <v>-0.21866218594834699</v>
      </c>
      <c r="N42" s="71">
        <v>397818.92379999999</v>
      </c>
      <c r="O42" s="71">
        <v>102305007.97830001</v>
      </c>
      <c r="P42" s="71">
        <v>2045</v>
      </c>
      <c r="Q42" s="71">
        <v>5049</v>
      </c>
      <c r="R42" s="72">
        <v>-59.496930085165403</v>
      </c>
      <c r="S42" s="71">
        <v>194.532481075795</v>
      </c>
      <c r="T42" s="71">
        <v>202.80934147355899</v>
      </c>
      <c r="U42" s="73">
        <v>-4.2547446842769796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93206.05</v>
      </c>
      <c r="E43" s="71">
        <v>73783.554399999994</v>
      </c>
      <c r="F43" s="72">
        <v>126.32361067170299</v>
      </c>
      <c r="G43" s="71">
        <v>77196.63</v>
      </c>
      <c r="H43" s="72">
        <v>20.7384959680235</v>
      </c>
      <c r="I43" s="71">
        <v>-2035.91</v>
      </c>
      <c r="J43" s="72">
        <v>-2.1843109969792698</v>
      </c>
      <c r="K43" s="71">
        <v>-13580.28</v>
      </c>
      <c r="L43" s="72">
        <v>-17.591804201815499</v>
      </c>
      <c r="M43" s="72">
        <v>-0.85008335616054997</v>
      </c>
      <c r="N43" s="71">
        <v>93206.05</v>
      </c>
      <c r="O43" s="71">
        <v>42789072.240000002</v>
      </c>
      <c r="P43" s="71">
        <v>58</v>
      </c>
      <c r="Q43" s="71">
        <v>224</v>
      </c>
      <c r="R43" s="72">
        <v>-74.107142857142904</v>
      </c>
      <c r="S43" s="71">
        <v>1607.00086206897</v>
      </c>
      <c r="T43" s="71">
        <v>1374.0450000000001</v>
      </c>
      <c r="U43" s="73">
        <v>14.4963122029096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59341.91</v>
      </c>
      <c r="E44" s="71">
        <v>15068.494000000001</v>
      </c>
      <c r="F44" s="72">
        <v>393.81447143954802</v>
      </c>
      <c r="G44" s="71">
        <v>53333.36</v>
      </c>
      <c r="H44" s="72">
        <v>11.2660256169872</v>
      </c>
      <c r="I44" s="71">
        <v>8232.32</v>
      </c>
      <c r="J44" s="72">
        <v>13.872691323889001</v>
      </c>
      <c r="K44" s="71">
        <v>7147.27</v>
      </c>
      <c r="L44" s="72">
        <v>13.4011245494377</v>
      </c>
      <c r="M44" s="72">
        <v>0.15181320979898599</v>
      </c>
      <c r="N44" s="71">
        <v>59341.91</v>
      </c>
      <c r="O44" s="71">
        <v>16146330.369999999</v>
      </c>
      <c r="P44" s="71">
        <v>60</v>
      </c>
      <c r="Q44" s="71">
        <v>120</v>
      </c>
      <c r="R44" s="72">
        <v>-50</v>
      </c>
      <c r="S44" s="71">
        <v>989.031833333333</v>
      </c>
      <c r="T44" s="71">
        <v>1348.39075</v>
      </c>
      <c r="U44" s="73">
        <v>-36.334413570442898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11809.771699999999</v>
      </c>
      <c r="E45" s="77"/>
      <c r="F45" s="77"/>
      <c r="G45" s="76">
        <v>29104.516800000001</v>
      </c>
      <c r="H45" s="78">
        <v>-59.422890332953401</v>
      </c>
      <c r="I45" s="76">
        <v>1895.9101000000001</v>
      </c>
      <c r="J45" s="78">
        <v>16.053740480012799</v>
      </c>
      <c r="K45" s="76">
        <v>3937.8472000000002</v>
      </c>
      <c r="L45" s="78">
        <v>13.5300208797832</v>
      </c>
      <c r="M45" s="78">
        <v>-0.51854147616494595</v>
      </c>
      <c r="N45" s="76">
        <v>11809.771699999999</v>
      </c>
      <c r="O45" s="76">
        <v>4608874.9233999997</v>
      </c>
      <c r="P45" s="76">
        <v>22</v>
      </c>
      <c r="Q45" s="76">
        <v>22</v>
      </c>
      <c r="R45" s="78">
        <v>0</v>
      </c>
      <c r="S45" s="76">
        <v>536.80780454545504</v>
      </c>
      <c r="T45" s="76">
        <v>1758.7267454545499</v>
      </c>
      <c r="U45" s="79">
        <v>-227.62689561560299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60409</v>
      </c>
      <c r="D2" s="32">
        <v>534919.88048803399</v>
      </c>
      <c r="E2" s="32">
        <v>388088.00327435898</v>
      </c>
      <c r="F2" s="32">
        <v>146831.877213675</v>
      </c>
      <c r="G2" s="32">
        <v>388088.00327435898</v>
      </c>
      <c r="H2" s="32">
        <v>0.274493213973863</v>
      </c>
    </row>
    <row r="3" spans="1:8" ht="14.25" x14ac:dyDescent="0.2">
      <c r="A3" s="32">
        <v>2</v>
      </c>
      <c r="B3" s="33">
        <v>13</v>
      </c>
      <c r="C3" s="32">
        <v>17111</v>
      </c>
      <c r="D3" s="32">
        <v>92287.174050608897</v>
      </c>
      <c r="E3" s="32">
        <v>70566.590190416799</v>
      </c>
      <c r="F3" s="32">
        <v>21720.583860192099</v>
      </c>
      <c r="G3" s="32">
        <v>70566.590190416799</v>
      </c>
      <c r="H3" s="32">
        <v>0.23535864093401401</v>
      </c>
    </row>
    <row r="4" spans="1:8" ht="14.25" x14ac:dyDescent="0.2">
      <c r="A4" s="32">
        <v>3</v>
      </c>
      <c r="B4" s="33">
        <v>14</v>
      </c>
      <c r="C4" s="32">
        <v>100305</v>
      </c>
      <c r="D4" s="32">
        <v>131636.36122906001</v>
      </c>
      <c r="E4" s="32">
        <v>93907.838420512795</v>
      </c>
      <c r="F4" s="32">
        <v>37728.522808547001</v>
      </c>
      <c r="G4" s="32">
        <v>93907.838420512795</v>
      </c>
      <c r="H4" s="32">
        <v>0.28661171165993998</v>
      </c>
    </row>
    <row r="5" spans="1:8" ht="14.25" x14ac:dyDescent="0.2">
      <c r="A5" s="32">
        <v>4</v>
      </c>
      <c r="B5" s="33">
        <v>15</v>
      </c>
      <c r="C5" s="32">
        <v>3362</v>
      </c>
      <c r="D5" s="32">
        <v>52730.6119290598</v>
      </c>
      <c r="E5" s="32">
        <v>41037.838963247901</v>
      </c>
      <c r="F5" s="32">
        <v>11692.772965812001</v>
      </c>
      <c r="G5" s="32">
        <v>41037.838963247901</v>
      </c>
      <c r="H5" s="32">
        <v>0.221745444212607</v>
      </c>
    </row>
    <row r="6" spans="1:8" ht="14.25" x14ac:dyDescent="0.2">
      <c r="A6" s="32">
        <v>5</v>
      </c>
      <c r="B6" s="33">
        <v>16</v>
      </c>
      <c r="C6" s="32">
        <v>3959</v>
      </c>
      <c r="D6" s="32">
        <v>184995.19662393199</v>
      </c>
      <c r="E6" s="32">
        <v>157999.033118803</v>
      </c>
      <c r="F6" s="32">
        <v>26996.163505128199</v>
      </c>
      <c r="G6" s="32">
        <v>157999.033118803</v>
      </c>
      <c r="H6" s="32">
        <v>0.14592899706475901</v>
      </c>
    </row>
    <row r="7" spans="1:8" ht="14.25" x14ac:dyDescent="0.2">
      <c r="A7" s="32">
        <v>6</v>
      </c>
      <c r="B7" s="33">
        <v>17</v>
      </c>
      <c r="C7" s="32">
        <v>19191</v>
      </c>
      <c r="D7" s="32">
        <v>259438.93799914501</v>
      </c>
      <c r="E7" s="32">
        <v>190297.927288034</v>
      </c>
      <c r="F7" s="32">
        <v>69141.010711111099</v>
      </c>
      <c r="G7" s="32">
        <v>190297.927288034</v>
      </c>
      <c r="H7" s="32">
        <v>0.26650205726381299</v>
      </c>
    </row>
    <row r="8" spans="1:8" ht="14.25" x14ac:dyDescent="0.2">
      <c r="A8" s="32">
        <v>7</v>
      </c>
      <c r="B8" s="33">
        <v>18</v>
      </c>
      <c r="C8" s="32">
        <v>59125</v>
      </c>
      <c r="D8" s="32">
        <v>158546.49307008501</v>
      </c>
      <c r="E8" s="32">
        <v>124977.54895128201</v>
      </c>
      <c r="F8" s="32">
        <v>33568.944118803403</v>
      </c>
      <c r="G8" s="32">
        <v>124977.54895128201</v>
      </c>
      <c r="H8" s="32">
        <v>0.211729338623493</v>
      </c>
    </row>
    <row r="9" spans="1:8" ht="14.25" x14ac:dyDescent="0.2">
      <c r="A9" s="32">
        <v>8</v>
      </c>
      <c r="B9" s="33">
        <v>19</v>
      </c>
      <c r="C9" s="32">
        <v>16430</v>
      </c>
      <c r="D9" s="32">
        <v>114877.55123076899</v>
      </c>
      <c r="E9" s="32">
        <v>91863.284061538507</v>
      </c>
      <c r="F9" s="32">
        <v>23014.267169230799</v>
      </c>
      <c r="G9" s="32">
        <v>91863.284061538507</v>
      </c>
      <c r="H9" s="32">
        <v>0.200337375950842</v>
      </c>
    </row>
    <row r="10" spans="1:8" ht="14.25" x14ac:dyDescent="0.2">
      <c r="A10" s="32">
        <v>9</v>
      </c>
      <c r="B10" s="33">
        <v>21</v>
      </c>
      <c r="C10" s="32">
        <v>204766</v>
      </c>
      <c r="D10" s="32">
        <v>791125.38830598304</v>
      </c>
      <c r="E10" s="32">
        <v>750113.90183760703</v>
      </c>
      <c r="F10" s="32">
        <v>41011.486468376097</v>
      </c>
      <c r="G10" s="32">
        <v>750113.90183760703</v>
      </c>
      <c r="H10" s="35">
        <v>5.1839426561942299E-2</v>
      </c>
    </row>
    <row r="11" spans="1:8" ht="14.25" x14ac:dyDescent="0.2">
      <c r="A11" s="32">
        <v>10</v>
      </c>
      <c r="B11" s="33">
        <v>22</v>
      </c>
      <c r="C11" s="32">
        <v>28559</v>
      </c>
      <c r="D11" s="32">
        <v>429624.62146495702</v>
      </c>
      <c r="E11" s="32">
        <v>372399.075311111</v>
      </c>
      <c r="F11" s="32">
        <v>57225.546153846197</v>
      </c>
      <c r="G11" s="32">
        <v>372399.075311111</v>
      </c>
      <c r="H11" s="32">
        <v>0.133198944601255</v>
      </c>
    </row>
    <row r="12" spans="1:8" ht="14.25" x14ac:dyDescent="0.2">
      <c r="A12" s="32">
        <v>11</v>
      </c>
      <c r="B12" s="33">
        <v>23</v>
      </c>
      <c r="C12" s="32">
        <v>213496.92600000001</v>
      </c>
      <c r="D12" s="32">
        <v>1566091.60098728</v>
      </c>
      <c r="E12" s="32">
        <v>1287619.5648865399</v>
      </c>
      <c r="F12" s="32">
        <v>278472.03610074101</v>
      </c>
      <c r="G12" s="32">
        <v>1287619.5648865399</v>
      </c>
      <c r="H12" s="32">
        <v>0.17781337689646601</v>
      </c>
    </row>
    <row r="13" spans="1:8" ht="14.25" x14ac:dyDescent="0.2">
      <c r="A13" s="32">
        <v>12</v>
      </c>
      <c r="B13" s="33">
        <v>24</v>
      </c>
      <c r="C13" s="32">
        <v>13197.138000000001</v>
      </c>
      <c r="D13" s="32">
        <v>408553.356268376</v>
      </c>
      <c r="E13" s="32">
        <v>375415.30545213702</v>
      </c>
      <c r="F13" s="32">
        <v>33138.050816239302</v>
      </c>
      <c r="G13" s="32">
        <v>375415.30545213702</v>
      </c>
      <c r="H13" s="32">
        <v>8.1110705144889703E-2</v>
      </c>
    </row>
    <row r="14" spans="1:8" ht="14.25" x14ac:dyDescent="0.2">
      <c r="A14" s="32">
        <v>13</v>
      </c>
      <c r="B14" s="33">
        <v>25</v>
      </c>
      <c r="C14" s="32">
        <v>77472</v>
      </c>
      <c r="D14" s="32">
        <v>859705.89110000001</v>
      </c>
      <c r="E14" s="32">
        <v>776586.81839999999</v>
      </c>
      <c r="F14" s="32">
        <v>83119.072700000004</v>
      </c>
      <c r="G14" s="32">
        <v>776586.81839999999</v>
      </c>
      <c r="H14" s="32">
        <v>9.66831489239285E-2</v>
      </c>
    </row>
    <row r="15" spans="1:8" ht="14.25" x14ac:dyDescent="0.2">
      <c r="A15" s="32">
        <v>14</v>
      </c>
      <c r="B15" s="33">
        <v>26</v>
      </c>
      <c r="C15" s="32">
        <v>57564</v>
      </c>
      <c r="D15" s="32">
        <v>319132.66310000001</v>
      </c>
      <c r="E15" s="32">
        <v>284912.79550000001</v>
      </c>
      <c r="F15" s="32">
        <v>34219.867599999998</v>
      </c>
      <c r="G15" s="32">
        <v>284912.79550000001</v>
      </c>
      <c r="H15" s="32">
        <v>0.107227719242506</v>
      </c>
    </row>
    <row r="16" spans="1:8" ht="14.25" x14ac:dyDescent="0.2">
      <c r="A16" s="32">
        <v>15</v>
      </c>
      <c r="B16" s="33">
        <v>27</v>
      </c>
      <c r="C16" s="32">
        <v>181985.40599999999</v>
      </c>
      <c r="D16" s="32">
        <v>1230078.4194</v>
      </c>
      <c r="E16" s="32">
        <v>1060165.4635000001</v>
      </c>
      <c r="F16" s="32">
        <v>169912.9559</v>
      </c>
      <c r="G16" s="32">
        <v>1060165.4635000001</v>
      </c>
      <c r="H16" s="32">
        <v>0.13813180787520801</v>
      </c>
    </row>
    <row r="17" spans="1:8" ht="14.25" x14ac:dyDescent="0.2">
      <c r="A17" s="32">
        <v>16</v>
      </c>
      <c r="B17" s="33">
        <v>29</v>
      </c>
      <c r="C17" s="32">
        <v>196151</v>
      </c>
      <c r="D17" s="32">
        <v>2611438.8519735001</v>
      </c>
      <c r="E17" s="32">
        <v>2295739.2939119702</v>
      </c>
      <c r="F17" s="32">
        <v>315699.55806153797</v>
      </c>
      <c r="G17" s="32">
        <v>2295739.2939119702</v>
      </c>
      <c r="H17" s="32">
        <v>0.12089103975111599</v>
      </c>
    </row>
    <row r="18" spans="1:8" ht="14.25" x14ac:dyDescent="0.2">
      <c r="A18" s="32">
        <v>17</v>
      </c>
      <c r="B18" s="33">
        <v>31</v>
      </c>
      <c r="C18" s="32">
        <v>28969.081999999999</v>
      </c>
      <c r="D18" s="32">
        <v>239061.6451579</v>
      </c>
      <c r="E18" s="32">
        <v>199029.51749276099</v>
      </c>
      <c r="F18" s="32">
        <v>40032.127665139102</v>
      </c>
      <c r="G18" s="32">
        <v>199029.51749276099</v>
      </c>
      <c r="H18" s="32">
        <v>0.16745525045934401</v>
      </c>
    </row>
    <row r="19" spans="1:8" ht="14.25" x14ac:dyDescent="0.2">
      <c r="A19" s="32">
        <v>18</v>
      </c>
      <c r="B19" s="33">
        <v>32</v>
      </c>
      <c r="C19" s="32">
        <v>15884.753000000001</v>
      </c>
      <c r="D19" s="32">
        <v>205537.64687097</v>
      </c>
      <c r="E19" s="32">
        <v>188371.59072312099</v>
      </c>
      <c r="F19" s="32">
        <v>17166.0561478497</v>
      </c>
      <c r="G19" s="32">
        <v>188371.59072312099</v>
      </c>
      <c r="H19" s="32">
        <v>8.3517819772579105E-2</v>
      </c>
    </row>
    <row r="20" spans="1:8" ht="14.25" x14ac:dyDescent="0.2">
      <c r="A20" s="32">
        <v>19</v>
      </c>
      <c r="B20" s="33">
        <v>33</v>
      </c>
      <c r="C20" s="32">
        <v>48180.616000000002</v>
      </c>
      <c r="D20" s="32">
        <v>613409.41064172203</v>
      </c>
      <c r="E20" s="32">
        <v>492716.311960741</v>
      </c>
      <c r="F20" s="32">
        <v>120693.098680981</v>
      </c>
      <c r="G20" s="32">
        <v>492716.311960741</v>
      </c>
      <c r="H20" s="32">
        <v>0.19675782044934201</v>
      </c>
    </row>
    <row r="21" spans="1:8" ht="14.25" x14ac:dyDescent="0.2">
      <c r="A21" s="32">
        <v>20</v>
      </c>
      <c r="B21" s="33">
        <v>34</v>
      </c>
      <c r="C21" s="32">
        <v>41774.082999999999</v>
      </c>
      <c r="D21" s="32">
        <v>211687.23534243199</v>
      </c>
      <c r="E21" s="32">
        <v>152954.49877206801</v>
      </c>
      <c r="F21" s="32">
        <v>58732.736570364199</v>
      </c>
      <c r="G21" s="32">
        <v>152954.49877206801</v>
      </c>
      <c r="H21" s="32">
        <v>0.27745053439502898</v>
      </c>
    </row>
    <row r="22" spans="1:8" ht="14.25" x14ac:dyDescent="0.2">
      <c r="A22" s="32">
        <v>21</v>
      </c>
      <c r="B22" s="33">
        <v>35</v>
      </c>
      <c r="C22" s="32">
        <v>27126.846000000001</v>
      </c>
      <c r="D22" s="32">
        <v>681832.15730354004</v>
      </c>
      <c r="E22" s="32">
        <v>661604.53256106202</v>
      </c>
      <c r="F22" s="32">
        <v>20227.624742477899</v>
      </c>
      <c r="G22" s="32">
        <v>661604.53256106202</v>
      </c>
      <c r="H22" s="32">
        <v>2.9666574868619601E-2</v>
      </c>
    </row>
    <row r="23" spans="1:8" ht="14.25" x14ac:dyDescent="0.2">
      <c r="A23" s="32">
        <v>22</v>
      </c>
      <c r="B23" s="33">
        <v>36</v>
      </c>
      <c r="C23" s="32">
        <v>107493.73299999999</v>
      </c>
      <c r="D23" s="32">
        <v>522127.27065752202</v>
      </c>
      <c r="E23" s="32">
        <v>443015.15338426997</v>
      </c>
      <c r="F23" s="32">
        <v>79112.117273252094</v>
      </c>
      <c r="G23" s="32">
        <v>443015.15338426997</v>
      </c>
      <c r="H23" s="32">
        <v>0.15151883787572501</v>
      </c>
    </row>
    <row r="24" spans="1:8" ht="14.25" x14ac:dyDescent="0.2">
      <c r="A24" s="32">
        <v>23</v>
      </c>
      <c r="B24" s="33">
        <v>37</v>
      </c>
      <c r="C24" s="32">
        <v>119692.58</v>
      </c>
      <c r="D24" s="32">
        <v>1099489.1398575199</v>
      </c>
      <c r="E24" s="32">
        <v>996981.71648273501</v>
      </c>
      <c r="F24" s="32">
        <v>102507.42337478801</v>
      </c>
      <c r="G24" s="32">
        <v>996981.71648273501</v>
      </c>
      <c r="H24" s="32">
        <v>9.32318652897937E-2</v>
      </c>
    </row>
    <row r="25" spans="1:8" ht="14.25" x14ac:dyDescent="0.2">
      <c r="A25" s="32">
        <v>24</v>
      </c>
      <c r="B25" s="33">
        <v>38</v>
      </c>
      <c r="C25" s="32">
        <v>160101.20199999999</v>
      </c>
      <c r="D25" s="32">
        <v>738498.24315929203</v>
      </c>
      <c r="E25" s="32">
        <v>721362.80503539799</v>
      </c>
      <c r="F25" s="32">
        <v>17135.4381238938</v>
      </c>
      <c r="G25" s="32">
        <v>721362.80503539799</v>
      </c>
      <c r="H25" s="32">
        <v>2.3203085833472602E-2</v>
      </c>
    </row>
    <row r="26" spans="1:8" ht="14.25" x14ac:dyDescent="0.2">
      <c r="A26" s="32">
        <v>25</v>
      </c>
      <c r="B26" s="33">
        <v>39</v>
      </c>
      <c r="C26" s="32">
        <v>75801.06</v>
      </c>
      <c r="D26" s="32">
        <v>101525.40302524</v>
      </c>
      <c r="E26" s="32">
        <v>74839.121936042997</v>
      </c>
      <c r="F26" s="32">
        <v>26686.281089197098</v>
      </c>
      <c r="G26" s="32">
        <v>74839.121936042997</v>
      </c>
      <c r="H26" s="32">
        <v>0.26285323962282298</v>
      </c>
    </row>
    <row r="27" spans="1:8" ht="14.25" x14ac:dyDescent="0.2">
      <c r="A27" s="32">
        <v>26</v>
      </c>
      <c r="B27" s="33">
        <v>42</v>
      </c>
      <c r="C27" s="32">
        <v>5339.8890000000001</v>
      </c>
      <c r="D27" s="32">
        <v>105541.2032</v>
      </c>
      <c r="E27" s="32">
        <v>84531.454400000002</v>
      </c>
      <c r="F27" s="32">
        <v>21009.748800000001</v>
      </c>
      <c r="G27" s="32">
        <v>84531.454400000002</v>
      </c>
      <c r="H27" s="32">
        <v>0.19906679252260001</v>
      </c>
    </row>
    <row r="28" spans="1:8" ht="14.25" x14ac:dyDescent="0.2">
      <c r="A28" s="32">
        <v>27</v>
      </c>
      <c r="B28" s="33">
        <v>75</v>
      </c>
      <c r="C28" s="32">
        <v>237</v>
      </c>
      <c r="D28" s="32">
        <v>147579.48717948701</v>
      </c>
      <c r="E28" s="32">
        <v>139600.641025641</v>
      </c>
      <c r="F28" s="32">
        <v>7978.8461538461497</v>
      </c>
      <c r="G28" s="32">
        <v>139600.641025641</v>
      </c>
      <c r="H28" s="32">
        <v>5.4064736951838201E-2</v>
      </c>
    </row>
    <row r="29" spans="1:8" ht="14.25" x14ac:dyDescent="0.2">
      <c r="A29" s="32">
        <v>28</v>
      </c>
      <c r="B29" s="33">
        <v>76</v>
      </c>
      <c r="C29" s="32">
        <v>2258</v>
      </c>
      <c r="D29" s="32">
        <v>397818.91780170897</v>
      </c>
      <c r="E29" s="32">
        <v>372014.95959059801</v>
      </c>
      <c r="F29" s="32">
        <v>25803.958211111101</v>
      </c>
      <c r="G29" s="32">
        <v>372014.95959059801</v>
      </c>
      <c r="H29" s="32">
        <v>6.4863577513357307E-2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11809.7715755238</v>
      </c>
      <c r="E30" s="32">
        <v>9913.8622645790801</v>
      </c>
      <c r="F30" s="32">
        <v>1895.9093109447099</v>
      </c>
      <c r="G30" s="32">
        <v>9913.8622645790801</v>
      </c>
      <c r="H30" s="32">
        <v>0.160537339678445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59</v>
      </c>
      <c r="D32" s="38">
        <v>52198.37</v>
      </c>
      <c r="E32" s="38">
        <v>49824.28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80</v>
      </c>
      <c r="D33" s="38">
        <v>217053.86</v>
      </c>
      <c r="E33" s="38">
        <v>241844.71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188</v>
      </c>
      <c r="D34" s="38">
        <v>492171.87</v>
      </c>
      <c r="E34" s="38">
        <v>543498.25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148</v>
      </c>
      <c r="D35" s="38">
        <v>245433.63</v>
      </c>
      <c r="E35" s="38">
        <v>273713.21000000002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11</v>
      </c>
      <c r="D36" s="38">
        <v>9.35</v>
      </c>
      <c r="E36" s="38">
        <v>0.99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56</v>
      </c>
      <c r="D37" s="38">
        <v>93206.05</v>
      </c>
      <c r="E37" s="38">
        <v>95241.96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48</v>
      </c>
      <c r="D38" s="38">
        <v>59341.91</v>
      </c>
      <c r="E38" s="38">
        <v>51109.59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2015-07-02T03:33:42Z</dcterms:modified>
</cp:coreProperties>
</file>