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<sst xmlns="http://schemas.openxmlformats.org/spreadsheetml/2006/main" count="117" uniqueCount="76">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</sst>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55" fillId="0" borderId="0" xfId="0" applyNumberFormat="1" applyFont="1" applyAlignme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25" sqref="N2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17855853.145999994</v>
      </c>
      <c r="F3" s="25">
        <f>RA!I7</f>
        <v>2054930.3448000001</v>
      </c>
      <c r="G3" s="16">
        <f>SUM(G4:G40)</f>
        <v>15800922.801199997</v>
      </c>
      <c r="H3" s="27">
        <f>RA!J7</f>
        <v>11.508441114505599</v>
      </c>
      <c r="I3" s="20">
        <f>SUM(I4:I40)</f>
        <v>17855860.702211294</v>
      </c>
      <c r="J3" s="21">
        <f>SUM(J4:J40)</f>
        <v>15800922.808262736</v>
      </c>
      <c r="K3" s="22">
        <f>E3-I3</f>
        <v>-7.5562113001942635</v>
      </c>
      <c r="L3" s="22">
        <f>G3-J3</f>
        <v>-7.062738761305809E-3</v>
      </c>
    </row>
    <row r="4" spans="1:13">
      <c r="A4" s="64">
        <f>RA!A8</f>
        <v>42418</v>
      </c>
      <c r="B4" s="12">
        <v>12</v>
      </c>
      <c r="C4" s="62" t="s">
        <v>6</v>
      </c>
      <c r="D4" s="62"/>
      <c r="E4" s="15">
        <f>VLOOKUP(C4,RA!B8:D36,3,0)</f>
        <v>773928.1372</v>
      </c>
      <c r="F4" s="25">
        <f>VLOOKUP(C4,RA!B8:I39,8,0)</f>
        <v>198740.54120000001</v>
      </c>
      <c r="G4" s="16">
        <f t="shared" ref="G4:G40" si="0">E4-F4</f>
        <v>575187.59600000002</v>
      </c>
      <c r="H4" s="27">
        <f>RA!J8</f>
        <v>25.679456741167801</v>
      </c>
      <c r="I4" s="20">
        <f>VLOOKUP(B4,RMS!B:D,3,FALSE)</f>
        <v>773929.21920854703</v>
      </c>
      <c r="J4" s="21">
        <f>VLOOKUP(B4,RMS!B:E,4,FALSE)</f>
        <v>575187.61318888899</v>
      </c>
      <c r="K4" s="22">
        <f t="shared" ref="K4:K40" si="1">E4-I4</f>
        <v>-1.0820085470331833</v>
      </c>
      <c r="L4" s="22">
        <f t="shared" ref="L4:L40" si="2">G4-J4</f>
        <v>-1.7188888974487782E-2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194130.85490000001</v>
      </c>
      <c r="F5" s="25">
        <f>VLOOKUP(C5,RA!B9:I40,8,0)</f>
        <v>41896.858500000002</v>
      </c>
      <c r="G5" s="16">
        <f t="shared" si="0"/>
        <v>152233.9964</v>
      </c>
      <c r="H5" s="27">
        <f>RA!J9</f>
        <v>21.581761704795301</v>
      </c>
      <c r="I5" s="20">
        <f>VLOOKUP(B5,RMS!B:D,3,FALSE)</f>
        <v>194131.083974359</v>
      </c>
      <c r="J5" s="21">
        <f>VLOOKUP(B5,RMS!B:E,4,FALSE)</f>
        <v>152234.007874359</v>
      </c>
      <c r="K5" s="22">
        <f t="shared" si="1"/>
        <v>-0.22907435899833217</v>
      </c>
      <c r="L5" s="22">
        <f t="shared" si="2"/>
        <v>-1.1474358994746581E-2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242803.1287</v>
      </c>
      <c r="F6" s="25">
        <f>VLOOKUP(C6,RA!B10:I41,8,0)</f>
        <v>59803.086499999998</v>
      </c>
      <c r="G6" s="16">
        <f t="shared" si="0"/>
        <v>183000.0422</v>
      </c>
      <c r="H6" s="27">
        <f>RA!J10</f>
        <v>24.630278374168299</v>
      </c>
      <c r="I6" s="20">
        <f>VLOOKUP(B6,RMS!B:D,3,FALSE)</f>
        <v>242804.824429778</v>
      </c>
      <c r="J6" s="21">
        <f>VLOOKUP(B6,RMS!B:E,4,FALSE)</f>
        <v>183000.04229754399</v>
      </c>
      <c r="K6" s="22">
        <f>E6-I6</f>
        <v>-1.6957297780027147</v>
      </c>
      <c r="L6" s="22">
        <f t="shared" si="2"/>
        <v>-9.7543990705162287E-5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64734.296300000002</v>
      </c>
      <c r="F7" s="25">
        <f>VLOOKUP(C7,RA!B11:I42,8,0)</f>
        <v>14067.130999999999</v>
      </c>
      <c r="G7" s="16">
        <f t="shared" si="0"/>
        <v>50667.165300000001</v>
      </c>
      <c r="H7" s="27">
        <f>RA!J11</f>
        <v>21.730569117192999</v>
      </c>
      <c r="I7" s="20">
        <f>VLOOKUP(B7,RMS!B:D,3,FALSE)</f>
        <v>64734.343722199497</v>
      </c>
      <c r="J7" s="21">
        <f>VLOOKUP(B7,RMS!B:E,4,FALSE)</f>
        <v>50667.165168186999</v>
      </c>
      <c r="K7" s="22">
        <f t="shared" si="1"/>
        <v>-4.7422199495485984E-2</v>
      </c>
      <c r="L7" s="22">
        <f t="shared" si="2"/>
        <v>1.3181300164433196E-4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177521.72270000001</v>
      </c>
      <c r="F8" s="25">
        <f>VLOOKUP(C8,RA!B12:I43,8,0)</f>
        <v>27467.424999999999</v>
      </c>
      <c r="G8" s="16">
        <f t="shared" si="0"/>
        <v>150054.29770000002</v>
      </c>
      <c r="H8" s="27">
        <f>RA!J12</f>
        <v>15.472712061508201</v>
      </c>
      <c r="I8" s="20">
        <f>VLOOKUP(B8,RMS!B:D,3,FALSE)</f>
        <v>177521.714359829</v>
      </c>
      <c r="J8" s="21">
        <f>VLOOKUP(B8,RMS!B:E,4,FALSE)</f>
        <v>150054.29708803401</v>
      </c>
      <c r="K8" s="22">
        <f t="shared" si="1"/>
        <v>8.3401710144244134E-3</v>
      </c>
      <c r="L8" s="22">
        <f t="shared" si="2"/>
        <v>6.1196601018309593E-4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282158.86200000002</v>
      </c>
      <c r="F9" s="25">
        <f>VLOOKUP(C9,RA!B13:I44,8,0)</f>
        <v>91006.241500000004</v>
      </c>
      <c r="G9" s="16">
        <f t="shared" si="0"/>
        <v>191152.62050000002</v>
      </c>
      <c r="H9" s="27">
        <f>RA!J13</f>
        <v>32.253547117013802</v>
      </c>
      <c r="I9" s="20">
        <f>VLOOKUP(B9,RMS!B:D,3,FALSE)</f>
        <v>282159.10988888901</v>
      </c>
      <c r="J9" s="21">
        <f>VLOOKUP(B9,RMS!B:E,4,FALSE)</f>
        <v>191152.619538461</v>
      </c>
      <c r="K9" s="22">
        <f t="shared" si="1"/>
        <v>-0.24788888898910955</v>
      </c>
      <c r="L9" s="22">
        <f t="shared" si="2"/>
        <v>9.6153901540674269E-4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99848.224499999997</v>
      </c>
      <c r="F10" s="25">
        <f>VLOOKUP(C10,RA!B14:I44,8,0)</f>
        <v>19473.3485</v>
      </c>
      <c r="G10" s="16">
        <f t="shared" si="0"/>
        <v>80374.875999999989</v>
      </c>
      <c r="H10" s="27">
        <f>RA!J14</f>
        <v>19.502949198661</v>
      </c>
      <c r="I10" s="20">
        <f>VLOOKUP(B10,RMS!B:D,3,FALSE)</f>
        <v>99848.227494871797</v>
      </c>
      <c r="J10" s="21">
        <f>VLOOKUP(B10,RMS!B:E,4,FALSE)</f>
        <v>80374.878978632507</v>
      </c>
      <c r="K10" s="22">
        <f t="shared" si="1"/>
        <v>-2.9948718001833186E-3</v>
      </c>
      <c r="L10" s="22">
        <f t="shared" si="2"/>
        <v>-2.9786325176246464E-3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119163.0046</v>
      </c>
      <c r="F11" s="25">
        <f>VLOOKUP(C11,RA!B15:I45,8,0)</f>
        <v>-12885.567800000001</v>
      </c>
      <c r="G11" s="16">
        <f t="shared" si="0"/>
        <v>132048.5724</v>
      </c>
      <c r="H11" s="27">
        <f>RA!J15</f>
        <v>-10.8133961905825</v>
      </c>
      <c r="I11" s="20">
        <f>VLOOKUP(B11,RMS!B:D,3,FALSE)</f>
        <v>119163.11387948701</v>
      </c>
      <c r="J11" s="21">
        <f>VLOOKUP(B11,RMS!B:E,4,FALSE)</f>
        <v>132048.57311453001</v>
      </c>
      <c r="K11" s="22">
        <f t="shared" si="1"/>
        <v>-0.10927948700555135</v>
      </c>
      <c r="L11" s="22">
        <f t="shared" si="2"/>
        <v>-7.1453000418841839E-4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968162.12879999995</v>
      </c>
      <c r="F12" s="25">
        <f>VLOOKUP(C12,RA!B16:I46,8,0)</f>
        <v>63875.217199999999</v>
      </c>
      <c r="G12" s="16">
        <f t="shared" si="0"/>
        <v>904286.91159999999</v>
      </c>
      <c r="H12" s="27">
        <f>RA!J16</f>
        <v>6.59757444542588</v>
      </c>
      <c r="I12" s="20">
        <f>VLOOKUP(B12,RMS!B:D,3,FALSE)</f>
        <v>968161.41940854699</v>
      </c>
      <c r="J12" s="21">
        <f>VLOOKUP(B12,RMS!B:E,4,FALSE)</f>
        <v>904286.91103675205</v>
      </c>
      <c r="K12" s="22">
        <f t="shared" si="1"/>
        <v>0.70939145295415074</v>
      </c>
      <c r="L12" s="22">
        <f t="shared" si="2"/>
        <v>5.6324794422835112E-4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1179015.2438999999</v>
      </c>
      <c r="F13" s="25">
        <f>VLOOKUP(C13,RA!B17:I47,8,0)</f>
        <v>107928.9111</v>
      </c>
      <c r="G13" s="16">
        <f t="shared" si="0"/>
        <v>1071086.3328</v>
      </c>
      <c r="H13" s="27">
        <f>RA!J17</f>
        <v>9.1541573918067307</v>
      </c>
      <c r="I13" s="20">
        <f>VLOOKUP(B13,RMS!B:D,3,FALSE)</f>
        <v>1179015.28916325</v>
      </c>
      <c r="J13" s="21">
        <f>VLOOKUP(B13,RMS!B:E,4,FALSE)</f>
        <v>1071086.33121282</v>
      </c>
      <c r="K13" s="22">
        <f t="shared" si="1"/>
        <v>-4.5263250125572085E-2</v>
      </c>
      <c r="L13" s="22">
        <f t="shared" si="2"/>
        <v>1.5871799550950527E-3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1810448.2568999999</v>
      </c>
      <c r="F14" s="25">
        <f>VLOOKUP(C14,RA!B18:I48,8,0)</f>
        <v>283085.7084</v>
      </c>
      <c r="G14" s="16">
        <f t="shared" si="0"/>
        <v>1527362.5485</v>
      </c>
      <c r="H14" s="27">
        <f>RA!J18</f>
        <v>15.6362219865219</v>
      </c>
      <c r="I14" s="20">
        <f>VLOOKUP(B14,RMS!B:D,3,FALSE)</f>
        <v>1810448.2186572601</v>
      </c>
      <c r="J14" s="21">
        <f>VLOOKUP(B14,RMS!B:E,4,FALSE)</f>
        <v>1527362.51816838</v>
      </c>
      <c r="K14" s="22">
        <f t="shared" si="1"/>
        <v>3.8242739858105779E-2</v>
      </c>
      <c r="L14" s="22">
        <f t="shared" si="2"/>
        <v>3.0331620015203953E-2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667545.56649999996</v>
      </c>
      <c r="F15" s="25">
        <f>VLOOKUP(C15,RA!B19:I49,8,0)</f>
        <v>79222.284199999995</v>
      </c>
      <c r="G15" s="16">
        <f t="shared" si="0"/>
        <v>588323.28229999996</v>
      </c>
      <c r="H15" s="27">
        <f>RA!J19</f>
        <v>11.8676968548184</v>
      </c>
      <c r="I15" s="20">
        <f>VLOOKUP(B15,RMS!B:D,3,FALSE)</f>
        <v>667545.53048290603</v>
      </c>
      <c r="J15" s="21">
        <f>VLOOKUP(B15,RMS!B:E,4,FALSE)</f>
        <v>588323.28395299101</v>
      </c>
      <c r="K15" s="22">
        <f t="shared" si="1"/>
        <v>3.6017093923874199E-2</v>
      </c>
      <c r="L15" s="22">
        <f t="shared" si="2"/>
        <v>-1.6529910499230027E-3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997128.26139999996</v>
      </c>
      <c r="F16" s="25">
        <f>VLOOKUP(C16,RA!B20:I50,8,0)</f>
        <v>76790.456399999995</v>
      </c>
      <c r="G16" s="16">
        <f t="shared" si="0"/>
        <v>920337.80499999993</v>
      </c>
      <c r="H16" s="27">
        <f>RA!J20</f>
        <v>7.7011613623490902</v>
      </c>
      <c r="I16" s="20">
        <f>VLOOKUP(B16,RMS!B:D,3,FALSE)</f>
        <v>997128.38760000002</v>
      </c>
      <c r="J16" s="21">
        <f>VLOOKUP(B16,RMS!B:E,4,FALSE)</f>
        <v>920337.80500000005</v>
      </c>
      <c r="K16" s="22">
        <f t="shared" si="1"/>
        <v>-0.12620000005699694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428962.2219</v>
      </c>
      <c r="F17" s="25">
        <f>VLOOKUP(C17,RA!B21:I51,8,0)</f>
        <v>65181.828200000004</v>
      </c>
      <c r="G17" s="16">
        <f t="shared" si="0"/>
        <v>363780.39370000002</v>
      </c>
      <c r="H17" s="27">
        <f>RA!J21</f>
        <v>15.195237452680701</v>
      </c>
      <c r="I17" s="20">
        <f>VLOOKUP(B17,RMS!B:D,3,FALSE)</f>
        <v>428962.26166761201</v>
      </c>
      <c r="J17" s="21">
        <f>VLOOKUP(B17,RMS!B:E,4,FALSE)</f>
        <v>363780.39442570898</v>
      </c>
      <c r="K17" s="22">
        <f t="shared" si="1"/>
        <v>-3.9767612004652619E-2</v>
      </c>
      <c r="L17" s="22">
        <f t="shared" si="2"/>
        <v>-7.2570896008983254E-4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1640623.2524999999</v>
      </c>
      <c r="F18" s="25">
        <f>VLOOKUP(C18,RA!B22:I52,8,0)</f>
        <v>96937.843099999998</v>
      </c>
      <c r="G18" s="16">
        <f t="shared" si="0"/>
        <v>1543685.4094</v>
      </c>
      <c r="H18" s="27">
        <f>RA!J22</f>
        <v>5.9085986348349699</v>
      </c>
      <c r="I18" s="20">
        <f>VLOOKUP(B18,RMS!B:D,3,FALSE)</f>
        <v>1640625.9431666699</v>
      </c>
      <c r="J18" s="21">
        <f>VLOOKUP(B18,RMS!B:E,4,FALSE)</f>
        <v>1543685.4155333301</v>
      </c>
      <c r="K18" s="22">
        <f t="shared" si="1"/>
        <v>-2.6906666699796915</v>
      </c>
      <c r="L18" s="22">
        <f t="shared" si="2"/>
        <v>-6.1333300545811653E-3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2792787.5425999998</v>
      </c>
      <c r="F19" s="25">
        <f>VLOOKUP(C19,RA!B23:I53,8,0)</f>
        <v>368353.0465</v>
      </c>
      <c r="G19" s="16">
        <f t="shared" si="0"/>
        <v>2424434.4960999996</v>
      </c>
      <c r="H19" s="27">
        <f>RA!J23</f>
        <v>13.1894403308987</v>
      </c>
      <c r="I19" s="20">
        <f>VLOOKUP(B19,RMS!B:D,3,FALSE)</f>
        <v>2792789.08471453</v>
      </c>
      <c r="J19" s="21">
        <f>VLOOKUP(B19,RMS!B:E,4,FALSE)</f>
        <v>2424434.5408606799</v>
      </c>
      <c r="K19" s="22">
        <f t="shared" si="1"/>
        <v>-1.5421145302243531</v>
      </c>
      <c r="L19" s="22">
        <f t="shared" si="2"/>
        <v>-4.4760680291801691E-2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247541.89550000001</v>
      </c>
      <c r="F20" s="25">
        <f>VLOOKUP(C20,RA!B24:I54,8,0)</f>
        <v>40663.514799999997</v>
      </c>
      <c r="G20" s="16">
        <f t="shared" si="0"/>
        <v>206878.38070000001</v>
      </c>
      <c r="H20" s="27">
        <f>RA!J24</f>
        <v>16.426922286373099</v>
      </c>
      <c r="I20" s="20">
        <f>VLOOKUP(B20,RMS!B:D,3,FALSE)</f>
        <v>247541.87480177701</v>
      </c>
      <c r="J20" s="21">
        <f>VLOOKUP(B20,RMS!B:E,4,FALSE)</f>
        <v>206878.36797456699</v>
      </c>
      <c r="K20" s="22">
        <f t="shared" si="1"/>
        <v>2.069822300109081E-2</v>
      </c>
      <c r="L20" s="22">
        <f t="shared" si="2"/>
        <v>1.2725433014566079E-2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249419.39670000001</v>
      </c>
      <c r="F21" s="25">
        <f>VLOOKUP(C21,RA!B25:I55,8,0)</f>
        <v>23287.699000000001</v>
      </c>
      <c r="G21" s="16">
        <f t="shared" si="0"/>
        <v>226131.69770000002</v>
      </c>
      <c r="H21" s="27">
        <f>RA!J25</f>
        <v>9.3367634226179703</v>
      </c>
      <c r="I21" s="20">
        <f>VLOOKUP(B21,RMS!B:D,3,FALSE)</f>
        <v>249419.39015503399</v>
      </c>
      <c r="J21" s="21">
        <f>VLOOKUP(B21,RMS!B:E,4,FALSE)</f>
        <v>226131.70579683001</v>
      </c>
      <c r="K21" s="22">
        <f t="shared" si="1"/>
        <v>6.5449660178273916E-3</v>
      </c>
      <c r="L21" s="22">
        <f t="shared" si="2"/>
        <v>-8.0968299880623817E-3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482520.38939999999</v>
      </c>
      <c r="F22" s="25">
        <f>VLOOKUP(C22,RA!B26:I56,8,0)</f>
        <v>101957.2062</v>
      </c>
      <c r="G22" s="16">
        <f t="shared" si="0"/>
        <v>380563.18319999997</v>
      </c>
      <c r="H22" s="27">
        <f>RA!J26</f>
        <v>21.130134278217898</v>
      </c>
      <c r="I22" s="20">
        <f>VLOOKUP(B22,RMS!B:D,3,FALSE)</f>
        <v>482520.344503381</v>
      </c>
      <c r="J22" s="21">
        <f>VLOOKUP(B22,RMS!B:E,4,FALSE)</f>
        <v>380563.18228151498</v>
      </c>
      <c r="K22" s="22">
        <f t="shared" si="1"/>
        <v>4.4896618986967951E-2</v>
      </c>
      <c r="L22" s="22">
        <f t="shared" si="2"/>
        <v>9.1848499141633511E-4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209117.06299999999</v>
      </c>
      <c r="F23" s="25">
        <f>VLOOKUP(C23,RA!B27:I57,8,0)</f>
        <v>58374.968099999998</v>
      </c>
      <c r="G23" s="16">
        <f t="shared" si="0"/>
        <v>150742.0949</v>
      </c>
      <c r="H23" s="27">
        <f>RA!J27</f>
        <v>27.914971290506301</v>
      </c>
      <c r="I23" s="20">
        <f>VLOOKUP(B23,RMS!B:D,3,FALSE)</f>
        <v>209116.91100203499</v>
      </c>
      <c r="J23" s="21">
        <f>VLOOKUP(B23,RMS!B:E,4,FALSE)</f>
        <v>150742.109614246</v>
      </c>
      <c r="K23" s="22">
        <f t="shared" si="1"/>
        <v>0.15199796500382945</v>
      </c>
      <c r="L23" s="22">
        <f t="shared" si="2"/>
        <v>-1.4714246004587039E-2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628496.07720000006</v>
      </c>
      <c r="F24" s="25">
        <f>VLOOKUP(C24,RA!B28:I58,8,0)</f>
        <v>21493.453799999999</v>
      </c>
      <c r="G24" s="16">
        <f t="shared" si="0"/>
        <v>607002.62340000004</v>
      </c>
      <c r="H24" s="27">
        <f>RA!J28</f>
        <v>3.4198230632966</v>
      </c>
      <c r="I24" s="20">
        <f>VLOOKUP(B24,RMS!B:D,3,FALSE)</f>
        <v>628496.07720000006</v>
      </c>
      <c r="J24" s="21">
        <f>VLOOKUP(B24,RMS!B:E,4,FALSE)</f>
        <v>607002.62419999996</v>
      </c>
      <c r="K24" s="22">
        <f t="shared" si="1"/>
        <v>0</v>
      </c>
      <c r="L24" s="22">
        <f t="shared" si="2"/>
        <v>-7.9999992158263922E-4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651724.10800000001</v>
      </c>
      <c r="F25" s="25">
        <f>VLOOKUP(C25,RA!B29:I59,8,0)</f>
        <v>85010.72</v>
      </c>
      <c r="G25" s="16">
        <f t="shared" si="0"/>
        <v>566713.38800000004</v>
      </c>
      <c r="H25" s="27">
        <f>RA!J29</f>
        <v>13.043973509109501</v>
      </c>
      <c r="I25" s="20">
        <f>VLOOKUP(B25,RMS!B:D,3,FALSE)</f>
        <v>651724.86238053103</v>
      </c>
      <c r="J25" s="21">
        <f>VLOOKUP(B25,RMS!B:E,4,FALSE)</f>
        <v>566713.36744801002</v>
      </c>
      <c r="K25" s="22">
        <f t="shared" si="1"/>
        <v>-0.75438053102698177</v>
      </c>
      <c r="L25" s="22">
        <f t="shared" si="2"/>
        <v>2.0551990019157529E-2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753315.87679999997</v>
      </c>
      <c r="F26" s="25">
        <f>VLOOKUP(C26,RA!B30:I60,8,0)</f>
        <v>75778.179499999998</v>
      </c>
      <c r="G26" s="16">
        <f t="shared" si="0"/>
        <v>677537.6973</v>
      </c>
      <c r="H26" s="27">
        <f>RA!J30</f>
        <v>10.059283473739701</v>
      </c>
      <c r="I26" s="20">
        <f>VLOOKUP(B26,RMS!B:D,3,FALSE)</f>
        <v>753315.89404424804</v>
      </c>
      <c r="J26" s="21">
        <f>VLOOKUP(B26,RMS!B:E,4,FALSE)</f>
        <v>677537.69366342598</v>
      </c>
      <c r="K26" s="22">
        <f t="shared" si="1"/>
        <v>-1.7244248068891466E-2</v>
      </c>
      <c r="L26" s="22">
        <f t="shared" si="2"/>
        <v>3.6365740234032273E-3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570637.29969999997</v>
      </c>
      <c r="F27" s="25">
        <f>VLOOKUP(C27,RA!B31:I61,8,0)</f>
        <v>23638.280500000001</v>
      </c>
      <c r="G27" s="16">
        <f t="shared" si="0"/>
        <v>546999.01919999998</v>
      </c>
      <c r="H27" s="27">
        <f>RA!J31</f>
        <v>4.1424352232893504</v>
      </c>
      <c r="I27" s="20">
        <f>VLOOKUP(B27,RMS!B:D,3,FALSE)</f>
        <v>570637.28946814197</v>
      </c>
      <c r="J27" s="21">
        <f>VLOOKUP(B27,RMS!B:E,4,FALSE)</f>
        <v>546998.994236283</v>
      </c>
      <c r="K27" s="22">
        <f t="shared" si="1"/>
        <v>1.0231858002953231E-2</v>
      </c>
      <c r="L27" s="22">
        <f t="shared" si="2"/>
        <v>2.4963716976344585E-2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136402.93719999999</v>
      </c>
      <c r="F28" s="25">
        <f>VLOOKUP(C28,RA!B32:I62,8,0)</f>
        <v>36877.049599999998</v>
      </c>
      <c r="G28" s="16">
        <f t="shared" si="0"/>
        <v>99525.887599999987</v>
      </c>
      <c r="H28" s="27">
        <f>RA!J32</f>
        <v>27.035377944926001</v>
      </c>
      <c r="I28" s="20">
        <f>VLOOKUP(B28,RMS!B:D,3,FALSE)</f>
        <v>136402.89955324901</v>
      </c>
      <c r="J28" s="21">
        <f>VLOOKUP(B28,RMS!B:E,4,FALSE)</f>
        <v>99525.877335320096</v>
      </c>
      <c r="K28" s="22">
        <f t="shared" si="1"/>
        <v>3.7646750977728516E-2</v>
      </c>
      <c r="L28" s="22">
        <f t="shared" si="2"/>
        <v>1.0264679891406558E-2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109677.79270000001</v>
      </c>
      <c r="F30" s="25">
        <f>VLOOKUP(C30,RA!B34:I65,8,0)</f>
        <v>18469.7729</v>
      </c>
      <c r="G30" s="16">
        <f t="shared" si="0"/>
        <v>91208.019800000009</v>
      </c>
      <c r="H30" s="27">
        <f>RA!J34</f>
        <v>16.840029731925899</v>
      </c>
      <c r="I30" s="20">
        <f>VLOOKUP(B30,RMS!B:D,3,FALSE)</f>
        <v>109677.79210000001</v>
      </c>
      <c r="J30" s="21">
        <f>VLOOKUP(B30,RMS!B:E,4,FALSE)</f>
        <v>91208.0242</v>
      </c>
      <c r="K30" s="22">
        <f t="shared" si="1"/>
        <v>5.9999999939464033E-4</v>
      </c>
      <c r="L30" s="22">
        <f t="shared" si="2"/>
        <v>-4.3999999907100573E-3</v>
      </c>
      <c r="M30" s="32"/>
    </row>
    <row r="31" spans="1:13" s="34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143010.32999999999</v>
      </c>
      <c r="F31" s="25">
        <f>VLOOKUP(C31,RA!B35:I66,8,0)</f>
        <v>7558.52</v>
      </c>
      <c r="G31" s="16">
        <f t="shared" si="0"/>
        <v>135451.81</v>
      </c>
      <c r="H31" s="27">
        <f>RA!J35</f>
        <v>5.2852965236846901</v>
      </c>
      <c r="I31" s="20">
        <f>VLOOKUP(B31,RMS!B:D,3,FALSE)</f>
        <v>143010.32999999999</v>
      </c>
      <c r="J31" s="21">
        <f>VLOOKUP(B31,RMS!B:E,4,FALSE)</f>
        <v>135451.81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176976.96</v>
      </c>
      <c r="F32" s="25">
        <f>VLOOKUP(C32,RA!B34:I66,8,0)</f>
        <v>-14322.33</v>
      </c>
      <c r="G32" s="16">
        <f t="shared" si="0"/>
        <v>191299.28999999998</v>
      </c>
      <c r="H32" s="27">
        <f>RA!J35</f>
        <v>5.2852965236846901</v>
      </c>
      <c r="I32" s="20">
        <f>VLOOKUP(B32,RMS!B:D,3,FALSE)</f>
        <v>176976.96</v>
      </c>
      <c r="J32" s="21">
        <f>VLOOKUP(B32,RMS!B:E,4,FALSE)</f>
        <v>191299.29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22196.58</v>
      </c>
      <c r="F33" s="25">
        <f>VLOOKUP(C33,RA!B34:I67,8,0)</f>
        <v>895.66</v>
      </c>
      <c r="G33" s="16">
        <f t="shared" si="0"/>
        <v>21300.920000000002</v>
      </c>
      <c r="H33" s="27">
        <f>RA!J34</f>
        <v>16.840029731925899</v>
      </c>
      <c r="I33" s="20">
        <f>VLOOKUP(B33,RMS!B:D,3,FALSE)</f>
        <v>22196.58</v>
      </c>
      <c r="J33" s="21">
        <f>VLOOKUP(B33,RMS!B:E,4,FALSE)</f>
        <v>21300.92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216736.06</v>
      </c>
      <c r="F34" s="25">
        <f>VLOOKUP(C34,RA!B35:I68,8,0)</f>
        <v>-23717.23</v>
      </c>
      <c r="G34" s="16">
        <f t="shared" si="0"/>
        <v>240453.29</v>
      </c>
      <c r="H34" s="27">
        <f>RA!J35</f>
        <v>5.2852965236846901</v>
      </c>
      <c r="I34" s="20">
        <f>VLOOKUP(B34,RMS!B:D,3,FALSE)</f>
        <v>216736.06</v>
      </c>
      <c r="J34" s="21">
        <f>VLOOKUP(B34,RMS!B:E,4,FALSE)</f>
        <v>240453.29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4"/>
      <c r="B35" s="12">
        <v>74</v>
      </c>
      <c r="C35" s="62" t="s">
        <v>69</v>
      </c>
      <c r="D35" s="62"/>
      <c r="E35" s="15">
        <f>VLOOKUP(C35,RA!B36:D65,3,0)</f>
        <v>96.06</v>
      </c>
      <c r="F35" s="25">
        <f>VLOOKUP(C35,RA!B36:I69,8,0)</f>
        <v>-9588.5499999999993</v>
      </c>
      <c r="G35" s="16">
        <f t="shared" si="0"/>
        <v>9684.6099999999988</v>
      </c>
      <c r="H35" s="27">
        <f>RA!J36</f>
        <v>-8.0927652955503397</v>
      </c>
      <c r="I35" s="20">
        <f>VLOOKUP(B35,RMS!B:D,3,FALSE)</f>
        <v>96.06</v>
      </c>
      <c r="J35" s="21">
        <f>VLOOKUP(B35,RMS!B:E,4,FALSE)</f>
        <v>9684.61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115517.94779999999</v>
      </c>
      <c r="F36" s="25">
        <f>VLOOKUP(C36,RA!B8:I69,8,0)</f>
        <v>10146.502500000001</v>
      </c>
      <c r="G36" s="16">
        <f t="shared" si="0"/>
        <v>105371.44529999999</v>
      </c>
      <c r="H36" s="27">
        <f>RA!J36</f>
        <v>-8.0927652955503397</v>
      </c>
      <c r="I36" s="20">
        <f>VLOOKUP(B36,RMS!B:D,3,FALSE)</f>
        <v>115517.948717949</v>
      </c>
      <c r="J36" s="21">
        <f>VLOOKUP(B36,RMS!B:E,4,FALSE)</f>
        <v>105371.444444444</v>
      </c>
      <c r="K36" s="22">
        <f t="shared" si="1"/>
        <v>-9.1794900072272867E-4</v>
      </c>
      <c r="L36" s="22">
        <f t="shared" si="2"/>
        <v>8.5555599071085453E-4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471601.86900000001</v>
      </c>
      <c r="F37" s="25">
        <f>VLOOKUP(C37,RA!B8:I70,8,0)</f>
        <v>24916.809600000001</v>
      </c>
      <c r="G37" s="16">
        <f t="shared" si="0"/>
        <v>446685.05940000003</v>
      </c>
      <c r="H37" s="27">
        <f>RA!J37</f>
        <v>4.0351261320437697</v>
      </c>
      <c r="I37" s="20">
        <f>VLOOKUP(B37,RMS!B:D,3,FALSE)</f>
        <v>471601.85914529901</v>
      </c>
      <c r="J37" s="21">
        <f>VLOOKUP(B37,RMS!B:E,4,FALSE)</f>
        <v>446685.06098119699</v>
      </c>
      <c r="K37" s="22">
        <f t="shared" si="1"/>
        <v>9.854700998403132E-3</v>
      </c>
      <c r="L37" s="22">
        <f t="shared" si="2"/>
        <v>-1.5811969642527401E-3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167856.15</v>
      </c>
      <c r="F38" s="25">
        <f>VLOOKUP(C38,RA!B9:I71,8,0)</f>
        <v>-16706.849999999999</v>
      </c>
      <c r="G38" s="16">
        <f t="shared" si="0"/>
        <v>184563</v>
      </c>
      <c r="H38" s="27">
        <f>RA!J38</f>
        <v>-10.942909084902601</v>
      </c>
      <c r="I38" s="20">
        <f>VLOOKUP(B38,RMS!B:D,3,FALSE)</f>
        <v>167856.15</v>
      </c>
      <c r="J38" s="21">
        <f>VLOOKUP(B38,RMS!B:E,4,FALSE)</f>
        <v>184563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48596.63</v>
      </c>
      <c r="F39" s="25">
        <f>VLOOKUP(C39,RA!B10:I72,8,0)</f>
        <v>6822.27</v>
      </c>
      <c r="G39" s="16">
        <f t="shared" si="0"/>
        <v>41774.36</v>
      </c>
      <c r="H39" s="27">
        <f>RA!J39</f>
        <v>-9981.8342702477603</v>
      </c>
      <c r="I39" s="20">
        <f>VLOOKUP(B39,RMS!B:D,3,FALSE)</f>
        <v>48596.63</v>
      </c>
      <c r="J39" s="21">
        <f>VLOOKUP(B39,RMS!B:E,4,FALSE)</f>
        <v>41774.36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15451.017599999999</v>
      </c>
      <c r="F40" s="25">
        <f>VLOOKUP(C40,RA!B8:I73,8,0)</f>
        <v>2430.3388</v>
      </c>
      <c r="G40" s="16">
        <f t="shared" si="0"/>
        <v>13020.6788</v>
      </c>
      <c r="H40" s="27">
        <f>RA!J40</f>
        <v>8.7834857641056505</v>
      </c>
      <c r="I40" s="20">
        <f>VLOOKUP(B40,RMS!B:D,3,FALSE)</f>
        <v>15451.0173209288</v>
      </c>
      <c r="J40" s="21">
        <f>VLOOKUP(B40,RMS!B:E,4,FALSE)</f>
        <v>13020.678647606101</v>
      </c>
      <c r="K40" s="22">
        <f t="shared" si="1"/>
        <v>2.790711987472605E-4</v>
      </c>
      <c r="L40" s="22">
        <f t="shared" si="2"/>
        <v>1.5239389904309064E-4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8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8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9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70" t="s">
        <v>4</v>
      </c>
      <c r="C6" s="71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2" t="s">
        <v>5</v>
      </c>
      <c r="B7" s="73"/>
      <c r="C7" s="74"/>
      <c r="D7" s="47">
        <v>17855853.146000002</v>
      </c>
      <c r="E7" s="48"/>
      <c r="F7" s="48"/>
      <c r="G7" s="47">
        <v>39272703.820600003</v>
      </c>
      <c r="H7" s="49">
        <v>-54.533680116432599</v>
      </c>
      <c r="I7" s="47">
        <v>2054930.3448000001</v>
      </c>
      <c r="J7" s="49">
        <v>11.508441114505599</v>
      </c>
      <c r="K7" s="47">
        <v>4493691.4848999996</v>
      </c>
      <c r="L7" s="49">
        <v>11.4422768175765</v>
      </c>
      <c r="M7" s="49">
        <v>-0.54270773779083104</v>
      </c>
      <c r="N7" s="47">
        <v>658895273.79340005</v>
      </c>
      <c r="O7" s="47">
        <v>1505455207.9326</v>
      </c>
      <c r="P7" s="47">
        <v>814858</v>
      </c>
      <c r="Q7" s="47">
        <v>819551</v>
      </c>
      <c r="R7" s="49">
        <v>-0.572630623353521</v>
      </c>
      <c r="S7" s="47">
        <v>21.912840207741699</v>
      </c>
      <c r="T7" s="47">
        <v>22.5839587618098</v>
      </c>
      <c r="U7" s="50">
        <v>-3.0626726052198499</v>
      </c>
    </row>
    <row r="8" spans="1:23" ht="12" thickBot="1">
      <c r="A8" s="75">
        <v>42418</v>
      </c>
      <c r="B8" s="65" t="s">
        <v>6</v>
      </c>
      <c r="C8" s="66"/>
      <c r="D8" s="51">
        <v>773928.1372</v>
      </c>
      <c r="E8" s="52"/>
      <c r="F8" s="52"/>
      <c r="G8" s="51">
        <v>1634920.1184</v>
      </c>
      <c r="H8" s="53">
        <v>-52.662632963535998</v>
      </c>
      <c r="I8" s="51">
        <v>198740.54120000001</v>
      </c>
      <c r="J8" s="53">
        <v>25.679456741167801</v>
      </c>
      <c r="K8" s="51">
        <v>374320.38219999999</v>
      </c>
      <c r="L8" s="53">
        <v>22.895331581479699</v>
      </c>
      <c r="M8" s="53">
        <v>-0.46906299883554697</v>
      </c>
      <c r="N8" s="51">
        <v>26086787.025600001</v>
      </c>
      <c r="O8" s="51">
        <v>58550214.415700004</v>
      </c>
      <c r="P8" s="51">
        <v>30201</v>
      </c>
      <c r="Q8" s="51">
        <v>30542</v>
      </c>
      <c r="R8" s="53">
        <v>-1.1164953179228601</v>
      </c>
      <c r="S8" s="51">
        <v>25.625910969835399</v>
      </c>
      <c r="T8" s="51">
        <v>26.457890796280498</v>
      </c>
      <c r="U8" s="54">
        <v>-3.24663512420859</v>
      </c>
    </row>
    <row r="9" spans="1:23" ht="12" thickBot="1">
      <c r="A9" s="76"/>
      <c r="B9" s="65" t="s">
        <v>7</v>
      </c>
      <c r="C9" s="66"/>
      <c r="D9" s="51">
        <v>194130.85490000001</v>
      </c>
      <c r="E9" s="52"/>
      <c r="F9" s="52"/>
      <c r="G9" s="51">
        <v>215699.15539999999</v>
      </c>
      <c r="H9" s="53">
        <v>-9.9992512534427807</v>
      </c>
      <c r="I9" s="51">
        <v>41896.858500000002</v>
      </c>
      <c r="J9" s="53">
        <v>21.581761704795301</v>
      </c>
      <c r="K9" s="51">
        <v>2274.3604</v>
      </c>
      <c r="L9" s="53">
        <v>1.0544132153796999</v>
      </c>
      <c r="M9" s="53">
        <v>17.421380578029801</v>
      </c>
      <c r="N9" s="51">
        <v>3876149.8339999998</v>
      </c>
      <c r="O9" s="51">
        <v>7267107.3479000004</v>
      </c>
      <c r="P9" s="51">
        <v>9422</v>
      </c>
      <c r="Q9" s="51">
        <v>9449</v>
      </c>
      <c r="R9" s="53">
        <v>-0.28574452322996902</v>
      </c>
      <c r="S9" s="51">
        <v>20.603996486945501</v>
      </c>
      <c r="T9" s="51">
        <v>21.135184580378901</v>
      </c>
      <c r="U9" s="54">
        <v>-2.5780828188840998</v>
      </c>
    </row>
    <row r="10" spans="1:23" ht="12" thickBot="1">
      <c r="A10" s="76"/>
      <c r="B10" s="65" t="s">
        <v>8</v>
      </c>
      <c r="C10" s="66"/>
      <c r="D10" s="51">
        <v>242803.1287</v>
      </c>
      <c r="E10" s="52"/>
      <c r="F10" s="52"/>
      <c r="G10" s="51">
        <v>584709.82539999997</v>
      </c>
      <c r="H10" s="53">
        <v>-58.474594037495699</v>
      </c>
      <c r="I10" s="51">
        <v>59803.086499999998</v>
      </c>
      <c r="J10" s="53">
        <v>24.630278374168299</v>
      </c>
      <c r="K10" s="51">
        <v>90013.674799999993</v>
      </c>
      <c r="L10" s="53">
        <v>15.394589057644399</v>
      </c>
      <c r="M10" s="53">
        <v>-0.33562220814920002</v>
      </c>
      <c r="N10" s="51">
        <v>8455423.1853</v>
      </c>
      <c r="O10" s="51">
        <v>14576432.843</v>
      </c>
      <c r="P10" s="51">
        <v>89448</v>
      </c>
      <c r="Q10" s="51">
        <v>90945</v>
      </c>
      <c r="R10" s="53">
        <v>-1.6460498103249199</v>
      </c>
      <c r="S10" s="51">
        <v>2.71446123669618</v>
      </c>
      <c r="T10" s="51">
        <v>2.9655634031557501</v>
      </c>
      <c r="U10" s="54">
        <v>-9.2505342520637406</v>
      </c>
    </row>
    <row r="11" spans="1:23" ht="12" thickBot="1">
      <c r="A11" s="76"/>
      <c r="B11" s="65" t="s">
        <v>9</v>
      </c>
      <c r="C11" s="66"/>
      <c r="D11" s="51">
        <v>64734.296300000002</v>
      </c>
      <c r="E11" s="52"/>
      <c r="F11" s="52"/>
      <c r="G11" s="51">
        <v>115706.2303</v>
      </c>
      <c r="H11" s="53">
        <v>-44.052886234251503</v>
      </c>
      <c r="I11" s="51">
        <v>14067.130999999999</v>
      </c>
      <c r="J11" s="53">
        <v>21.730569117192999</v>
      </c>
      <c r="K11" s="51">
        <v>26938.0615</v>
      </c>
      <c r="L11" s="53">
        <v>23.281426963920399</v>
      </c>
      <c r="M11" s="53">
        <v>-0.47779720526660802</v>
      </c>
      <c r="N11" s="51">
        <v>2096039.3366</v>
      </c>
      <c r="O11" s="51">
        <v>4884110.7468999997</v>
      </c>
      <c r="P11" s="51">
        <v>3017</v>
      </c>
      <c r="Q11" s="51">
        <v>3141</v>
      </c>
      <c r="R11" s="53">
        <v>-3.9477873288761498</v>
      </c>
      <c r="S11" s="51">
        <v>21.4565118660921</v>
      </c>
      <c r="T11" s="51">
        <v>21.404972333651699</v>
      </c>
      <c r="U11" s="54">
        <v>0.24020461835594101</v>
      </c>
    </row>
    <row r="12" spans="1:23" ht="12" thickBot="1">
      <c r="A12" s="76"/>
      <c r="B12" s="65" t="s">
        <v>10</v>
      </c>
      <c r="C12" s="66"/>
      <c r="D12" s="51">
        <v>177521.72270000001</v>
      </c>
      <c r="E12" s="52"/>
      <c r="F12" s="52"/>
      <c r="G12" s="51">
        <v>128654.3668</v>
      </c>
      <c r="H12" s="53">
        <v>37.983441305157399</v>
      </c>
      <c r="I12" s="51">
        <v>27467.424999999999</v>
      </c>
      <c r="J12" s="53">
        <v>15.472712061508201</v>
      </c>
      <c r="K12" s="51">
        <v>19916.907800000001</v>
      </c>
      <c r="L12" s="53">
        <v>15.480941918560699</v>
      </c>
      <c r="M12" s="53">
        <v>0.37910087629165001</v>
      </c>
      <c r="N12" s="51">
        <v>4804210.2560999999</v>
      </c>
      <c r="O12" s="51">
        <v>15673440.016899999</v>
      </c>
      <c r="P12" s="51">
        <v>1488</v>
      </c>
      <c r="Q12" s="51">
        <v>1426</v>
      </c>
      <c r="R12" s="53">
        <v>4.3478260869565197</v>
      </c>
      <c r="S12" s="51">
        <v>119.302232997312</v>
      </c>
      <c r="T12" s="51">
        <v>104.505649228612</v>
      </c>
      <c r="U12" s="54">
        <v>12.402604206942</v>
      </c>
    </row>
    <row r="13" spans="1:23" ht="12" thickBot="1">
      <c r="A13" s="76"/>
      <c r="B13" s="65" t="s">
        <v>11</v>
      </c>
      <c r="C13" s="66"/>
      <c r="D13" s="51">
        <v>282158.86200000002</v>
      </c>
      <c r="E13" s="52"/>
      <c r="F13" s="52"/>
      <c r="G13" s="51">
        <v>528725.03639999998</v>
      </c>
      <c r="H13" s="53">
        <v>-46.634102307473</v>
      </c>
      <c r="I13" s="51">
        <v>91006.241500000004</v>
      </c>
      <c r="J13" s="53">
        <v>32.253547117013802</v>
      </c>
      <c r="K13" s="51">
        <v>96412.747499999998</v>
      </c>
      <c r="L13" s="53">
        <v>18.234950278968899</v>
      </c>
      <c r="M13" s="53">
        <v>-5.6076671811474001E-2</v>
      </c>
      <c r="N13" s="51">
        <v>9556175.6646999996</v>
      </c>
      <c r="O13" s="51">
        <v>21689453.5156</v>
      </c>
      <c r="P13" s="51">
        <v>10067</v>
      </c>
      <c r="Q13" s="51">
        <v>10143</v>
      </c>
      <c r="R13" s="53">
        <v>-0.74928522133490605</v>
      </c>
      <c r="S13" s="51">
        <v>28.0280979437767</v>
      </c>
      <c r="T13" s="51">
        <v>27.578575411613901</v>
      </c>
      <c r="U13" s="54">
        <v>1.6038281765123801</v>
      </c>
    </row>
    <row r="14" spans="1:23" ht="12" thickBot="1">
      <c r="A14" s="76"/>
      <c r="B14" s="65" t="s">
        <v>12</v>
      </c>
      <c r="C14" s="66"/>
      <c r="D14" s="51">
        <v>99848.224499999997</v>
      </c>
      <c r="E14" s="52"/>
      <c r="F14" s="52"/>
      <c r="G14" s="51">
        <v>297268.36959999998</v>
      </c>
      <c r="H14" s="53">
        <v>-66.411419878154504</v>
      </c>
      <c r="I14" s="51">
        <v>19473.3485</v>
      </c>
      <c r="J14" s="53">
        <v>19.502949198661</v>
      </c>
      <c r="K14" s="51">
        <v>55938.768600000003</v>
      </c>
      <c r="L14" s="53">
        <v>18.817598614770301</v>
      </c>
      <c r="M14" s="53">
        <v>-0.65188099439142799</v>
      </c>
      <c r="N14" s="51">
        <v>3979934.0353000001</v>
      </c>
      <c r="O14" s="51">
        <v>10805504.9366</v>
      </c>
      <c r="P14" s="51">
        <v>1646</v>
      </c>
      <c r="Q14" s="51">
        <v>1554</v>
      </c>
      <c r="R14" s="53">
        <v>5.9202059202059196</v>
      </c>
      <c r="S14" s="51">
        <v>60.661132746051003</v>
      </c>
      <c r="T14" s="51">
        <v>62.023983397683402</v>
      </c>
      <c r="U14" s="54">
        <v>-2.2466620551543799</v>
      </c>
    </row>
    <row r="15" spans="1:23" ht="12" thickBot="1">
      <c r="A15" s="76"/>
      <c r="B15" s="65" t="s">
        <v>13</v>
      </c>
      <c r="C15" s="66"/>
      <c r="D15" s="51">
        <v>119163.0046</v>
      </c>
      <c r="E15" s="52"/>
      <c r="F15" s="52"/>
      <c r="G15" s="51">
        <v>175719.87650000001</v>
      </c>
      <c r="H15" s="53">
        <v>-32.185813595196798</v>
      </c>
      <c r="I15" s="51">
        <v>-12885.567800000001</v>
      </c>
      <c r="J15" s="53">
        <v>-10.8133961905825</v>
      </c>
      <c r="K15" s="51">
        <v>12657.1849</v>
      </c>
      <c r="L15" s="53">
        <v>7.2030467765551798</v>
      </c>
      <c r="M15" s="53">
        <v>-2.0180437357757199</v>
      </c>
      <c r="N15" s="51">
        <v>2879135.9717999999</v>
      </c>
      <c r="O15" s="51">
        <v>7799816.4676999999</v>
      </c>
      <c r="P15" s="51">
        <v>4862</v>
      </c>
      <c r="Q15" s="51">
        <v>4499</v>
      </c>
      <c r="R15" s="53">
        <v>8.0684596577017107</v>
      </c>
      <c r="S15" s="51">
        <v>24.509050719868402</v>
      </c>
      <c r="T15" s="51">
        <v>24.764513558568598</v>
      </c>
      <c r="U15" s="54">
        <v>-1.0423204130591599</v>
      </c>
    </row>
    <row r="16" spans="1:23" ht="12" thickBot="1">
      <c r="A16" s="76"/>
      <c r="B16" s="65" t="s">
        <v>14</v>
      </c>
      <c r="C16" s="66"/>
      <c r="D16" s="51">
        <v>968162.12879999995</v>
      </c>
      <c r="E16" s="52"/>
      <c r="F16" s="52"/>
      <c r="G16" s="51">
        <v>3449673.2683999999</v>
      </c>
      <c r="H16" s="53">
        <v>-71.934671678369</v>
      </c>
      <c r="I16" s="51">
        <v>63875.217199999999</v>
      </c>
      <c r="J16" s="53">
        <v>6.59757444542588</v>
      </c>
      <c r="K16" s="51">
        <v>110287.28230000001</v>
      </c>
      <c r="L16" s="53">
        <v>3.1970355949435301</v>
      </c>
      <c r="M16" s="53">
        <v>-0.42082880393907401</v>
      </c>
      <c r="N16" s="51">
        <v>45037329.331299998</v>
      </c>
      <c r="O16" s="51">
        <v>74675801.699900001</v>
      </c>
      <c r="P16" s="51">
        <v>45504</v>
      </c>
      <c r="Q16" s="51">
        <v>47513</v>
      </c>
      <c r="R16" s="53">
        <v>-4.2283164607581103</v>
      </c>
      <c r="S16" s="51">
        <v>21.2764180907173</v>
      </c>
      <c r="T16" s="51">
        <v>21.670425304653499</v>
      </c>
      <c r="U16" s="54">
        <v>-1.8518493679538499</v>
      </c>
    </row>
    <row r="17" spans="1:21" ht="12" thickBot="1">
      <c r="A17" s="76"/>
      <c r="B17" s="65" t="s">
        <v>15</v>
      </c>
      <c r="C17" s="66"/>
      <c r="D17" s="51">
        <v>1179015.2438999999</v>
      </c>
      <c r="E17" s="52"/>
      <c r="F17" s="52"/>
      <c r="G17" s="51">
        <v>5293200.7171</v>
      </c>
      <c r="H17" s="53">
        <v>-77.725854224814896</v>
      </c>
      <c r="I17" s="51">
        <v>107928.9111</v>
      </c>
      <c r="J17" s="53">
        <v>9.1541573918067307</v>
      </c>
      <c r="K17" s="51">
        <v>542839.98360000004</v>
      </c>
      <c r="L17" s="53">
        <v>10.255420351741501</v>
      </c>
      <c r="M17" s="53">
        <v>-0.80117730019767797</v>
      </c>
      <c r="N17" s="51">
        <v>63482513.206900001</v>
      </c>
      <c r="O17" s="51">
        <v>99064002.120199993</v>
      </c>
      <c r="P17" s="51">
        <v>11004</v>
      </c>
      <c r="Q17" s="51">
        <v>11724</v>
      </c>
      <c r="R17" s="53">
        <v>-6.1412487205731798</v>
      </c>
      <c r="S17" s="51">
        <v>107.144242448201</v>
      </c>
      <c r="T17" s="51">
        <v>108.58101812521301</v>
      </c>
      <c r="U17" s="54">
        <v>-1.34097329374202</v>
      </c>
    </row>
    <row r="18" spans="1:21" ht="12" customHeight="1" thickBot="1">
      <c r="A18" s="76"/>
      <c r="B18" s="65" t="s">
        <v>16</v>
      </c>
      <c r="C18" s="66"/>
      <c r="D18" s="51">
        <v>1810448.2568999999</v>
      </c>
      <c r="E18" s="52"/>
      <c r="F18" s="52"/>
      <c r="G18" s="51">
        <v>6352290.9193000002</v>
      </c>
      <c r="H18" s="53">
        <v>-71.499286164628202</v>
      </c>
      <c r="I18" s="51">
        <v>283085.7084</v>
      </c>
      <c r="J18" s="53">
        <v>15.6362219865219</v>
      </c>
      <c r="K18" s="51">
        <v>697657.08929999999</v>
      </c>
      <c r="L18" s="53">
        <v>10.982763512614399</v>
      </c>
      <c r="M18" s="53">
        <v>-0.59423373926575196</v>
      </c>
      <c r="N18" s="51">
        <v>112940951.0351</v>
      </c>
      <c r="O18" s="51">
        <v>211466978.8387</v>
      </c>
      <c r="P18" s="51">
        <v>73469</v>
      </c>
      <c r="Q18" s="51">
        <v>77680</v>
      </c>
      <c r="R18" s="53">
        <v>-5.4209577754891898</v>
      </c>
      <c r="S18" s="51">
        <v>24.642342442390699</v>
      </c>
      <c r="T18" s="51">
        <v>25.500426343975299</v>
      </c>
      <c r="U18" s="54">
        <v>-3.4821523302448201</v>
      </c>
    </row>
    <row r="19" spans="1:21" ht="12" customHeight="1" thickBot="1">
      <c r="A19" s="76"/>
      <c r="B19" s="65" t="s">
        <v>17</v>
      </c>
      <c r="C19" s="66"/>
      <c r="D19" s="51">
        <v>667545.56649999996</v>
      </c>
      <c r="E19" s="52"/>
      <c r="F19" s="52"/>
      <c r="G19" s="51">
        <v>2232256.1690000002</v>
      </c>
      <c r="H19" s="53">
        <v>-70.095476685408997</v>
      </c>
      <c r="I19" s="51">
        <v>79222.284199999995</v>
      </c>
      <c r="J19" s="53">
        <v>11.8676968548184</v>
      </c>
      <c r="K19" s="51">
        <v>170490.09109999999</v>
      </c>
      <c r="L19" s="53">
        <v>7.6375683699588901</v>
      </c>
      <c r="M19" s="53">
        <v>-0.53532616653050802</v>
      </c>
      <c r="N19" s="51">
        <v>26858174.627300002</v>
      </c>
      <c r="O19" s="51">
        <v>52034645.616899997</v>
      </c>
      <c r="P19" s="51">
        <v>12422</v>
      </c>
      <c r="Q19" s="51">
        <v>13865</v>
      </c>
      <c r="R19" s="53">
        <v>-10.4075009015507</v>
      </c>
      <c r="S19" s="51">
        <v>53.738976533569499</v>
      </c>
      <c r="T19" s="51">
        <v>61.202569513162601</v>
      </c>
      <c r="U19" s="54">
        <v>-13.8886027628956</v>
      </c>
    </row>
    <row r="20" spans="1:21" ht="12" thickBot="1">
      <c r="A20" s="76"/>
      <c r="B20" s="65" t="s">
        <v>18</v>
      </c>
      <c r="C20" s="66"/>
      <c r="D20" s="51">
        <v>997128.26139999996</v>
      </c>
      <c r="E20" s="52"/>
      <c r="F20" s="52"/>
      <c r="G20" s="51">
        <v>1637199.9223</v>
      </c>
      <c r="H20" s="53">
        <v>-39.0955100951143</v>
      </c>
      <c r="I20" s="51">
        <v>76790.456399999995</v>
      </c>
      <c r="J20" s="53">
        <v>7.7011613623490902</v>
      </c>
      <c r="K20" s="51">
        <v>144535.58809999999</v>
      </c>
      <c r="L20" s="53">
        <v>8.8282186024630995</v>
      </c>
      <c r="M20" s="53">
        <v>-0.46870900510073099</v>
      </c>
      <c r="N20" s="51">
        <v>33350253.4969</v>
      </c>
      <c r="O20" s="51">
        <v>82986401.471300006</v>
      </c>
      <c r="P20" s="51">
        <v>32639</v>
      </c>
      <c r="Q20" s="51">
        <v>32443</v>
      </c>
      <c r="R20" s="53">
        <v>0.604136485528461</v>
      </c>
      <c r="S20" s="51">
        <v>30.550208688991699</v>
      </c>
      <c r="T20" s="51">
        <v>30.3142808001726</v>
      </c>
      <c r="U20" s="54">
        <v>0.77226277313156599</v>
      </c>
    </row>
    <row r="21" spans="1:21" ht="12" customHeight="1" thickBot="1">
      <c r="A21" s="76"/>
      <c r="B21" s="65" t="s">
        <v>19</v>
      </c>
      <c r="C21" s="66"/>
      <c r="D21" s="51">
        <v>428962.2219</v>
      </c>
      <c r="E21" s="52"/>
      <c r="F21" s="52"/>
      <c r="G21" s="51">
        <v>1144750.8234999999</v>
      </c>
      <c r="H21" s="53">
        <v>-62.527895757394901</v>
      </c>
      <c r="I21" s="51">
        <v>65181.828200000004</v>
      </c>
      <c r="J21" s="53">
        <v>15.195237452680701</v>
      </c>
      <c r="K21" s="51">
        <v>162982.4295</v>
      </c>
      <c r="L21" s="53">
        <v>14.2373716754963</v>
      </c>
      <c r="M21" s="53">
        <v>-0.60006837301440497</v>
      </c>
      <c r="N21" s="51">
        <v>17363919.361400001</v>
      </c>
      <c r="O21" s="51">
        <v>32202692.430100001</v>
      </c>
      <c r="P21" s="51">
        <v>28269</v>
      </c>
      <c r="Q21" s="51">
        <v>28660</v>
      </c>
      <c r="R21" s="53">
        <v>-1.3642707606420099</v>
      </c>
      <c r="S21" s="51">
        <v>15.1742977077364</v>
      </c>
      <c r="T21" s="51">
        <v>15.1822051639916</v>
      </c>
      <c r="U21" s="54">
        <v>-5.2110854864829997E-2</v>
      </c>
    </row>
    <row r="22" spans="1:21" ht="12" customHeight="1" thickBot="1">
      <c r="A22" s="76"/>
      <c r="B22" s="65" t="s">
        <v>20</v>
      </c>
      <c r="C22" s="66"/>
      <c r="D22" s="51">
        <v>1640623.2524999999</v>
      </c>
      <c r="E22" s="52"/>
      <c r="F22" s="52"/>
      <c r="G22" s="51">
        <v>2644464.3487999998</v>
      </c>
      <c r="H22" s="53">
        <v>-37.960091870987803</v>
      </c>
      <c r="I22" s="51">
        <v>96937.843099999998</v>
      </c>
      <c r="J22" s="53">
        <v>5.9085986348349699</v>
      </c>
      <c r="K22" s="51">
        <v>346702.16560000001</v>
      </c>
      <c r="L22" s="53">
        <v>13.1104874133518</v>
      </c>
      <c r="M22" s="53">
        <v>-0.72040023767304695</v>
      </c>
      <c r="N22" s="51">
        <v>43564302.048600003</v>
      </c>
      <c r="O22" s="51">
        <v>87570969.553499997</v>
      </c>
      <c r="P22" s="51">
        <v>83022</v>
      </c>
      <c r="Q22" s="51">
        <v>79831</v>
      </c>
      <c r="R22" s="53">
        <v>3.9971940724781199</v>
      </c>
      <c r="S22" s="51">
        <v>19.7613072739756</v>
      </c>
      <c r="T22" s="51">
        <v>19.632748894539699</v>
      </c>
      <c r="U22" s="54">
        <v>0.65055604699374203</v>
      </c>
    </row>
    <row r="23" spans="1:21" ht="12" thickBot="1">
      <c r="A23" s="76"/>
      <c r="B23" s="65" t="s">
        <v>21</v>
      </c>
      <c r="C23" s="66"/>
      <c r="D23" s="51">
        <v>2792787.5425999998</v>
      </c>
      <c r="E23" s="52"/>
      <c r="F23" s="52"/>
      <c r="G23" s="51">
        <v>2363548.7905000001</v>
      </c>
      <c r="H23" s="53">
        <v>18.1607739102012</v>
      </c>
      <c r="I23" s="51">
        <v>368353.0465</v>
      </c>
      <c r="J23" s="53">
        <v>13.1894403308987</v>
      </c>
      <c r="K23" s="51">
        <v>284629.22979999997</v>
      </c>
      <c r="L23" s="53">
        <v>12.042452051086601</v>
      </c>
      <c r="M23" s="53">
        <v>0.29415045235807302</v>
      </c>
      <c r="N23" s="51">
        <v>60707672.2663</v>
      </c>
      <c r="O23" s="51">
        <v>162381497.37529999</v>
      </c>
      <c r="P23" s="51">
        <v>80858</v>
      </c>
      <c r="Q23" s="51">
        <v>81013</v>
      </c>
      <c r="R23" s="53">
        <v>-0.19132731783787499</v>
      </c>
      <c r="S23" s="51">
        <v>34.5394091196913</v>
      </c>
      <c r="T23" s="51">
        <v>33.945840321923598</v>
      </c>
      <c r="U23" s="54">
        <v>1.71852620787677</v>
      </c>
    </row>
    <row r="24" spans="1:21" ht="12" thickBot="1">
      <c r="A24" s="76"/>
      <c r="B24" s="65" t="s">
        <v>22</v>
      </c>
      <c r="C24" s="66"/>
      <c r="D24" s="51">
        <v>247541.89550000001</v>
      </c>
      <c r="E24" s="52"/>
      <c r="F24" s="52"/>
      <c r="G24" s="51">
        <v>681572.44709999999</v>
      </c>
      <c r="H24" s="53">
        <v>-63.680765477938898</v>
      </c>
      <c r="I24" s="51">
        <v>40663.514799999997</v>
      </c>
      <c r="J24" s="53">
        <v>16.426922286373099</v>
      </c>
      <c r="K24" s="51">
        <v>110295.12239999999</v>
      </c>
      <c r="L24" s="53">
        <v>16.182450283794601</v>
      </c>
      <c r="M24" s="53">
        <v>-0.63132082439213999</v>
      </c>
      <c r="N24" s="51">
        <v>11732877.415999999</v>
      </c>
      <c r="O24" s="51">
        <v>23465048.3838</v>
      </c>
      <c r="P24" s="51">
        <v>19768</v>
      </c>
      <c r="Q24" s="51">
        <v>19952</v>
      </c>
      <c r="R24" s="53">
        <v>-0.92221331194867195</v>
      </c>
      <c r="S24" s="51">
        <v>12.522354082355299</v>
      </c>
      <c r="T24" s="51">
        <v>12.9076138632719</v>
      </c>
      <c r="U24" s="54">
        <v>-3.0765763240905599</v>
      </c>
    </row>
    <row r="25" spans="1:21" ht="12" thickBot="1">
      <c r="A25" s="76"/>
      <c r="B25" s="65" t="s">
        <v>23</v>
      </c>
      <c r="C25" s="66"/>
      <c r="D25" s="51">
        <v>249419.39670000001</v>
      </c>
      <c r="E25" s="52"/>
      <c r="F25" s="52"/>
      <c r="G25" s="51">
        <v>1180028.3931</v>
      </c>
      <c r="H25" s="53">
        <v>-78.863271582409894</v>
      </c>
      <c r="I25" s="51">
        <v>23287.699000000001</v>
      </c>
      <c r="J25" s="53">
        <v>9.3367634226179703</v>
      </c>
      <c r="K25" s="51">
        <v>118499.00780000001</v>
      </c>
      <c r="L25" s="53">
        <v>10.0420471653819</v>
      </c>
      <c r="M25" s="53">
        <v>-0.80347768785284301</v>
      </c>
      <c r="N25" s="51">
        <v>13193048.9778</v>
      </c>
      <c r="O25" s="51">
        <v>33461673.708099999</v>
      </c>
      <c r="P25" s="51">
        <v>14042</v>
      </c>
      <c r="Q25" s="51">
        <v>14385</v>
      </c>
      <c r="R25" s="53">
        <v>-2.3844282238442802</v>
      </c>
      <c r="S25" s="51">
        <v>17.762384040734901</v>
      </c>
      <c r="T25" s="51">
        <v>19.6794165172054</v>
      </c>
      <c r="U25" s="54">
        <v>-10.792653013661401</v>
      </c>
    </row>
    <row r="26" spans="1:21" ht="12" thickBot="1">
      <c r="A26" s="76"/>
      <c r="B26" s="65" t="s">
        <v>24</v>
      </c>
      <c r="C26" s="66"/>
      <c r="D26" s="51">
        <v>482520.38939999999</v>
      </c>
      <c r="E26" s="52"/>
      <c r="F26" s="52"/>
      <c r="G26" s="51">
        <v>1089786.3106</v>
      </c>
      <c r="H26" s="53">
        <v>-55.723394145560498</v>
      </c>
      <c r="I26" s="51">
        <v>101957.2062</v>
      </c>
      <c r="J26" s="53">
        <v>21.130134278217898</v>
      </c>
      <c r="K26" s="51">
        <v>220435.86679999999</v>
      </c>
      <c r="L26" s="53">
        <v>20.227439513223</v>
      </c>
      <c r="M26" s="53">
        <v>-0.53747451501390597</v>
      </c>
      <c r="N26" s="51">
        <v>22314260.901999999</v>
      </c>
      <c r="O26" s="51">
        <v>53067658.119599998</v>
      </c>
      <c r="P26" s="51">
        <v>32006</v>
      </c>
      <c r="Q26" s="51">
        <v>31654</v>
      </c>
      <c r="R26" s="53">
        <v>1.11202375687116</v>
      </c>
      <c r="S26" s="51">
        <v>15.075935430856701</v>
      </c>
      <c r="T26" s="51">
        <v>15.138901532191801</v>
      </c>
      <c r="U26" s="54">
        <v>-0.41765966446258501</v>
      </c>
    </row>
    <row r="27" spans="1:21" ht="12" thickBot="1">
      <c r="A27" s="76"/>
      <c r="B27" s="65" t="s">
        <v>25</v>
      </c>
      <c r="C27" s="66"/>
      <c r="D27" s="51">
        <v>209117.06299999999</v>
      </c>
      <c r="E27" s="52"/>
      <c r="F27" s="52"/>
      <c r="G27" s="51">
        <v>310165.52669999999</v>
      </c>
      <c r="H27" s="53">
        <v>-32.578882887180598</v>
      </c>
      <c r="I27" s="51">
        <v>58374.968099999998</v>
      </c>
      <c r="J27" s="53">
        <v>27.914971290506301</v>
      </c>
      <c r="K27" s="51">
        <v>75288.046900000001</v>
      </c>
      <c r="L27" s="53">
        <v>24.273505731286701</v>
      </c>
      <c r="M27" s="53">
        <v>-0.224644940284671</v>
      </c>
      <c r="N27" s="51">
        <v>6535391.6879000003</v>
      </c>
      <c r="O27" s="51">
        <v>15561241.631100001</v>
      </c>
      <c r="P27" s="51">
        <v>24693</v>
      </c>
      <c r="Q27" s="51">
        <v>25291</v>
      </c>
      <c r="R27" s="53">
        <v>-2.3644774821082599</v>
      </c>
      <c r="S27" s="51">
        <v>8.4686778844206891</v>
      </c>
      <c r="T27" s="51">
        <v>8.6346428610968307</v>
      </c>
      <c r="U27" s="54">
        <v>-1.9597507301755199</v>
      </c>
    </row>
    <row r="28" spans="1:21" ht="12" thickBot="1">
      <c r="A28" s="76"/>
      <c r="B28" s="65" t="s">
        <v>26</v>
      </c>
      <c r="C28" s="66"/>
      <c r="D28" s="51">
        <v>628496.07720000006</v>
      </c>
      <c r="E28" s="52"/>
      <c r="F28" s="52"/>
      <c r="G28" s="51">
        <v>1333081.6558000001</v>
      </c>
      <c r="H28" s="53">
        <v>-52.853894998440197</v>
      </c>
      <c r="I28" s="51">
        <v>21493.453799999999</v>
      </c>
      <c r="J28" s="53">
        <v>3.4198230632966</v>
      </c>
      <c r="K28" s="51">
        <v>127732.071</v>
      </c>
      <c r="L28" s="53">
        <v>9.5817139515993297</v>
      </c>
      <c r="M28" s="53">
        <v>-0.83173017056930099</v>
      </c>
      <c r="N28" s="51">
        <v>24403907.385699999</v>
      </c>
      <c r="O28" s="51">
        <v>76467808.6514</v>
      </c>
      <c r="P28" s="51">
        <v>26924</v>
      </c>
      <c r="Q28" s="51">
        <v>26798</v>
      </c>
      <c r="R28" s="53">
        <v>0.47018434211507598</v>
      </c>
      <c r="S28" s="51">
        <v>23.343339667211399</v>
      </c>
      <c r="T28" s="51">
        <v>24.879378830509701</v>
      </c>
      <c r="U28" s="54">
        <v>-6.5802031123073998</v>
      </c>
    </row>
    <row r="29" spans="1:21" ht="12" thickBot="1">
      <c r="A29" s="76"/>
      <c r="B29" s="65" t="s">
        <v>27</v>
      </c>
      <c r="C29" s="66"/>
      <c r="D29" s="51">
        <v>651724.10800000001</v>
      </c>
      <c r="E29" s="52"/>
      <c r="F29" s="52"/>
      <c r="G29" s="51">
        <v>1050329.6984000001</v>
      </c>
      <c r="H29" s="53">
        <v>-37.950520775258298</v>
      </c>
      <c r="I29" s="51">
        <v>85010.72</v>
      </c>
      <c r="J29" s="53">
        <v>13.043973509109501</v>
      </c>
      <c r="K29" s="51">
        <v>232307.95989999999</v>
      </c>
      <c r="L29" s="53">
        <v>22.117622709696001</v>
      </c>
      <c r="M29" s="53">
        <v>-0.63406023609094597</v>
      </c>
      <c r="N29" s="51">
        <v>18582182.761500001</v>
      </c>
      <c r="O29" s="51">
        <v>43619091.674199998</v>
      </c>
      <c r="P29" s="51">
        <v>76095</v>
      </c>
      <c r="Q29" s="51">
        <v>74705</v>
      </c>
      <c r="R29" s="53">
        <v>1.8606518974633599</v>
      </c>
      <c r="S29" s="51">
        <v>8.5646114462185405</v>
      </c>
      <c r="T29" s="51">
        <v>9.0057737233116892</v>
      </c>
      <c r="U29" s="54">
        <v>-5.1509899761761302</v>
      </c>
    </row>
    <row r="30" spans="1:21" ht="12" thickBot="1">
      <c r="A30" s="76"/>
      <c r="B30" s="65" t="s">
        <v>28</v>
      </c>
      <c r="C30" s="66"/>
      <c r="D30" s="51">
        <v>753315.87679999997</v>
      </c>
      <c r="E30" s="52"/>
      <c r="F30" s="52"/>
      <c r="G30" s="51">
        <v>2297150.5773999998</v>
      </c>
      <c r="H30" s="53">
        <v>-67.206508610653202</v>
      </c>
      <c r="I30" s="51">
        <v>75778.179499999998</v>
      </c>
      <c r="J30" s="53">
        <v>10.059283473739701</v>
      </c>
      <c r="K30" s="51">
        <v>300279.38160000002</v>
      </c>
      <c r="L30" s="53">
        <v>13.0718196949835</v>
      </c>
      <c r="M30" s="53">
        <v>-0.74764108312656796</v>
      </c>
      <c r="N30" s="51">
        <v>29786772.409400001</v>
      </c>
      <c r="O30" s="51">
        <v>62406924.691600002</v>
      </c>
      <c r="P30" s="51">
        <v>50656</v>
      </c>
      <c r="Q30" s="51">
        <v>49260</v>
      </c>
      <c r="R30" s="53">
        <v>2.8339423467316198</v>
      </c>
      <c r="S30" s="51">
        <v>14.8712072962729</v>
      </c>
      <c r="T30" s="51">
        <v>15.4892746995534</v>
      </c>
      <c r="U30" s="54">
        <v>-4.1561346766741201</v>
      </c>
    </row>
    <row r="31" spans="1:21" ht="12" thickBot="1">
      <c r="A31" s="76"/>
      <c r="B31" s="65" t="s">
        <v>29</v>
      </c>
      <c r="C31" s="66"/>
      <c r="D31" s="51">
        <v>570637.29969999997</v>
      </c>
      <c r="E31" s="52"/>
      <c r="F31" s="52"/>
      <c r="G31" s="51">
        <v>573798.08660000004</v>
      </c>
      <c r="H31" s="53">
        <v>-0.55085350993919802</v>
      </c>
      <c r="I31" s="51">
        <v>23638.280500000001</v>
      </c>
      <c r="J31" s="53">
        <v>4.1424352232893504</v>
      </c>
      <c r="K31" s="51">
        <v>31917.939600000002</v>
      </c>
      <c r="L31" s="53">
        <v>5.5625733764863998</v>
      </c>
      <c r="M31" s="53">
        <v>-0.25940456068787099</v>
      </c>
      <c r="N31" s="51">
        <v>18368020.904399998</v>
      </c>
      <c r="O31" s="51">
        <v>86894037.822300002</v>
      </c>
      <c r="P31" s="51">
        <v>23731</v>
      </c>
      <c r="Q31" s="51">
        <v>22996</v>
      </c>
      <c r="R31" s="53">
        <v>3.1962080361802099</v>
      </c>
      <c r="S31" s="51">
        <v>24.046070528001302</v>
      </c>
      <c r="T31" s="51">
        <v>24.014326900330499</v>
      </c>
      <c r="U31" s="54">
        <v>0.13201170492238101</v>
      </c>
    </row>
    <row r="32" spans="1:21" ht="12" thickBot="1">
      <c r="A32" s="76"/>
      <c r="B32" s="65" t="s">
        <v>30</v>
      </c>
      <c r="C32" s="66"/>
      <c r="D32" s="51">
        <v>136402.93719999999</v>
      </c>
      <c r="E32" s="52"/>
      <c r="F32" s="52"/>
      <c r="G32" s="51">
        <v>195046.2311</v>
      </c>
      <c r="H32" s="53">
        <v>-30.0663558425457</v>
      </c>
      <c r="I32" s="51">
        <v>36877.049599999998</v>
      </c>
      <c r="J32" s="53">
        <v>27.035377944926001</v>
      </c>
      <c r="K32" s="51">
        <v>45889.257599999997</v>
      </c>
      <c r="L32" s="53">
        <v>23.527374685067699</v>
      </c>
      <c r="M32" s="53">
        <v>-0.196390363918199</v>
      </c>
      <c r="N32" s="51">
        <v>3192713.4153</v>
      </c>
      <c r="O32" s="51">
        <v>6915500.2067999998</v>
      </c>
      <c r="P32" s="51">
        <v>20766</v>
      </c>
      <c r="Q32" s="51">
        <v>20909</v>
      </c>
      <c r="R32" s="53">
        <v>-0.683916017026165</v>
      </c>
      <c r="S32" s="51">
        <v>6.5685706057979401</v>
      </c>
      <c r="T32" s="51">
        <v>6.1517509110909199</v>
      </c>
      <c r="U32" s="54">
        <v>6.3456681783873199</v>
      </c>
    </row>
    <row r="33" spans="1:21" ht="12" thickBot="1">
      <c r="A33" s="76"/>
      <c r="B33" s="65" t="s">
        <v>75</v>
      </c>
      <c r="C33" s="66"/>
      <c r="D33" s="52"/>
      <c r="E33" s="52"/>
      <c r="F33" s="52"/>
      <c r="G33" s="51">
        <v>0.4274</v>
      </c>
      <c r="H33" s="52"/>
      <c r="I33" s="52"/>
      <c r="J33" s="52"/>
      <c r="K33" s="51">
        <v>-4.7600000000000003E-2</v>
      </c>
      <c r="L33" s="53">
        <v>-11.137108095460899</v>
      </c>
      <c r="M33" s="52"/>
      <c r="N33" s="51">
        <v>172.10919999999999</v>
      </c>
      <c r="O33" s="51">
        <v>201.54220000000001</v>
      </c>
      <c r="P33" s="52"/>
      <c r="Q33" s="51">
        <v>1</v>
      </c>
      <c r="R33" s="52"/>
      <c r="S33" s="52"/>
      <c r="T33" s="51">
        <v>4.0708000000000002</v>
      </c>
      <c r="U33" s="55"/>
    </row>
    <row r="34" spans="1:21" ht="12" thickBot="1">
      <c r="A34" s="76"/>
      <c r="B34" s="65" t="s">
        <v>31</v>
      </c>
      <c r="C34" s="66"/>
      <c r="D34" s="51">
        <v>109677.79270000001</v>
      </c>
      <c r="E34" s="52"/>
      <c r="F34" s="52"/>
      <c r="G34" s="51">
        <v>339388.60989999998</v>
      </c>
      <c r="H34" s="53">
        <v>-67.683714331981804</v>
      </c>
      <c r="I34" s="51">
        <v>18469.7729</v>
      </c>
      <c r="J34" s="53">
        <v>16.840029731925899</v>
      </c>
      <c r="K34" s="51">
        <v>48855.687599999997</v>
      </c>
      <c r="L34" s="53">
        <v>14.395205429668099</v>
      </c>
      <c r="M34" s="53">
        <v>-0.62195245206210104</v>
      </c>
      <c r="N34" s="51">
        <v>6559575.8761</v>
      </c>
      <c r="O34" s="51">
        <v>17456905.529800002</v>
      </c>
      <c r="P34" s="51">
        <v>5732</v>
      </c>
      <c r="Q34" s="51">
        <v>5846</v>
      </c>
      <c r="R34" s="53">
        <v>-1.9500513171399201</v>
      </c>
      <c r="S34" s="51">
        <v>19.1342974005583</v>
      </c>
      <c r="T34" s="51">
        <v>19.069397348614402</v>
      </c>
      <c r="U34" s="54">
        <v>0.33918178747415301</v>
      </c>
    </row>
    <row r="35" spans="1:21" ht="12" customHeight="1" thickBot="1">
      <c r="A35" s="76"/>
      <c r="B35" s="65" t="s">
        <v>68</v>
      </c>
      <c r="C35" s="66"/>
      <c r="D35" s="51">
        <v>143010.32999999999</v>
      </c>
      <c r="E35" s="52"/>
      <c r="F35" s="52"/>
      <c r="G35" s="51">
        <v>7073.51</v>
      </c>
      <c r="H35" s="53">
        <v>1921.77320736098</v>
      </c>
      <c r="I35" s="51">
        <v>7558.52</v>
      </c>
      <c r="J35" s="53">
        <v>5.2852965236846901</v>
      </c>
      <c r="K35" s="51">
        <v>270.08999999999997</v>
      </c>
      <c r="L35" s="53">
        <v>3.8183306448990701</v>
      </c>
      <c r="M35" s="53">
        <v>26.9851901218112</v>
      </c>
      <c r="N35" s="51">
        <v>2709079.3</v>
      </c>
      <c r="O35" s="51">
        <v>10820749.859999999</v>
      </c>
      <c r="P35" s="51">
        <v>105</v>
      </c>
      <c r="Q35" s="51">
        <v>107</v>
      </c>
      <c r="R35" s="53">
        <v>-1.86915887850467</v>
      </c>
      <c r="S35" s="51">
        <v>1362.0031428571399</v>
      </c>
      <c r="T35" s="51">
        <v>1465.7086915887801</v>
      </c>
      <c r="U35" s="54">
        <v>-7.6141930564193601</v>
      </c>
    </row>
    <row r="36" spans="1:21" ht="12" thickBot="1">
      <c r="A36" s="76"/>
      <c r="B36" s="65" t="s">
        <v>35</v>
      </c>
      <c r="C36" s="66"/>
      <c r="D36" s="51">
        <v>176976.96</v>
      </c>
      <c r="E36" s="52"/>
      <c r="F36" s="52"/>
      <c r="G36" s="51">
        <v>176617.15</v>
      </c>
      <c r="H36" s="53">
        <v>0.20372313787193599</v>
      </c>
      <c r="I36" s="51">
        <v>-14322.33</v>
      </c>
      <c r="J36" s="53">
        <v>-8.0927652955503397</v>
      </c>
      <c r="K36" s="51">
        <v>-18324.400000000001</v>
      </c>
      <c r="L36" s="53">
        <v>-10.3752098819396</v>
      </c>
      <c r="M36" s="53">
        <v>-0.21840114819584799</v>
      </c>
      <c r="N36" s="51">
        <v>7603043.4800000004</v>
      </c>
      <c r="O36" s="51">
        <v>37055275.57</v>
      </c>
      <c r="P36" s="51">
        <v>67</v>
      </c>
      <c r="Q36" s="51">
        <v>124</v>
      </c>
      <c r="R36" s="53">
        <v>-45.9677419354839</v>
      </c>
      <c r="S36" s="51">
        <v>2641.4471641791001</v>
      </c>
      <c r="T36" s="51">
        <v>2043.65201612903</v>
      </c>
      <c r="U36" s="54">
        <v>22.631349820538698</v>
      </c>
    </row>
    <row r="37" spans="1:21" ht="12" thickBot="1">
      <c r="A37" s="76"/>
      <c r="B37" s="65" t="s">
        <v>36</v>
      </c>
      <c r="C37" s="66"/>
      <c r="D37" s="51">
        <v>22196.58</v>
      </c>
      <c r="E37" s="52"/>
      <c r="F37" s="52"/>
      <c r="G37" s="52"/>
      <c r="H37" s="52"/>
      <c r="I37" s="51">
        <v>895.66</v>
      </c>
      <c r="J37" s="53">
        <v>4.0351261320437697</v>
      </c>
      <c r="K37" s="52"/>
      <c r="L37" s="52"/>
      <c r="M37" s="52"/>
      <c r="N37" s="51">
        <v>784686.35</v>
      </c>
      <c r="O37" s="51">
        <v>10740110.07</v>
      </c>
      <c r="P37" s="51">
        <v>10</v>
      </c>
      <c r="Q37" s="51">
        <v>12</v>
      </c>
      <c r="R37" s="53">
        <v>-16.6666666666667</v>
      </c>
      <c r="S37" s="51">
        <v>2219.6579999999999</v>
      </c>
      <c r="T37" s="51">
        <v>968.66250000000002</v>
      </c>
      <c r="U37" s="54">
        <v>56.359831109116797</v>
      </c>
    </row>
    <row r="38" spans="1:21" ht="12" thickBot="1">
      <c r="A38" s="76"/>
      <c r="B38" s="65" t="s">
        <v>37</v>
      </c>
      <c r="C38" s="66"/>
      <c r="D38" s="51">
        <v>216736.06</v>
      </c>
      <c r="E38" s="52"/>
      <c r="F38" s="52"/>
      <c r="G38" s="51">
        <v>93344.47</v>
      </c>
      <c r="H38" s="53">
        <v>132.189501959784</v>
      </c>
      <c r="I38" s="51">
        <v>-23717.23</v>
      </c>
      <c r="J38" s="53">
        <v>-10.942909084902601</v>
      </c>
      <c r="K38" s="51">
        <v>-13527.49</v>
      </c>
      <c r="L38" s="53">
        <v>-14.492010078368899</v>
      </c>
      <c r="M38" s="53">
        <v>0.75326169156288403</v>
      </c>
      <c r="N38" s="51">
        <v>4921503.6399999997</v>
      </c>
      <c r="O38" s="51">
        <v>18887128.18</v>
      </c>
      <c r="P38" s="51">
        <v>122</v>
      </c>
      <c r="Q38" s="51">
        <v>125</v>
      </c>
      <c r="R38" s="53">
        <v>-2.4</v>
      </c>
      <c r="S38" s="51">
        <v>1776.5250819672101</v>
      </c>
      <c r="T38" s="51">
        <v>1537.6155200000001</v>
      </c>
      <c r="U38" s="54">
        <v>13.448138976042999</v>
      </c>
    </row>
    <row r="39" spans="1:21" ht="12" thickBot="1">
      <c r="A39" s="76"/>
      <c r="B39" s="65" t="s">
        <v>70</v>
      </c>
      <c r="C39" s="66"/>
      <c r="D39" s="51">
        <v>96.06</v>
      </c>
      <c r="E39" s="52"/>
      <c r="F39" s="52"/>
      <c r="G39" s="52"/>
      <c r="H39" s="52"/>
      <c r="I39" s="51">
        <v>-9588.5499999999993</v>
      </c>
      <c r="J39" s="53">
        <v>-9981.8342702477603</v>
      </c>
      <c r="K39" s="52"/>
      <c r="L39" s="52"/>
      <c r="M39" s="52"/>
      <c r="N39" s="51">
        <v>386.69</v>
      </c>
      <c r="O39" s="51">
        <v>853.96</v>
      </c>
      <c r="P39" s="51">
        <v>8</v>
      </c>
      <c r="Q39" s="51">
        <v>18</v>
      </c>
      <c r="R39" s="53">
        <v>-55.5555555555556</v>
      </c>
      <c r="S39" s="51">
        <v>12.0075</v>
      </c>
      <c r="T39" s="51">
        <v>2.7677777777777801</v>
      </c>
      <c r="U39" s="54">
        <v>76.949591690378696</v>
      </c>
    </row>
    <row r="40" spans="1:21" ht="12" customHeight="1" thickBot="1">
      <c r="A40" s="76"/>
      <c r="B40" s="65" t="s">
        <v>32</v>
      </c>
      <c r="C40" s="66"/>
      <c r="D40" s="51">
        <v>115517.94779999999</v>
      </c>
      <c r="E40" s="52"/>
      <c r="F40" s="52"/>
      <c r="G40" s="51">
        <v>257571.36749999999</v>
      </c>
      <c r="H40" s="53">
        <v>-55.151091163112298</v>
      </c>
      <c r="I40" s="51">
        <v>10146.502500000001</v>
      </c>
      <c r="J40" s="53">
        <v>8.7834857641056505</v>
      </c>
      <c r="K40" s="51">
        <v>13285.6651</v>
      </c>
      <c r="L40" s="53">
        <v>5.1580520105752798</v>
      </c>
      <c r="M40" s="53">
        <v>-0.23628193066525499</v>
      </c>
      <c r="N40" s="51">
        <v>2613801.2735000001</v>
      </c>
      <c r="O40" s="51">
        <v>5707743.8355</v>
      </c>
      <c r="P40" s="51">
        <v>170</v>
      </c>
      <c r="Q40" s="51">
        <v>175</v>
      </c>
      <c r="R40" s="53">
        <v>-2.8571428571428599</v>
      </c>
      <c r="S40" s="51">
        <v>679.51733999999999</v>
      </c>
      <c r="T40" s="51">
        <v>682.96946914285695</v>
      </c>
      <c r="U40" s="54">
        <v>-0.50802664474422199</v>
      </c>
    </row>
    <row r="41" spans="1:21" ht="12" thickBot="1">
      <c r="A41" s="76"/>
      <c r="B41" s="65" t="s">
        <v>33</v>
      </c>
      <c r="C41" s="66"/>
      <c r="D41" s="51">
        <v>471601.86900000001</v>
      </c>
      <c r="E41" s="52"/>
      <c r="F41" s="52"/>
      <c r="G41" s="51">
        <v>798593.68920000002</v>
      </c>
      <c r="H41" s="53">
        <v>-40.945955950086102</v>
      </c>
      <c r="I41" s="51">
        <v>24916.809600000001</v>
      </c>
      <c r="J41" s="53">
        <v>5.2834416565893596</v>
      </c>
      <c r="K41" s="51">
        <v>56926.966200000003</v>
      </c>
      <c r="L41" s="53">
        <v>7.1284017103900803</v>
      </c>
      <c r="M41" s="53">
        <v>-0.56230216954719803</v>
      </c>
      <c r="N41" s="51">
        <v>14958929.3906</v>
      </c>
      <c r="O41" s="51">
        <v>36234029.461599998</v>
      </c>
      <c r="P41" s="51">
        <v>2421</v>
      </c>
      <c r="Q41" s="51">
        <v>2548</v>
      </c>
      <c r="R41" s="53">
        <v>-4.9843014128728402</v>
      </c>
      <c r="S41" s="51">
        <v>194.79631102850101</v>
      </c>
      <c r="T41" s="51">
        <v>190.816937637363</v>
      </c>
      <c r="U41" s="54">
        <v>2.0428381677904399</v>
      </c>
    </row>
    <row r="42" spans="1:21" ht="12" thickBot="1">
      <c r="A42" s="76"/>
      <c r="B42" s="65" t="s">
        <v>38</v>
      </c>
      <c r="C42" s="66"/>
      <c r="D42" s="51">
        <v>167856.15</v>
      </c>
      <c r="E42" s="52"/>
      <c r="F42" s="52"/>
      <c r="G42" s="51">
        <v>35476.93</v>
      </c>
      <c r="H42" s="53">
        <v>373.141700817968</v>
      </c>
      <c r="I42" s="51">
        <v>-16706.849999999999</v>
      </c>
      <c r="J42" s="53">
        <v>-9.9530758926616603</v>
      </c>
      <c r="K42" s="51">
        <v>-2019.67</v>
      </c>
      <c r="L42" s="53">
        <v>-5.6929108578448</v>
      </c>
      <c r="M42" s="53">
        <v>7.2720691994236697</v>
      </c>
      <c r="N42" s="51">
        <v>3518410.23</v>
      </c>
      <c r="O42" s="51">
        <v>15384021.199999999</v>
      </c>
      <c r="P42" s="51">
        <v>122</v>
      </c>
      <c r="Q42" s="51">
        <v>123</v>
      </c>
      <c r="R42" s="53">
        <v>-0.81300813008130501</v>
      </c>
      <c r="S42" s="51">
        <v>1375.8700819672099</v>
      </c>
      <c r="T42" s="51">
        <v>1562.9911382113801</v>
      </c>
      <c r="U42" s="54">
        <v>-13.6001980635137</v>
      </c>
    </row>
    <row r="43" spans="1:21" ht="12" thickBot="1">
      <c r="A43" s="76"/>
      <c r="B43" s="65" t="s">
        <v>39</v>
      </c>
      <c r="C43" s="66"/>
      <c r="D43" s="51">
        <v>48596.63</v>
      </c>
      <c r="E43" s="52"/>
      <c r="F43" s="52"/>
      <c r="G43" s="51">
        <v>24506.86</v>
      </c>
      <c r="H43" s="53">
        <v>98.298068377589004</v>
      </c>
      <c r="I43" s="51">
        <v>6822.27</v>
      </c>
      <c r="J43" s="53">
        <v>14.038566048715699</v>
      </c>
      <c r="K43" s="51">
        <v>3388.35</v>
      </c>
      <c r="L43" s="53">
        <v>13.8261286839685</v>
      </c>
      <c r="M43" s="53">
        <v>1.01344902386117</v>
      </c>
      <c r="N43" s="51">
        <v>1189147.03</v>
      </c>
      <c r="O43" s="51">
        <v>5596485.2400000002</v>
      </c>
      <c r="P43" s="51">
        <v>55</v>
      </c>
      <c r="Q43" s="51">
        <v>63</v>
      </c>
      <c r="R43" s="53">
        <v>-12.698412698412699</v>
      </c>
      <c r="S43" s="51">
        <v>883.57509090909105</v>
      </c>
      <c r="T43" s="51">
        <v>980.50523809523804</v>
      </c>
      <c r="U43" s="54">
        <v>-10.9702217936472</v>
      </c>
    </row>
    <row r="44" spans="1:21" ht="12" thickBot="1">
      <c r="A44" s="76"/>
      <c r="B44" s="65" t="s">
        <v>73</v>
      </c>
      <c r="C44" s="66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7"/>
      <c r="B45" s="65" t="s">
        <v>34</v>
      </c>
      <c r="C45" s="66"/>
      <c r="D45" s="56">
        <v>15451.017599999999</v>
      </c>
      <c r="E45" s="57"/>
      <c r="F45" s="57"/>
      <c r="G45" s="56">
        <v>30383.9421</v>
      </c>
      <c r="H45" s="58">
        <v>-49.147422842146597</v>
      </c>
      <c r="I45" s="56">
        <v>2430.3388</v>
      </c>
      <c r="J45" s="58">
        <v>15.729312223422699</v>
      </c>
      <c r="K45" s="56">
        <v>3595.7330000000002</v>
      </c>
      <c r="L45" s="58">
        <v>11.8343202082392</v>
      </c>
      <c r="M45" s="58">
        <v>-0.32410476528707799</v>
      </c>
      <c r="N45" s="56">
        <v>888391.88080000004</v>
      </c>
      <c r="O45" s="56">
        <v>2086882.5316999999</v>
      </c>
      <c r="P45" s="56">
        <v>27</v>
      </c>
      <c r="Q45" s="56">
        <v>31</v>
      </c>
      <c r="R45" s="58">
        <v>-12.9032258064516</v>
      </c>
      <c r="S45" s="56">
        <v>572.25991111111102</v>
      </c>
      <c r="T45" s="56">
        <v>1692.97832903226</v>
      </c>
      <c r="U45" s="59">
        <v>-195.84080522871801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89160</v>
      </c>
      <c r="D2" s="36">
        <v>773929.21920854703</v>
      </c>
      <c r="E2" s="36">
        <v>575187.61318888899</v>
      </c>
      <c r="F2" s="36">
        <v>198741.60601965801</v>
      </c>
      <c r="G2" s="36">
        <v>575187.61318888899</v>
      </c>
      <c r="H2" s="36">
        <v>0.25679558425627103</v>
      </c>
    </row>
    <row r="3" spans="1:8">
      <c r="A3" s="36">
        <v>2</v>
      </c>
      <c r="B3" s="36">
        <v>13</v>
      </c>
      <c r="C3" s="36">
        <v>20099</v>
      </c>
      <c r="D3" s="36">
        <v>194131.083974359</v>
      </c>
      <c r="E3" s="36">
        <v>152234.007874359</v>
      </c>
      <c r="F3" s="36">
        <v>41897.076099999998</v>
      </c>
      <c r="G3" s="36">
        <v>152234.007874359</v>
      </c>
      <c r="H3" s="36">
        <v>0.215818483275629</v>
      </c>
    </row>
    <row r="4" spans="1:8">
      <c r="A4" s="36">
        <v>3</v>
      </c>
      <c r="B4" s="36">
        <v>14</v>
      </c>
      <c r="C4" s="36">
        <v>109337</v>
      </c>
      <c r="D4" s="36">
        <v>242804.824429778</v>
      </c>
      <c r="E4" s="36">
        <v>183000.04229754399</v>
      </c>
      <c r="F4" s="36">
        <v>59804.782132234701</v>
      </c>
      <c r="G4" s="36">
        <v>183000.04229754399</v>
      </c>
      <c r="H4" s="36">
        <v>0.24630804710196699</v>
      </c>
    </row>
    <row r="5" spans="1:8">
      <c r="A5" s="36">
        <v>4</v>
      </c>
      <c r="B5" s="36">
        <v>15</v>
      </c>
      <c r="C5" s="36">
        <v>3837</v>
      </c>
      <c r="D5" s="36">
        <v>64734.343722199497</v>
      </c>
      <c r="E5" s="36">
        <v>50667.165168186999</v>
      </c>
      <c r="F5" s="36">
        <v>14067.1785540126</v>
      </c>
      <c r="G5" s="36">
        <v>50667.165168186999</v>
      </c>
      <c r="H5" s="36">
        <v>0.217306266583629</v>
      </c>
    </row>
    <row r="6" spans="1:8">
      <c r="A6" s="36">
        <v>5</v>
      </c>
      <c r="B6" s="36">
        <v>16</v>
      </c>
      <c r="C6" s="36">
        <v>2386</v>
      </c>
      <c r="D6" s="36">
        <v>177521.714359829</v>
      </c>
      <c r="E6" s="36">
        <v>150054.29708803401</v>
      </c>
      <c r="F6" s="36">
        <v>27467.4172717949</v>
      </c>
      <c r="G6" s="36">
        <v>150054.29708803401</v>
      </c>
      <c r="H6" s="36">
        <v>0.15472708435047899</v>
      </c>
    </row>
    <row r="7" spans="1:8">
      <c r="A7" s="36">
        <v>6</v>
      </c>
      <c r="B7" s="36">
        <v>17</v>
      </c>
      <c r="C7" s="36">
        <v>18685</v>
      </c>
      <c r="D7" s="36">
        <v>282159.10988888901</v>
      </c>
      <c r="E7" s="36">
        <v>191152.619538461</v>
      </c>
      <c r="F7" s="36">
        <v>91006.490350427397</v>
      </c>
      <c r="G7" s="36">
        <v>191152.619538461</v>
      </c>
      <c r="H7" s="36">
        <v>0.32253606975959298</v>
      </c>
    </row>
    <row r="8" spans="1:8">
      <c r="A8" s="36">
        <v>7</v>
      </c>
      <c r="B8" s="36">
        <v>18</v>
      </c>
      <c r="C8" s="36">
        <v>57712</v>
      </c>
      <c r="D8" s="36">
        <v>99848.227494871797</v>
      </c>
      <c r="E8" s="36">
        <v>80374.878978632507</v>
      </c>
      <c r="F8" s="36">
        <v>19473.348516239301</v>
      </c>
      <c r="G8" s="36">
        <v>80374.878978632507</v>
      </c>
      <c r="H8" s="36">
        <v>0.19502948629948799</v>
      </c>
    </row>
    <row r="9" spans="1:8">
      <c r="A9" s="36">
        <v>8</v>
      </c>
      <c r="B9" s="36">
        <v>19</v>
      </c>
      <c r="C9" s="36">
        <v>14862</v>
      </c>
      <c r="D9" s="36">
        <v>119163.11387948701</v>
      </c>
      <c r="E9" s="36">
        <v>132048.57311453001</v>
      </c>
      <c r="F9" s="36">
        <v>-12885.459235042699</v>
      </c>
      <c r="G9" s="36">
        <v>132048.57311453001</v>
      </c>
      <c r="H9" s="36">
        <v>-0.10813295167894101</v>
      </c>
    </row>
    <row r="10" spans="1:8">
      <c r="A10" s="36">
        <v>9</v>
      </c>
      <c r="B10" s="36">
        <v>21</v>
      </c>
      <c r="C10" s="36">
        <v>198325</v>
      </c>
      <c r="D10" s="36">
        <v>968161.41940854699</v>
      </c>
      <c r="E10" s="36">
        <v>904286.91103675205</v>
      </c>
      <c r="F10" s="36">
        <v>63874.508371794902</v>
      </c>
      <c r="G10" s="36">
        <v>904286.91103675205</v>
      </c>
      <c r="H10" s="36">
        <v>6.5975060657566795E-2</v>
      </c>
    </row>
    <row r="11" spans="1:8">
      <c r="A11" s="36">
        <v>10</v>
      </c>
      <c r="B11" s="36">
        <v>22</v>
      </c>
      <c r="C11" s="36">
        <v>51153</v>
      </c>
      <c r="D11" s="36">
        <v>1179015.28916325</v>
      </c>
      <c r="E11" s="36">
        <v>1071086.33121282</v>
      </c>
      <c r="F11" s="36">
        <v>107928.95795042699</v>
      </c>
      <c r="G11" s="36">
        <v>1071086.33121282</v>
      </c>
      <c r="H11" s="36">
        <v>9.1541610140632695E-2</v>
      </c>
    </row>
    <row r="12" spans="1:8">
      <c r="A12" s="36">
        <v>11</v>
      </c>
      <c r="B12" s="36">
        <v>23</v>
      </c>
      <c r="C12" s="36">
        <v>173842.658</v>
      </c>
      <c r="D12" s="36">
        <v>1810448.2186572601</v>
      </c>
      <c r="E12" s="36">
        <v>1527362.51816838</v>
      </c>
      <c r="F12" s="36">
        <v>283085.70048888901</v>
      </c>
      <c r="G12" s="36">
        <v>1527362.51816838</v>
      </c>
      <c r="H12" s="36">
        <v>0.156362218798415</v>
      </c>
    </row>
    <row r="13" spans="1:8">
      <c r="A13" s="36">
        <v>12</v>
      </c>
      <c r="B13" s="36">
        <v>24</v>
      </c>
      <c r="C13" s="36">
        <v>24489</v>
      </c>
      <c r="D13" s="36">
        <v>667545.53048290603</v>
      </c>
      <c r="E13" s="36">
        <v>588323.28395299101</v>
      </c>
      <c r="F13" s="36">
        <v>79222.246529914497</v>
      </c>
      <c r="G13" s="36">
        <v>588323.28395299101</v>
      </c>
      <c r="H13" s="36">
        <v>0.118676918520606</v>
      </c>
    </row>
    <row r="14" spans="1:8">
      <c r="A14" s="36">
        <v>13</v>
      </c>
      <c r="B14" s="36">
        <v>25</v>
      </c>
      <c r="C14" s="36">
        <v>72983</v>
      </c>
      <c r="D14" s="36">
        <v>997128.38760000002</v>
      </c>
      <c r="E14" s="36">
        <v>920337.80500000005</v>
      </c>
      <c r="F14" s="36">
        <v>76790.582599999994</v>
      </c>
      <c r="G14" s="36">
        <v>920337.80500000005</v>
      </c>
      <c r="H14" s="36">
        <v>7.7011730440077197E-2</v>
      </c>
    </row>
    <row r="15" spans="1:8">
      <c r="A15" s="36">
        <v>14</v>
      </c>
      <c r="B15" s="36">
        <v>26</v>
      </c>
      <c r="C15" s="36">
        <v>63403</v>
      </c>
      <c r="D15" s="36">
        <v>428962.26166761201</v>
      </c>
      <c r="E15" s="36">
        <v>363780.39442570898</v>
      </c>
      <c r="F15" s="36">
        <v>65181.867241902997</v>
      </c>
      <c r="G15" s="36">
        <v>363780.39442570898</v>
      </c>
      <c r="H15" s="36">
        <v>0.15195245145459901</v>
      </c>
    </row>
    <row r="16" spans="1:8">
      <c r="A16" s="36">
        <v>15</v>
      </c>
      <c r="B16" s="36">
        <v>27</v>
      </c>
      <c r="C16" s="36">
        <v>190554.07800000001</v>
      </c>
      <c r="D16" s="36">
        <v>1640625.9431666699</v>
      </c>
      <c r="E16" s="36">
        <v>1543685.4155333301</v>
      </c>
      <c r="F16" s="36">
        <v>96940.527633333302</v>
      </c>
      <c r="G16" s="36">
        <v>1543685.4155333301</v>
      </c>
      <c r="H16" s="36">
        <v>5.9087525731930601E-2</v>
      </c>
    </row>
    <row r="17" spans="1:8">
      <c r="A17" s="36">
        <v>16</v>
      </c>
      <c r="B17" s="36">
        <v>29</v>
      </c>
      <c r="C17" s="36">
        <v>200677</v>
      </c>
      <c r="D17" s="36">
        <v>2792789.08471453</v>
      </c>
      <c r="E17" s="36">
        <v>2424434.5408606799</v>
      </c>
      <c r="F17" s="36">
        <v>368354.54385384597</v>
      </c>
      <c r="G17" s="36">
        <v>2424434.5408606799</v>
      </c>
      <c r="H17" s="36">
        <v>0.131894866629894</v>
      </c>
    </row>
    <row r="18" spans="1:8">
      <c r="A18" s="36">
        <v>17</v>
      </c>
      <c r="B18" s="36">
        <v>31</v>
      </c>
      <c r="C18" s="36">
        <v>24631.542000000001</v>
      </c>
      <c r="D18" s="36">
        <v>247541.87480177701</v>
      </c>
      <c r="E18" s="36">
        <v>206878.36797456699</v>
      </c>
      <c r="F18" s="36">
        <v>40663.506827210003</v>
      </c>
      <c r="G18" s="36">
        <v>206878.36797456699</v>
      </c>
      <c r="H18" s="36">
        <v>0.16426920439126499</v>
      </c>
    </row>
    <row r="19" spans="1:8">
      <c r="A19" s="36">
        <v>18</v>
      </c>
      <c r="B19" s="36">
        <v>32</v>
      </c>
      <c r="C19" s="36">
        <v>12548.64</v>
      </c>
      <c r="D19" s="36">
        <v>249419.39015503399</v>
      </c>
      <c r="E19" s="36">
        <v>226131.70579683001</v>
      </c>
      <c r="F19" s="36">
        <v>23287.684358203998</v>
      </c>
      <c r="G19" s="36">
        <v>226131.70579683001</v>
      </c>
      <c r="H19" s="36">
        <v>9.3367577972702495E-2</v>
      </c>
    </row>
    <row r="20" spans="1:8">
      <c r="A20" s="36">
        <v>19</v>
      </c>
      <c r="B20" s="36">
        <v>33</v>
      </c>
      <c r="C20" s="36">
        <v>29908.235000000001</v>
      </c>
      <c r="D20" s="36">
        <v>482520.344503381</v>
      </c>
      <c r="E20" s="36">
        <v>380563.18228151498</v>
      </c>
      <c r="F20" s="36">
        <v>101957.162221866</v>
      </c>
      <c r="G20" s="36">
        <v>380563.18228151498</v>
      </c>
      <c r="H20" s="36">
        <v>0.211301271300389</v>
      </c>
    </row>
    <row r="21" spans="1:8">
      <c r="A21" s="36">
        <v>20</v>
      </c>
      <c r="B21" s="36">
        <v>34</v>
      </c>
      <c r="C21" s="36">
        <v>32784.127999999997</v>
      </c>
      <c r="D21" s="36">
        <v>209116.91100203499</v>
      </c>
      <c r="E21" s="36">
        <v>150742.109614246</v>
      </c>
      <c r="F21" s="36">
        <v>58374.801387788102</v>
      </c>
      <c r="G21" s="36">
        <v>150742.109614246</v>
      </c>
      <c r="H21" s="36">
        <v>0.27914911858668501</v>
      </c>
    </row>
    <row r="22" spans="1:8">
      <c r="A22" s="36">
        <v>21</v>
      </c>
      <c r="B22" s="36">
        <v>35</v>
      </c>
      <c r="C22" s="36">
        <v>21241.636999999999</v>
      </c>
      <c r="D22" s="36">
        <v>628496.07720000006</v>
      </c>
      <c r="E22" s="36">
        <v>607002.62419999996</v>
      </c>
      <c r="F22" s="36">
        <v>21493.453000000001</v>
      </c>
      <c r="G22" s="36">
        <v>607002.62419999996</v>
      </c>
      <c r="H22" s="36">
        <v>3.4198229360086103E-2</v>
      </c>
    </row>
    <row r="23" spans="1:8">
      <c r="A23" s="36">
        <v>22</v>
      </c>
      <c r="B23" s="36">
        <v>36</v>
      </c>
      <c r="C23" s="36">
        <v>98067.39</v>
      </c>
      <c r="D23" s="36">
        <v>651724.86238053103</v>
      </c>
      <c r="E23" s="36">
        <v>566713.36744801002</v>
      </c>
      <c r="F23" s="36">
        <v>85011.494932520407</v>
      </c>
      <c r="G23" s="36">
        <v>566713.36744801002</v>
      </c>
      <c r="H23" s="36">
        <v>0.130440773153877</v>
      </c>
    </row>
    <row r="24" spans="1:8">
      <c r="A24" s="36">
        <v>23</v>
      </c>
      <c r="B24" s="36">
        <v>37</v>
      </c>
      <c r="C24" s="36">
        <v>85193.21</v>
      </c>
      <c r="D24" s="36">
        <v>753315.89404424804</v>
      </c>
      <c r="E24" s="36">
        <v>677537.69366342598</v>
      </c>
      <c r="F24" s="36">
        <v>75778.200380822207</v>
      </c>
      <c r="G24" s="36">
        <v>677537.69366342598</v>
      </c>
      <c r="H24" s="36">
        <v>0.10059286015326099</v>
      </c>
    </row>
    <row r="25" spans="1:8">
      <c r="A25" s="36">
        <v>24</v>
      </c>
      <c r="B25" s="36">
        <v>38</v>
      </c>
      <c r="C25" s="36">
        <v>103512.337</v>
      </c>
      <c r="D25" s="36">
        <v>570637.28946814197</v>
      </c>
      <c r="E25" s="36">
        <v>546998.994236283</v>
      </c>
      <c r="F25" s="36">
        <v>23638.295231858399</v>
      </c>
      <c r="G25" s="36">
        <v>546998.994236283</v>
      </c>
      <c r="H25" s="36">
        <v>4.1424378792157601E-2</v>
      </c>
    </row>
    <row r="26" spans="1:8">
      <c r="A26" s="36">
        <v>25</v>
      </c>
      <c r="B26" s="36">
        <v>39</v>
      </c>
      <c r="C26" s="36">
        <v>63015.031999999999</v>
      </c>
      <c r="D26" s="36">
        <v>136402.89955324901</v>
      </c>
      <c r="E26" s="36">
        <v>99525.877335320096</v>
      </c>
      <c r="F26" s="36">
        <v>36877.022217928497</v>
      </c>
      <c r="G26" s="36">
        <v>99525.877335320096</v>
      </c>
      <c r="H26" s="36">
        <v>0.27035365332195599</v>
      </c>
    </row>
    <row r="27" spans="1:8">
      <c r="A27" s="36">
        <v>26</v>
      </c>
      <c r="B27" s="36">
        <v>42</v>
      </c>
      <c r="C27" s="36">
        <v>4709.3440000000001</v>
      </c>
      <c r="D27" s="36">
        <v>109677.79210000001</v>
      </c>
      <c r="E27" s="36">
        <v>91208.0242</v>
      </c>
      <c r="F27" s="36">
        <v>18469.767899999999</v>
      </c>
      <c r="G27" s="36">
        <v>91208.0242</v>
      </c>
      <c r="H27" s="36">
        <v>0.168400252652424</v>
      </c>
    </row>
    <row r="28" spans="1:8">
      <c r="A28" s="36">
        <v>27</v>
      </c>
      <c r="B28" s="36">
        <v>75</v>
      </c>
      <c r="C28" s="36">
        <v>178</v>
      </c>
      <c r="D28" s="36">
        <v>115517.948717949</v>
      </c>
      <c r="E28" s="36">
        <v>105371.444444444</v>
      </c>
      <c r="F28" s="36">
        <v>10146.504273504301</v>
      </c>
      <c r="G28" s="36">
        <v>105371.444444444</v>
      </c>
      <c r="H28" s="36">
        <v>8.78348722957175E-2</v>
      </c>
    </row>
    <row r="29" spans="1:8">
      <c r="A29" s="36">
        <v>28</v>
      </c>
      <c r="B29" s="36">
        <v>76</v>
      </c>
      <c r="C29" s="36">
        <v>2855</v>
      </c>
      <c r="D29" s="36">
        <v>471601.85914529901</v>
      </c>
      <c r="E29" s="36">
        <v>446685.06098119699</v>
      </c>
      <c r="F29" s="36">
        <v>24916.798164102602</v>
      </c>
      <c r="G29" s="36">
        <v>446685.06098119699</v>
      </c>
      <c r="H29" s="36">
        <v>5.2834393420883002E-2</v>
      </c>
    </row>
    <row r="30" spans="1:8">
      <c r="A30" s="36">
        <v>29</v>
      </c>
      <c r="B30" s="36">
        <v>99</v>
      </c>
      <c r="C30" s="36">
        <v>25</v>
      </c>
      <c r="D30" s="36">
        <v>15451.0173209288</v>
      </c>
      <c r="E30" s="36">
        <v>13020.678647606101</v>
      </c>
      <c r="F30" s="36">
        <v>2430.3386733227399</v>
      </c>
      <c r="G30" s="36">
        <v>13020.678647606101</v>
      </c>
      <c r="H30" s="36">
        <v>0.15729311687656899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91</v>
      </c>
      <c r="D32" s="33">
        <v>143010.32999999999</v>
      </c>
      <c r="E32" s="33">
        <v>135451.81</v>
      </c>
      <c r="F32" s="30"/>
      <c r="G32" s="30"/>
      <c r="H32" s="3"/>
    </row>
    <row r="33" spans="1:8">
      <c r="A33" s="3"/>
      <c r="B33" s="33">
        <v>71</v>
      </c>
      <c r="C33" s="33">
        <v>64</v>
      </c>
      <c r="D33" s="33">
        <v>176976.96</v>
      </c>
      <c r="E33" s="33">
        <v>191299.29</v>
      </c>
      <c r="F33" s="30"/>
      <c r="G33" s="30"/>
      <c r="H33" s="3"/>
    </row>
    <row r="34" spans="1:8">
      <c r="A34" s="3"/>
      <c r="B34" s="33">
        <v>72</v>
      </c>
      <c r="C34" s="33">
        <v>6</v>
      </c>
      <c r="D34" s="33">
        <v>22196.58</v>
      </c>
      <c r="E34" s="33">
        <v>21300.92</v>
      </c>
      <c r="F34" s="30"/>
      <c r="G34" s="30"/>
      <c r="H34" s="3"/>
    </row>
    <row r="35" spans="1:8">
      <c r="A35" s="3"/>
      <c r="B35" s="33">
        <v>73</v>
      </c>
      <c r="C35" s="33">
        <v>108</v>
      </c>
      <c r="D35" s="33">
        <v>216736.06</v>
      </c>
      <c r="E35" s="33">
        <v>240453.29</v>
      </c>
      <c r="F35" s="30"/>
      <c r="G35" s="30"/>
      <c r="H35" s="3"/>
    </row>
    <row r="36" spans="1:8">
      <c r="A36" s="3"/>
      <c r="B36" s="33">
        <v>74</v>
      </c>
      <c r="C36" s="33">
        <v>145</v>
      </c>
      <c r="D36" s="33">
        <v>96.06</v>
      </c>
      <c r="E36" s="33">
        <v>9684.61</v>
      </c>
      <c r="F36" s="30"/>
      <c r="G36" s="30"/>
      <c r="H36" s="3"/>
    </row>
    <row r="37" spans="1:8">
      <c r="A37" s="3"/>
      <c r="B37" s="33">
        <v>77</v>
      </c>
      <c r="C37" s="33">
        <v>118</v>
      </c>
      <c r="D37" s="33">
        <v>167856.15</v>
      </c>
      <c r="E37" s="33">
        <v>184563</v>
      </c>
      <c r="F37" s="30"/>
      <c r="G37" s="30"/>
      <c r="H37" s="3"/>
    </row>
    <row r="38" spans="1:8">
      <c r="A38" s="30"/>
      <c r="B38" s="60">
        <v>78</v>
      </c>
      <c r="C38" s="33">
        <v>45</v>
      </c>
      <c r="D38" s="33">
        <v>48596.63</v>
      </c>
      <c r="E38" s="33">
        <v>41774.36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2016-02-19T01:10:11Z</dcterms:modified>
</cp:coreProperties>
</file>