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9450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I33" i="2"/>
  <c r="E4"/>
  <c r="J35" l="1"/>
  <c r="I35"/>
  <c r="H35"/>
  <c r="F35"/>
  <c r="E35"/>
  <c r="J31"/>
  <c r="I31"/>
  <c r="H31"/>
  <c r="F31"/>
  <c r="E31"/>
  <c r="K31" l="1"/>
  <c r="K35"/>
  <c r="G35"/>
  <c r="L35" s="1"/>
  <c r="G31"/>
  <c r="L31" s="1"/>
  <c r="J38"/>
  <c r="J39"/>
  <c r="J32"/>
  <c r="J33"/>
  <c r="J34"/>
  <c r="I38"/>
  <c r="I39"/>
  <c r="I32"/>
  <c r="I34"/>
  <c r="H30" l="1"/>
  <c r="H32"/>
  <c r="H40" l="1"/>
  <c r="J8" l="1"/>
  <c r="F38" l="1"/>
  <c r="F39"/>
  <c r="F33"/>
  <c r="F34"/>
  <c r="E38"/>
  <c r="K38" s="1"/>
  <c r="E39"/>
  <c r="K39" s="1"/>
  <c r="E34"/>
  <c r="K34" s="1"/>
  <c r="E33"/>
  <c r="K33" s="1"/>
  <c r="F40"/>
  <c r="E13"/>
  <c r="F37"/>
  <c r="F36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2"/>
  <c r="F4"/>
  <c r="E40"/>
  <c r="E37"/>
  <c r="E36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K32" s="1"/>
  <c r="E5"/>
  <c r="I30"/>
  <c r="I36"/>
  <c r="I37"/>
  <c r="I40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6"/>
  <c r="J37"/>
  <c r="J40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3"/>
  <c r="H34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6"/>
  <c r="L36" s="1"/>
  <c r="G37"/>
  <c r="L37" s="1"/>
  <c r="G30"/>
  <c r="L30" s="1"/>
  <c r="G40"/>
  <c r="L40" s="1"/>
  <c r="G38"/>
  <c r="L38" s="1"/>
  <c r="G33"/>
  <c r="L33" s="1"/>
  <c r="G39"/>
  <c r="L39" s="1"/>
  <c r="G34"/>
  <c r="L34" s="1"/>
  <c r="G29"/>
  <c r="L29" s="1"/>
  <c r="G32"/>
  <c r="L32" s="1"/>
  <c r="I3"/>
  <c r="K5"/>
  <c r="K7"/>
  <c r="K40"/>
  <c r="G19"/>
  <c r="L19" s="1"/>
  <c r="G11"/>
  <c r="L11" s="1"/>
  <c r="G7"/>
  <c r="L7" s="1"/>
  <c r="G5"/>
  <c r="L5" s="1"/>
  <c r="K37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6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<sst xmlns="http://schemas.openxmlformats.org/spreadsheetml/2006/main" count="117" uniqueCount="76">
  <si>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</si>
  <si>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</si>
  <si>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</si>
  <si>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</si>
  <si>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</si>
  <si>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</si>
  <si>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</si>
  <si>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</si>
  <si>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</si>
  <si>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</si>
  <si>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</si>
  <si>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</si>
  <si>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</si>
  <si>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</si>
  <si>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</si>
  <si>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</si>
  <si>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</si>
  <si>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</si>
  <si>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</si>
  <si>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</si>
  <si>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</si>
  <si>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</si>
  <si>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</si>
  <si>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</si>
  <si>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</si>
  <si>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</si>
  <si>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</si>
  <si>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</si>
  <si>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</si>
  <si>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</si>
  <si>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</si>
  <si>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</si>
  <si>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</si>
  <si>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</si>
  <si>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</si>
  <si>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</si>
  <si>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</si>
  <si>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</si>
  <si>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</si>
  <si>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</si>
  <si>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4" type="noConversion"/>
  </si>
  <si>
    <t>COST</t>
    <phoneticPr fontId="24" type="noConversion"/>
  </si>
  <si>
    <t>成本</t>
    <phoneticPr fontId="24" type="noConversion"/>
  </si>
  <si>
    <t>销售金额差异</t>
    <phoneticPr fontId="24" type="noConversion"/>
  </si>
  <si>
    <t>销售成本差异</t>
    <phoneticPr fontId="24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</si>
  <si>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</si>
  <si>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</si>
  <si>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</si>
  <si>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</si>
  <si>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</si>
  <si>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</si>
  <si>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</si>
  <si>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</si>
  <si>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</si>
  <si>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</si>
  <si>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</si>
  <si>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</si>
  <si>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</si>
  <si>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</si>
  <si>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</si>
  <si>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</si>
  <si>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</si>
  <si>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>DEPT</t>
  </si>
  <si>
    <t>QTY</t>
  </si>
  <si>
    <t>AMT</t>
  </si>
  <si>
    <t>COST</t>
  </si>
  <si>
    <t>PROFIT</t>
  </si>
  <si>
    <t>PROFIT_RATE</t>
  </si>
  <si>
    <t>70-手机通信自营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</si>
  <si>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4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</si>
  <si>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</si>
  <si>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4" type="noConversion"/>
  </si>
  <si>
    <t xml:space="preserve">   </t>
  </si>
  <si>
    <t>910-市场部</t>
  </si>
  <si>
    <r>
      <t>40-</t>
    </r>
    <r>
      <rPr>
        <sz val="8"/>
        <color rgb="FF000000"/>
        <rFont val="宋体"/>
        <family val="3"/>
        <charset val="134"/>
      </rPr>
      <t>原材料</t>
    </r>
    <phoneticPr fontId="24" type="noConversion"/>
  </si>
  <si>
    <t>40-原材料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</si>
</sst>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_);_(@_)"/>
  </numFmts>
  <fonts count="60">
    <font>
      <sz val="10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4">
    <xf numFmtId="0" fontId="0" fillId="0" borderId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20" fillId="8" borderId="8" applyNumberFormat="0" applyFont="0" applyAlignment="0" applyProtection="0">
      <alignment vertical="center"/>
    </xf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4" fillId="0" borderId="0" applyNumberFormat="0" applyFill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  <xf numFmtId="0" fontId="57" fillId="0" borderId="0"/>
    <xf numFmtId="180" fontId="59" fillId="0" borderId="0" applyFont="0" applyFill="0" applyBorder="0" applyAlignment="0" applyProtection="0"/>
    <xf numFmtId="181" fontId="59" fillId="0" borderId="0" applyFont="0" applyFill="0" applyBorder="0" applyAlignment="0" applyProtection="0"/>
    <xf numFmtId="178" fontId="59" fillId="0" borderId="0" applyFont="0" applyFill="0" applyBorder="0" applyAlignment="0" applyProtection="0"/>
    <xf numFmtId="179" fontId="59" fillId="0" borderId="0" applyFont="0" applyFill="0" applyBorder="0" applyAlignment="0" applyProtection="0"/>
    <xf numFmtId="0" fontId="19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7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1" fillId="8" borderId="8" applyNumberFormat="0" applyFont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78">
    <xf numFmtId="0" fontId="0" fillId="0" borderId="0" xfId="0"/>
    <xf numFmtId="0" fontId="21" fillId="0" borderId="0" xfId="0" applyFont="1"/>
    <xf numFmtId="177" fontId="21" fillId="0" borderId="0" xfId="0" applyNumberFormat="1" applyFont="1"/>
    <xf numFmtId="0" fontId="0" fillId="0" borderId="0" xfId="0" applyAlignment="1"/>
    <xf numFmtId="0" fontId="21" fillId="0" borderId="0" xfId="0" applyNumberFormat="1" applyFont="1"/>
    <xf numFmtId="0" fontId="22" fillId="0" borderId="18" xfId="0" applyFont="1" applyBorder="1" applyAlignment="1">
      <alignment wrapText="1"/>
    </xf>
    <xf numFmtId="0" fontId="22" fillId="0" borderId="18" xfId="0" applyNumberFormat="1" applyFont="1" applyBorder="1" applyAlignment="1">
      <alignment wrapText="1"/>
    </xf>
    <xf numFmtId="0" fontId="21" fillId="0" borderId="18" xfId="0" applyFont="1" applyBorder="1" applyAlignment="1">
      <alignment wrapText="1"/>
    </xf>
    <xf numFmtId="0" fontId="21" fillId="0" borderId="18" xfId="0" applyFont="1" applyBorder="1" applyAlignment="1">
      <alignment horizontal="right" vertical="center" wrapText="1"/>
    </xf>
    <xf numFmtId="49" fontId="22" fillId="36" borderId="18" xfId="0" applyNumberFormat="1" applyFont="1" applyFill="1" applyBorder="1" applyAlignment="1">
      <alignment vertical="center" wrapText="1"/>
    </xf>
    <xf numFmtId="49" fontId="25" fillId="37" borderId="18" xfId="0" applyNumberFormat="1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vertical="center" wrapText="1"/>
    </xf>
    <xf numFmtId="0" fontId="22" fillId="33" borderId="18" xfId="0" applyNumberFormat="1" applyFont="1" applyFill="1" applyBorder="1" applyAlignment="1">
      <alignment vertical="center" wrapText="1"/>
    </xf>
    <xf numFmtId="0" fontId="22" fillId="36" borderId="18" xfId="0" applyFont="1" applyFill="1" applyBorder="1" applyAlignment="1">
      <alignment vertical="center" wrapText="1"/>
    </xf>
    <xf numFmtId="0" fontId="22" fillId="37" borderId="18" xfId="0" applyFont="1" applyFill="1" applyBorder="1" applyAlignment="1">
      <alignment vertical="center" wrapText="1"/>
    </xf>
    <xf numFmtId="4" fontId="22" fillId="36" borderId="18" xfId="0" applyNumberFormat="1" applyFont="1" applyFill="1" applyBorder="1" applyAlignment="1">
      <alignment horizontal="right" vertical="top" wrapText="1"/>
    </xf>
    <xf numFmtId="4" fontId="22" fillId="37" borderId="18" xfId="0" applyNumberFormat="1" applyFont="1" applyFill="1" applyBorder="1" applyAlignment="1">
      <alignment horizontal="right" vertical="top" wrapText="1"/>
    </xf>
    <xf numFmtId="177" fontId="21" fillId="36" borderId="18" xfId="0" applyNumberFormat="1" applyFont="1" applyFill="1" applyBorder="1" applyAlignment="1">
      <alignment horizontal="center" vertical="center"/>
    </xf>
    <xf numFmtId="177" fontId="21" fillId="37" borderId="18" xfId="0" applyNumberFormat="1" applyFont="1" applyFill="1" applyBorder="1" applyAlignment="1">
      <alignment horizontal="center" vertical="center"/>
    </xf>
    <xf numFmtId="177" fontId="26" fillId="0" borderId="18" xfId="0" applyNumberFormat="1" applyFont="1" applyBorder="1"/>
    <xf numFmtId="177" fontId="21" fillId="36" borderId="18" xfId="0" applyNumberFormat="1" applyFont="1" applyFill="1" applyBorder="1"/>
    <xf numFmtId="177" fontId="21" fillId="37" borderId="18" xfId="0" applyNumberFormat="1" applyFont="1" applyFill="1" applyBorder="1"/>
    <xf numFmtId="177" fontId="21" fillId="0" borderId="18" xfId="0" applyNumberFormat="1" applyFont="1" applyBorder="1"/>
    <xf numFmtId="49" fontId="22" fillId="0" borderId="18" xfId="0" applyNumberFormat="1" applyFont="1" applyFill="1" applyBorder="1" applyAlignment="1">
      <alignment vertical="center" wrapText="1"/>
    </xf>
    <xf numFmtId="0" fontId="22" fillId="0" borderId="18" xfId="0" applyFont="1" applyFill="1" applyBorder="1" applyAlignment="1">
      <alignment vertical="center" wrapText="1"/>
    </xf>
    <xf numFmtId="4" fontId="22" fillId="0" borderId="18" xfId="0" applyNumberFormat="1" applyFont="1" applyFill="1" applyBorder="1" applyAlignment="1">
      <alignment horizontal="right" vertical="top" wrapText="1"/>
    </xf>
    <xf numFmtId="0" fontId="21" fillId="0" borderId="0" xfId="0" applyFont="1" applyFill="1"/>
    <xf numFmtId="176" fontId="22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1" fillId="0" borderId="0" xfId="0" applyFont="1"/>
    <xf numFmtId="0" fontId="56" fillId="0" borderId="0" xfId="0" applyNumberFormat="1" applyFont="1" applyAlignment="1"/>
    <xf numFmtId="0" fontId="21" fillId="0" borderId="0" xfId="0" applyFont="1"/>
    <xf numFmtId="0" fontId="21" fillId="0" borderId="0" xfId="0" applyFont="1"/>
    <xf numFmtId="0" fontId="57" fillId="0" borderId="0" xfId="110"/>
    <xf numFmtId="0" fontId="58" fillId="0" borderId="0" xfId="110" applyNumberFormat="1" applyFont="1"/>
    <xf numFmtId="1" fontId="56" fillId="0" borderId="0" xfId="0" applyNumberFormat="1" applyFont="1" applyAlignment="1"/>
    <xf numFmtId="0" fontId="22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49" fontId="23" fillId="33" borderId="18" xfId="0" applyNumberFormat="1" applyFont="1" applyFill="1" applyBorder="1" applyAlignment="1">
      <alignment horizontal="left" vertical="top" wrapText="1"/>
    </xf>
    <xf numFmtId="14" fontId="22" fillId="33" borderId="18" xfId="0" applyNumberFormat="1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0" fontId="21" fillId="0" borderId="0" xfId="0" applyFont="1" applyAlignment="1">
      <alignment wrapText="1"/>
    </xf>
    <xf numFmtId="0" fontId="27" fillId="0" borderId="0" xfId="0" applyFont="1" applyAlignment="1">
      <alignment horizontal="left" wrapText="1"/>
    </xf>
    <xf numFmtId="0" fontId="21" fillId="0" borderId="0" xfId="0" applyFont="1" applyAlignment="1">
      <alignment horizontal="right" vertical="center" wrapText="1"/>
    </xf>
    <xf numFmtId="0" fontId="33" fillId="0" borderId="19" xfId="0" applyFont="1" applyBorder="1" applyAlignment="1">
      <alignment horizontal="left" vertical="center" wrapText="1"/>
    </xf>
    <xf numFmtId="0" fontId="21" fillId="0" borderId="19" xfId="0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21" fillId="0" borderId="11" xfId="0" applyFont="1" applyBorder="1" applyAlignment="1">
      <alignment wrapText="1"/>
    </xf>
    <xf numFmtId="0" fontId="21" fillId="0" borderId="11" xfId="0" applyFont="1" applyBorder="1" applyAlignment="1">
      <alignment horizontal="right" vertical="center" wrapText="1"/>
    </xf>
    <xf numFmtId="49" fontId="22" fillId="33" borderId="10" xfId="0" applyNumberFormat="1" applyFont="1" applyFill="1" applyBorder="1" applyAlignment="1">
      <alignment vertical="center" wrapText="1"/>
    </xf>
    <xf numFmtId="49" fontId="22" fillId="33" borderId="12" xfId="0" applyNumberFormat="1" applyFont="1" applyFill="1" applyBorder="1" applyAlignment="1">
      <alignment vertical="center" wrapText="1"/>
    </xf>
    <xf numFmtId="0" fontId="22" fillId="33" borderId="10" xfId="0" applyFont="1" applyFill="1" applyBorder="1" applyAlignment="1">
      <alignment vertical="center" wrapText="1"/>
    </xf>
    <xf numFmtId="0" fontId="22" fillId="33" borderId="13" xfId="0" applyFont="1" applyFill="1" applyBorder="1" applyAlignment="1">
      <alignment vertical="center" wrapText="1"/>
    </xf>
    <xf numFmtId="0" fontId="22" fillId="33" borderId="15" xfId="0" applyFont="1" applyFill="1" applyBorder="1" applyAlignment="1">
      <alignment vertical="center" wrapText="1"/>
    </xf>
    <xf numFmtId="0" fontId="22" fillId="33" borderId="12" xfId="0" applyFont="1" applyFill="1" applyBorder="1" applyAlignment="1">
      <alignment vertical="center" wrapText="1"/>
    </xf>
    <xf numFmtId="49" fontId="23" fillId="33" borderId="13" xfId="0" applyNumberFormat="1" applyFont="1" applyFill="1" applyBorder="1" applyAlignment="1">
      <alignment horizontal="left" vertical="top" wrapText="1"/>
    </xf>
    <xf numFmtId="49" fontId="23" fillId="33" borderId="14" xfId="0" applyNumberFormat="1" applyFont="1" applyFill="1" applyBorder="1" applyAlignment="1">
      <alignment horizontal="left" vertical="top" wrapText="1"/>
    </xf>
    <xf numFmtId="49" fontId="23" fillId="33" borderId="15" xfId="0" applyNumberFormat="1" applyFont="1" applyFill="1" applyBorder="1" applyAlignment="1">
      <alignment horizontal="left" vertical="top" wrapText="1"/>
    </xf>
    <xf numFmtId="4" fontId="23" fillId="34" borderId="10" xfId="0" applyNumberFormat="1" applyFont="1" applyFill="1" applyBorder="1" applyAlignment="1">
      <alignment horizontal="right" vertical="top" wrapText="1"/>
    </xf>
    <xf numFmtId="0" fontId="23" fillId="34" borderId="10" xfId="0" applyFont="1" applyFill="1" applyBorder="1" applyAlignment="1">
      <alignment horizontal="right" vertical="top" wrapText="1"/>
    </xf>
    <xf numFmtId="176" fontId="23" fillId="34" borderId="10" xfId="0" applyNumberFormat="1" applyFont="1" applyFill="1" applyBorder="1" applyAlignment="1">
      <alignment horizontal="right" vertical="top" wrapText="1"/>
    </xf>
    <xf numFmtId="176" fontId="23" fillId="34" borderId="12" xfId="0" applyNumberFormat="1" applyFont="1" applyFill="1" applyBorder="1" applyAlignment="1">
      <alignment horizontal="right" vertical="top" wrapText="1"/>
    </xf>
    <xf numFmtId="14" fontId="22" fillId="33" borderId="12" xfId="0" applyNumberFormat="1" applyFont="1" applyFill="1" applyBorder="1" applyAlignment="1">
      <alignment vertical="center" wrapText="1"/>
    </xf>
    <xf numFmtId="4" fontId="22" fillId="35" borderId="10" xfId="0" applyNumberFormat="1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right" vertical="top" wrapText="1"/>
    </xf>
    <xf numFmtId="176" fontId="22" fillId="35" borderId="10" xfId="0" applyNumberFormat="1" applyFont="1" applyFill="1" applyBorder="1" applyAlignment="1">
      <alignment horizontal="right" vertical="top" wrapText="1"/>
    </xf>
    <xf numFmtId="176" fontId="22" fillId="35" borderId="12" xfId="0" applyNumberFormat="1" applyFont="1" applyFill="1" applyBorder="1" applyAlignment="1">
      <alignment horizontal="right" vertical="top" wrapText="1"/>
    </xf>
    <xf numFmtId="14" fontId="22" fillId="33" borderId="16" xfId="0" applyNumberFormat="1" applyFont="1" applyFill="1" applyBorder="1" applyAlignment="1">
      <alignment vertical="center" wrapText="1"/>
    </xf>
    <xf numFmtId="0" fontId="22" fillId="35" borderId="12" xfId="0" applyFont="1" applyFill="1" applyBorder="1" applyAlignment="1">
      <alignment horizontal="right" vertical="top" wrapText="1"/>
    </xf>
    <xf numFmtId="14" fontId="22" fillId="33" borderId="17" xfId="0" applyNumberFormat="1" applyFont="1" applyFill="1" applyBorder="1" applyAlignment="1">
      <alignment vertical="center" wrapText="1"/>
    </xf>
    <xf numFmtId="4" fontId="22" fillId="35" borderId="13" xfId="0" applyNumberFormat="1" applyFont="1" applyFill="1" applyBorder="1" applyAlignment="1">
      <alignment horizontal="right" vertical="top" wrapText="1"/>
    </xf>
    <xf numFmtId="0" fontId="22" fillId="35" borderId="13" xfId="0" applyFont="1" applyFill="1" applyBorder="1" applyAlignment="1">
      <alignment horizontal="right" vertical="top" wrapText="1"/>
    </xf>
    <xf numFmtId="176" fontId="22" fillId="35" borderId="13" xfId="0" applyNumberFormat="1" applyFont="1" applyFill="1" applyBorder="1" applyAlignment="1">
      <alignment horizontal="right" vertical="top" wrapText="1"/>
    </xf>
    <xf numFmtId="176" fontId="22" fillId="35" borderId="20" xfId="0" applyNumberFormat="1" applyFont="1" applyFill="1" applyBorder="1" applyAlignment="1">
      <alignment horizontal="right" vertical="top" wrapText="1"/>
    </xf>
  </cellXfs>
  <cellStyles count="13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20% - 着色 1 2" xfId="84"/>
    <cellStyle name="20% - 着色 2 2" xfId="88"/>
    <cellStyle name="20% - 着色 3 2" xfId="92"/>
    <cellStyle name="20% - 着色 4 2" xfId="96"/>
    <cellStyle name="20% - 着色 5 2" xfId="100"/>
    <cellStyle name="20% - 着色 6 2" xfId="104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40% - 着色 1 2" xfId="85"/>
    <cellStyle name="40% - 着色 2 2" xfId="89"/>
    <cellStyle name="40% - 着色 3 2" xfId="93"/>
    <cellStyle name="40% - 着色 4 2" xfId="97"/>
    <cellStyle name="40% - 着色 5 2" xfId="101"/>
    <cellStyle name="40% - 着色 6 2" xfId="105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60% - 着色 1 2" xfId="86"/>
    <cellStyle name="60% - 着色 2 2" xfId="90"/>
    <cellStyle name="60% - 着色 3 2" xfId="94"/>
    <cellStyle name="60% - 着色 4 2" xfId="98"/>
    <cellStyle name="60% - 着色 5 2" xfId="102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 customBuiltin="1"/>
    <cellStyle name="常规 10" xfId="52"/>
    <cellStyle name="常规 10 2" xfId="61"/>
    <cellStyle name="常规 11" xfId="62"/>
    <cellStyle name="常规 12" xfId="110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" xfId="113" builtinId="4" customBuiltin="1"/>
    <cellStyle name="货币 2" xfId="65"/>
    <cellStyle name="货币[0]" xfId="114" builtinId="7" customBuiltin="1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" xfId="111" builtinId="3" customBuiltin="1"/>
    <cellStyle name="千位分隔 2" xfId="63"/>
    <cellStyle name="千位分隔[0]" xfId="112" builtinId="6" customBuiltin="1"/>
    <cellStyle name="千位分隔[0] 2" xfId="64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 2" xfId="83"/>
    <cellStyle name="着色 2 2" xfId="87"/>
    <cellStyle name="着色 3 2" xfId="91"/>
    <cellStyle name="着色 4 2" xfId="95"/>
    <cellStyle name="着色 5 2" xfId="99"/>
    <cellStyle name="着色 6 2" xfId="103"/>
    <cellStyle name="注释" xfId="15" builtinId="10" customBuiltin="1"/>
    <cellStyle name="注释 10" xfId="123"/>
    <cellStyle name="注释 11" xfId="124"/>
    <cellStyle name="注释 12" xfId="125"/>
    <cellStyle name="注释 13" xfId="126"/>
    <cellStyle name="注释 14" xfId="127"/>
    <cellStyle name="注释 15" xfId="128"/>
    <cellStyle name="注释 16" xfId="129"/>
    <cellStyle name="注释 17" xfId="130"/>
    <cellStyle name="注释 18" xfId="131"/>
    <cellStyle name="注释 19" xfId="132"/>
    <cellStyle name="注释 2" xfId="115"/>
    <cellStyle name="注释 20" xfId="133"/>
    <cellStyle name="注释 3" xfId="116"/>
    <cellStyle name="注释 4" xfId="117"/>
    <cellStyle name="注释 5" xfId="118"/>
    <cellStyle name="注释 6" xfId="119"/>
    <cellStyle name="注释 7" xfId="120"/>
    <cellStyle name="注释 8" xfId="121"/>
    <cellStyle name="注释 9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531" Type="http://schemas.openxmlformats.org/officeDocument/2006/relationships/hyperlink" Target="cid:9de9f65e2" TargetMode="External"/><Relationship Id="rId573" Type="http://schemas.openxmlformats.org/officeDocument/2006/relationships/hyperlink" Target="cid:396108812" TargetMode="External"/><Relationship Id="rId629" Type="http://schemas.openxmlformats.org/officeDocument/2006/relationships/hyperlink" Target="cid:e25550822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640" Type="http://schemas.openxmlformats.org/officeDocument/2006/relationships/image" Target="cid:65fcb40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Relationship Id="rId542" Type="http://schemas.openxmlformats.org/officeDocument/2006/relationships/image" Target="cid:c1f4b6d313" TargetMode="External"/><Relationship Id="rId584" Type="http://schemas.openxmlformats.org/officeDocument/2006/relationships/image" Target="cid:5d65a7e413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86" Type="http://schemas.openxmlformats.org/officeDocument/2006/relationships/image" Target="cid:f41228aa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511" Type="http://schemas.openxmlformats.org/officeDocument/2006/relationships/hyperlink" Target="cid:55e93fe82" TargetMode="External"/><Relationship Id="rId553" Type="http://schemas.openxmlformats.org/officeDocument/2006/relationships/hyperlink" Target="cid:ebcc17232" TargetMode="External"/><Relationship Id="rId609" Type="http://schemas.openxmlformats.org/officeDocument/2006/relationships/hyperlink" Target="cid:b0393835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595" Type="http://schemas.openxmlformats.org/officeDocument/2006/relationships/hyperlink" Target="cid:85a1363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497" Type="http://schemas.openxmlformats.org/officeDocument/2006/relationships/hyperlink" Target="cid:225aa59d2" TargetMode="External"/><Relationship Id="rId620" Type="http://schemas.openxmlformats.org/officeDocument/2006/relationships/image" Target="cid:d3d8d1ce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22" Type="http://schemas.openxmlformats.org/officeDocument/2006/relationships/image" Target="cid:7a2e86d013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564" Type="http://schemas.openxmlformats.org/officeDocument/2006/relationships/image" Target="cid:f2a015013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631" Type="http://schemas.openxmlformats.org/officeDocument/2006/relationships/hyperlink" Target="cid:e8444a69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533" Type="http://schemas.openxmlformats.org/officeDocument/2006/relationships/hyperlink" Target="cid:a3e4f28f2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575" Type="http://schemas.openxmlformats.org/officeDocument/2006/relationships/hyperlink" Target="cid:3d8c6a572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477" Type="http://schemas.openxmlformats.org/officeDocument/2006/relationships/hyperlink" Target="cid:d507c8292" TargetMode="External"/><Relationship Id="rId600" Type="http://schemas.openxmlformats.org/officeDocument/2006/relationships/image" Target="cid:9a4ed59113" TargetMode="External"/><Relationship Id="rId642" Type="http://schemas.openxmlformats.org/officeDocument/2006/relationships/image" Target="cid:661a99313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502" Type="http://schemas.openxmlformats.org/officeDocument/2006/relationships/image" Target="cid:36f12f0113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544" Type="http://schemas.openxmlformats.org/officeDocument/2006/relationships/image" Target="cid:c7314bf313" TargetMode="External"/><Relationship Id="rId586" Type="http://schemas.openxmlformats.org/officeDocument/2006/relationships/image" Target="cid:61b2a1ef13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611" Type="http://schemas.openxmlformats.org/officeDocument/2006/relationships/hyperlink" Target="cid:b6992ba12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88" Type="http://schemas.openxmlformats.org/officeDocument/2006/relationships/image" Target="cid:f9211074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513" Type="http://schemas.openxmlformats.org/officeDocument/2006/relationships/hyperlink" Target="cid:5c15928c2" TargetMode="External"/><Relationship Id="rId555" Type="http://schemas.openxmlformats.org/officeDocument/2006/relationships/hyperlink" Target="cid:f049fb932" TargetMode="External"/><Relationship Id="rId597" Type="http://schemas.openxmlformats.org/officeDocument/2006/relationships/hyperlink" Target="cid:8ad4e2b02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622" Type="http://schemas.openxmlformats.org/officeDocument/2006/relationships/image" Target="cid:d3dadbc413" TargetMode="External"/><Relationship Id="rId261" Type="http://schemas.openxmlformats.org/officeDocument/2006/relationships/hyperlink" Target="cid:7804080e2" TargetMode="External"/><Relationship Id="rId499" Type="http://schemas.openxmlformats.org/officeDocument/2006/relationships/hyperlink" Target="cid:31c44020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524" Type="http://schemas.openxmlformats.org/officeDocument/2006/relationships/image" Target="cid:7f1ab22313" TargetMode="External"/><Relationship Id="rId566" Type="http://schemas.openxmlformats.org/officeDocument/2006/relationships/image" Target="cid:1486e014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633" Type="http://schemas.openxmlformats.org/officeDocument/2006/relationships/hyperlink" Target="cid:ecad7ac42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535" Type="http://schemas.openxmlformats.org/officeDocument/2006/relationships/hyperlink" Target="cid:a82808e22" TargetMode="External"/><Relationship Id="rId577" Type="http://schemas.openxmlformats.org/officeDocument/2006/relationships/hyperlink" Target="cid:42aef7972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602" Type="http://schemas.openxmlformats.org/officeDocument/2006/relationships/image" Target="cid:9a51c2e7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79" Type="http://schemas.openxmlformats.org/officeDocument/2006/relationships/hyperlink" Target="cid:db19d21f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546" Type="http://schemas.openxmlformats.org/officeDocument/2006/relationships/image" Target="cid:cc488cb713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588" Type="http://schemas.openxmlformats.org/officeDocument/2006/relationships/image" Target="cid:680b06d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613" Type="http://schemas.openxmlformats.org/officeDocument/2006/relationships/hyperlink" Target="cid:be8fdf672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515" Type="http://schemas.openxmlformats.org/officeDocument/2006/relationships/hyperlink" Target="cid:617250ef2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557" Type="http://schemas.openxmlformats.org/officeDocument/2006/relationships/hyperlink" Target="cid:f57373d02" TargetMode="External"/><Relationship Id="rId599" Type="http://schemas.openxmlformats.org/officeDocument/2006/relationships/hyperlink" Target="cid:9a4ed571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624" Type="http://schemas.openxmlformats.org/officeDocument/2006/relationships/image" Target="cid:d3dca9f4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526" Type="http://schemas.openxmlformats.org/officeDocument/2006/relationships/image" Target="cid:842f442513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568" Type="http://schemas.openxmlformats.org/officeDocument/2006/relationships/image" Target="cid:1b05e04f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635" Type="http://schemas.openxmlformats.org/officeDocument/2006/relationships/hyperlink" Target="cid:f1c66e7c2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481" Type="http://schemas.openxmlformats.org/officeDocument/2006/relationships/hyperlink" Target="cid:e9adde472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537" Type="http://schemas.openxmlformats.org/officeDocument/2006/relationships/hyperlink" Target="cid:ad5e98cf2" TargetMode="External"/><Relationship Id="rId579" Type="http://schemas.openxmlformats.org/officeDocument/2006/relationships/hyperlink" Target="cid:521d87e62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590" Type="http://schemas.openxmlformats.org/officeDocument/2006/relationships/image" Target="cid:762712f813" TargetMode="External"/><Relationship Id="rId604" Type="http://schemas.openxmlformats.org/officeDocument/2006/relationships/image" Target="cid:a006730b13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506" Type="http://schemas.openxmlformats.org/officeDocument/2006/relationships/image" Target="cid:413c7421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492" Type="http://schemas.openxmlformats.org/officeDocument/2006/relationships/image" Target="cid:12de1e3b13" TargetMode="External"/><Relationship Id="rId548" Type="http://schemas.openxmlformats.org/officeDocument/2006/relationships/image" Target="cid:d15f9577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429" Type="http://schemas.openxmlformats.org/officeDocument/2006/relationships/hyperlink" Target="cid:ac0c2b332" TargetMode="External"/><Relationship Id="rId580" Type="http://schemas.openxmlformats.org/officeDocument/2006/relationships/image" Target="cid:521d880d13" TargetMode="External"/><Relationship Id="rId615" Type="http://schemas.openxmlformats.org/officeDocument/2006/relationships/hyperlink" Target="cid:be9248122" TargetMode="External"/><Relationship Id="rId636" Type="http://schemas.openxmlformats.org/officeDocument/2006/relationships/image" Target="cid:f1c66ea113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461" Type="http://schemas.openxmlformats.org/officeDocument/2006/relationships/hyperlink" Target="cid:c6f2111c2" TargetMode="External"/><Relationship Id="rId482" Type="http://schemas.openxmlformats.org/officeDocument/2006/relationships/image" Target="cid:e9adde6813" TargetMode="External"/><Relationship Id="rId517" Type="http://schemas.openxmlformats.org/officeDocument/2006/relationships/hyperlink" Target="cid:66098c0e2" TargetMode="External"/><Relationship Id="rId538" Type="http://schemas.openxmlformats.org/officeDocument/2006/relationships/image" Target="cid:ad5e98f313" TargetMode="External"/><Relationship Id="rId559" Type="http://schemas.openxmlformats.org/officeDocument/2006/relationships/hyperlink" Target="cid:a077f902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384" Type="http://schemas.openxmlformats.org/officeDocument/2006/relationships/image" Target="cid:cd6ed5f013" TargetMode="External"/><Relationship Id="rId419" Type="http://schemas.openxmlformats.org/officeDocument/2006/relationships/hyperlink" Target="cid:87b1650d2" TargetMode="External"/><Relationship Id="rId570" Type="http://schemas.openxmlformats.org/officeDocument/2006/relationships/image" Target="cid:2e1706e013" TargetMode="External"/><Relationship Id="rId591" Type="http://schemas.openxmlformats.org/officeDocument/2006/relationships/hyperlink" Target="cid:7b49d2262" TargetMode="External"/><Relationship Id="rId605" Type="http://schemas.openxmlformats.org/officeDocument/2006/relationships/hyperlink" Target="cid:a49b57da2" TargetMode="External"/><Relationship Id="rId626" Type="http://schemas.openxmlformats.org/officeDocument/2006/relationships/image" Target="cid:d8a19f7a13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72" Type="http://schemas.openxmlformats.org/officeDocument/2006/relationships/image" Target="cid:c5b52bf313" TargetMode="External"/><Relationship Id="rId493" Type="http://schemas.openxmlformats.org/officeDocument/2006/relationships/hyperlink" Target="cid:17fd99892" TargetMode="External"/><Relationship Id="rId507" Type="http://schemas.openxmlformats.org/officeDocument/2006/relationships/hyperlink" Target="cid:465ab7fb2" TargetMode="External"/><Relationship Id="rId528" Type="http://schemas.openxmlformats.org/officeDocument/2006/relationships/image" Target="cid:894d42c613" TargetMode="External"/><Relationship Id="rId549" Type="http://schemas.openxmlformats.org/officeDocument/2006/relationships/hyperlink" Target="cid:d68ab9b7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560" Type="http://schemas.openxmlformats.org/officeDocument/2006/relationships/image" Target="cid:a077fb613" TargetMode="External"/><Relationship Id="rId581" Type="http://schemas.openxmlformats.org/officeDocument/2006/relationships/hyperlink" Target="cid:57448856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616" Type="http://schemas.openxmlformats.org/officeDocument/2006/relationships/image" Target="cid:be92483513" TargetMode="External"/><Relationship Id="rId637" Type="http://schemas.openxmlformats.org/officeDocument/2006/relationships/hyperlink" Target="cid:f71361a42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62" Type="http://schemas.openxmlformats.org/officeDocument/2006/relationships/image" Target="cid:c6f2114013" TargetMode="External"/><Relationship Id="rId483" Type="http://schemas.openxmlformats.org/officeDocument/2006/relationships/hyperlink" Target="cid:eed1948d2" TargetMode="External"/><Relationship Id="rId518" Type="http://schemas.openxmlformats.org/officeDocument/2006/relationships/image" Target="cid:66098c3213" TargetMode="External"/><Relationship Id="rId539" Type="http://schemas.openxmlformats.org/officeDocument/2006/relationships/hyperlink" Target="cid:b26ab2aa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550" Type="http://schemas.openxmlformats.org/officeDocument/2006/relationships/image" Target="cid:d68ab9df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571" Type="http://schemas.openxmlformats.org/officeDocument/2006/relationships/hyperlink" Target="cid:33374f782" TargetMode="External"/><Relationship Id="rId592" Type="http://schemas.openxmlformats.org/officeDocument/2006/relationships/image" Target="cid:7b49d24813" TargetMode="External"/><Relationship Id="rId606" Type="http://schemas.openxmlformats.org/officeDocument/2006/relationships/image" Target="cid:a49b580113" TargetMode="External"/><Relationship Id="rId627" Type="http://schemas.openxmlformats.org/officeDocument/2006/relationships/hyperlink" Target="cid:dd25a208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473" Type="http://schemas.openxmlformats.org/officeDocument/2006/relationships/hyperlink" Target="cid:cac018a42" TargetMode="External"/><Relationship Id="rId494" Type="http://schemas.openxmlformats.org/officeDocument/2006/relationships/image" Target="cid:17fd99ae13" TargetMode="External"/><Relationship Id="rId508" Type="http://schemas.openxmlformats.org/officeDocument/2006/relationships/image" Target="cid:465ab82613" TargetMode="External"/><Relationship Id="rId529" Type="http://schemas.openxmlformats.org/officeDocument/2006/relationships/hyperlink" Target="cid:8e741fbb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40" Type="http://schemas.openxmlformats.org/officeDocument/2006/relationships/image" Target="cid:b26ab2d4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561" Type="http://schemas.openxmlformats.org/officeDocument/2006/relationships/hyperlink" Target="cid:ac5444b2" TargetMode="External"/><Relationship Id="rId582" Type="http://schemas.openxmlformats.org/officeDocument/2006/relationships/image" Target="cid:5744887d13" TargetMode="External"/><Relationship Id="rId617" Type="http://schemas.openxmlformats.org/officeDocument/2006/relationships/hyperlink" Target="cid:d3d3d6ae2" TargetMode="External"/><Relationship Id="rId638" Type="http://schemas.openxmlformats.org/officeDocument/2006/relationships/image" Target="cid:f71361e5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484" Type="http://schemas.openxmlformats.org/officeDocument/2006/relationships/image" Target="cid:eed194b213" TargetMode="External"/><Relationship Id="rId519" Type="http://schemas.openxmlformats.org/officeDocument/2006/relationships/hyperlink" Target="cid:6a60cd97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530" Type="http://schemas.openxmlformats.org/officeDocument/2006/relationships/image" Target="cid:8e741fe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551" Type="http://schemas.openxmlformats.org/officeDocument/2006/relationships/hyperlink" Target="cid:e606bbf52" TargetMode="External"/><Relationship Id="rId572" Type="http://schemas.openxmlformats.org/officeDocument/2006/relationships/image" Target="cid:33374fa113" TargetMode="External"/><Relationship Id="rId593" Type="http://schemas.openxmlformats.org/officeDocument/2006/relationships/hyperlink" Target="cid:806a43192" TargetMode="External"/><Relationship Id="rId607" Type="http://schemas.openxmlformats.org/officeDocument/2006/relationships/hyperlink" Target="cid:a9bc1d962" TargetMode="External"/><Relationship Id="rId628" Type="http://schemas.openxmlformats.org/officeDocument/2006/relationships/image" Target="cid:dd25a230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474" Type="http://schemas.openxmlformats.org/officeDocument/2006/relationships/image" Target="cid:cac018c913" TargetMode="External"/><Relationship Id="rId509" Type="http://schemas.openxmlformats.org/officeDocument/2006/relationships/hyperlink" Target="cid:55e626f2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495" Type="http://schemas.openxmlformats.org/officeDocument/2006/relationships/hyperlink" Target="cid:1def4279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520" Type="http://schemas.openxmlformats.org/officeDocument/2006/relationships/image" Target="cid:6a60cdbf13" TargetMode="External"/><Relationship Id="rId541" Type="http://schemas.openxmlformats.org/officeDocument/2006/relationships/hyperlink" Target="cid:c1f4b6ac2" TargetMode="External"/><Relationship Id="rId562" Type="http://schemas.openxmlformats.org/officeDocument/2006/relationships/image" Target="cid:ac5447513" TargetMode="External"/><Relationship Id="rId583" Type="http://schemas.openxmlformats.org/officeDocument/2006/relationships/hyperlink" Target="cid:5d65a7c02" TargetMode="External"/><Relationship Id="rId618" Type="http://schemas.openxmlformats.org/officeDocument/2006/relationships/image" Target="cid:d3d3d6d013" TargetMode="External"/><Relationship Id="rId639" Type="http://schemas.openxmlformats.org/officeDocument/2006/relationships/hyperlink" Target="cid:65fcb16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85" Type="http://schemas.openxmlformats.org/officeDocument/2006/relationships/hyperlink" Target="cid:f412288c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510" Type="http://schemas.openxmlformats.org/officeDocument/2006/relationships/image" Target="cid:55e6272213" TargetMode="External"/><Relationship Id="rId552" Type="http://schemas.openxmlformats.org/officeDocument/2006/relationships/image" Target="cid:e606bc1c13" TargetMode="External"/><Relationship Id="rId594" Type="http://schemas.openxmlformats.org/officeDocument/2006/relationships/image" Target="cid:806a434c13" TargetMode="External"/><Relationship Id="rId608" Type="http://schemas.openxmlformats.org/officeDocument/2006/relationships/image" Target="cid:a9bc1db9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496" Type="http://schemas.openxmlformats.org/officeDocument/2006/relationships/image" Target="cid:1def42a0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521" Type="http://schemas.openxmlformats.org/officeDocument/2006/relationships/hyperlink" Target="cid:7a2e86af2" TargetMode="External"/><Relationship Id="rId563" Type="http://schemas.openxmlformats.org/officeDocument/2006/relationships/hyperlink" Target="cid:f2a01292" TargetMode="External"/><Relationship Id="rId619" Type="http://schemas.openxmlformats.org/officeDocument/2006/relationships/hyperlink" Target="cid:d3d8d1ab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630" Type="http://schemas.openxmlformats.org/officeDocument/2006/relationships/image" Target="cid:e25550a6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532" Type="http://schemas.openxmlformats.org/officeDocument/2006/relationships/image" Target="cid:9de9f68413" TargetMode="External"/><Relationship Id="rId574" Type="http://schemas.openxmlformats.org/officeDocument/2006/relationships/image" Target="cid:396108aa13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641" Type="http://schemas.openxmlformats.org/officeDocument/2006/relationships/hyperlink" Target="cid:661a9662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501" Type="http://schemas.openxmlformats.org/officeDocument/2006/relationships/hyperlink" Target="cid:36f12ed32" TargetMode="External"/><Relationship Id="rId543" Type="http://schemas.openxmlformats.org/officeDocument/2006/relationships/hyperlink" Target="cid:c7314bce2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585" Type="http://schemas.openxmlformats.org/officeDocument/2006/relationships/hyperlink" Target="cid:61b2a1cb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487" Type="http://schemas.openxmlformats.org/officeDocument/2006/relationships/hyperlink" Target="cid:f92110532" TargetMode="External"/><Relationship Id="rId610" Type="http://schemas.openxmlformats.org/officeDocument/2006/relationships/image" Target="cid:b0393857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512" Type="http://schemas.openxmlformats.org/officeDocument/2006/relationships/image" Target="cid:55e9400c13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554" Type="http://schemas.openxmlformats.org/officeDocument/2006/relationships/image" Target="cid:ebcc174e13" TargetMode="External"/><Relationship Id="rId596" Type="http://schemas.openxmlformats.org/officeDocument/2006/relationships/image" Target="cid:85a13664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498" Type="http://schemas.openxmlformats.org/officeDocument/2006/relationships/image" Target="cid:225aa5c413" TargetMode="External"/><Relationship Id="rId621" Type="http://schemas.openxmlformats.org/officeDocument/2006/relationships/hyperlink" Target="cid:d3dadb9d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23" Type="http://schemas.openxmlformats.org/officeDocument/2006/relationships/hyperlink" Target="cid:7f1ab1eb2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565" Type="http://schemas.openxmlformats.org/officeDocument/2006/relationships/hyperlink" Target="cid:1486dfc62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632" Type="http://schemas.openxmlformats.org/officeDocument/2006/relationships/image" Target="cid:e8444a9313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534" Type="http://schemas.openxmlformats.org/officeDocument/2006/relationships/image" Target="cid:a3e4f30613" TargetMode="External"/><Relationship Id="rId576" Type="http://schemas.openxmlformats.org/officeDocument/2006/relationships/image" Target="cid:3d8c6a7b13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601" Type="http://schemas.openxmlformats.org/officeDocument/2006/relationships/hyperlink" Target="cid:9a51c2c02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503" Type="http://schemas.openxmlformats.org/officeDocument/2006/relationships/hyperlink" Target="cid:3c1017e92" TargetMode="External"/><Relationship Id="rId545" Type="http://schemas.openxmlformats.org/officeDocument/2006/relationships/hyperlink" Target="cid:cc488c802" TargetMode="External"/><Relationship Id="rId587" Type="http://schemas.openxmlformats.org/officeDocument/2006/relationships/hyperlink" Target="cid:680b06b02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612" Type="http://schemas.openxmlformats.org/officeDocument/2006/relationships/image" Target="cid:b6992bc213" TargetMode="External"/><Relationship Id="rId251" Type="http://schemas.openxmlformats.org/officeDocument/2006/relationships/hyperlink" Target="cid:53f9d4bf2" TargetMode="External"/><Relationship Id="rId489" Type="http://schemas.openxmlformats.org/officeDocument/2006/relationships/hyperlink" Target="cid:dbb2081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514" Type="http://schemas.openxmlformats.org/officeDocument/2006/relationships/image" Target="cid:5c1592af13" TargetMode="External"/><Relationship Id="rId556" Type="http://schemas.openxmlformats.org/officeDocument/2006/relationships/image" Target="cid:f049fbb413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598" Type="http://schemas.openxmlformats.org/officeDocument/2006/relationships/image" Target="cid:8ad4e2d5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623" Type="http://schemas.openxmlformats.org/officeDocument/2006/relationships/hyperlink" Target="cid:d3dca9cc2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525" Type="http://schemas.openxmlformats.org/officeDocument/2006/relationships/hyperlink" Target="cid:842f44012" TargetMode="External"/><Relationship Id="rId567" Type="http://schemas.openxmlformats.org/officeDocument/2006/relationships/hyperlink" Target="cid:1b05e0252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634" Type="http://schemas.openxmlformats.org/officeDocument/2006/relationships/image" Target="cid:ecad7ae8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536" Type="http://schemas.openxmlformats.org/officeDocument/2006/relationships/image" Target="cid:a828098c13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578" Type="http://schemas.openxmlformats.org/officeDocument/2006/relationships/image" Target="cid:42aef7bf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603" Type="http://schemas.openxmlformats.org/officeDocument/2006/relationships/hyperlink" Target="cid:a00672ed2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491" Type="http://schemas.openxmlformats.org/officeDocument/2006/relationships/hyperlink" Target="cid:12de1e112" TargetMode="External"/><Relationship Id="rId505" Type="http://schemas.openxmlformats.org/officeDocument/2006/relationships/hyperlink" Target="cid:413c73f82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547" Type="http://schemas.openxmlformats.org/officeDocument/2006/relationships/hyperlink" Target="cid:d15f95592" TargetMode="External"/><Relationship Id="rId589" Type="http://schemas.openxmlformats.org/officeDocument/2006/relationships/hyperlink" Target="cid:762712cc2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614" Type="http://schemas.openxmlformats.org/officeDocument/2006/relationships/image" Target="cid:be8fdf8513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516" Type="http://schemas.openxmlformats.org/officeDocument/2006/relationships/image" Target="cid:61725117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558" Type="http://schemas.openxmlformats.org/officeDocument/2006/relationships/image" Target="cid:f57373f4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625" Type="http://schemas.openxmlformats.org/officeDocument/2006/relationships/hyperlink" Target="cid:d8a19f2c2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471" Type="http://schemas.openxmlformats.org/officeDocument/2006/relationships/hyperlink" Target="cid:c5b52bce2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527" Type="http://schemas.openxmlformats.org/officeDocument/2006/relationships/hyperlink" Target="cid:894d429c2" TargetMode="External"/><Relationship Id="rId569" Type="http://schemas.openxmlformats.org/officeDocument/2006/relationships/hyperlink" Target="cid:2e1706bb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5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7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9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1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3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5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7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9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1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3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5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7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449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9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1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3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5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7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9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35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1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3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5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7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9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1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3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5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7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95250</xdr:colOff>
      <xdr:row>2</xdr:row>
      <xdr:rowOff>9525</xdr:rowOff>
    </xdr:to>
    <xdr:pic>
      <xdr:nvPicPr>
        <xdr:cNvPr id="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9" name="Picture 2" descr="cid:a077fb613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1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3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5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7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9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1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3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5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7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9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1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3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5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7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9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1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3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5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7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9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1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3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5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7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9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1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3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5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7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9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1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3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5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7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9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1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3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5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7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9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1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3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5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7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9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1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3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5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7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9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1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3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5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7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9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1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3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5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7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9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1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3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5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7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9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1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3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5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7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9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1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3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5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7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9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1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3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5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7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9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1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3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5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7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9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1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3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5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7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9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1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3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5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7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9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50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1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3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5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7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9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1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3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5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7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9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1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3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5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7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9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1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3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5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7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9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1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3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5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7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9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1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3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5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7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9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1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3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5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7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9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1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3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5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7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9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1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3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5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7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9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1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3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5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7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9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1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3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5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7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9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1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3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5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7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9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1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3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5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7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9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1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3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5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7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9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1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3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5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7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9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1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3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5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7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9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1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3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5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7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9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1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3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5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7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9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1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3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5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7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9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1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3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5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7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9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1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3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5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7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9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1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3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5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7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9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1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3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5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7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9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1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3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5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7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9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1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3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5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7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9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1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3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5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7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9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1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3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5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7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9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1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3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5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7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9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1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3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5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7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9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1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3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5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7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9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1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3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5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7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9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1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3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5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7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9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1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3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5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7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9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1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3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5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7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9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1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3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5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7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9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1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3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5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7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9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1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3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5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95250</xdr:colOff>
      <xdr:row>2</xdr:row>
      <xdr:rowOff>9525</xdr:rowOff>
    </xdr:to>
    <xdr:pic>
      <xdr:nvPicPr>
        <xdr:cNvPr id="1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1912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7" name="Picture 2" descr="cid:ac5447513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9" name="Picture 2" descr="cid:f2a015013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4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1" name="Picture 2" descr="cid:1486e01413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6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3" name="Picture 2" descr="cid:1b05e04f13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8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</xdr:rowOff>
    </xdr:to>
    <xdr:pic>
      <xdr:nvPicPr>
        <xdr:cNvPr id="1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5" name="Picture 2" descr="cid:2e1706e013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0" cstate="print"/>
        <a:srcRect/>
        <a:stretch>
          <a:fillRect/>
        </a:stretch>
      </xdr:blipFill>
      <xdr:spPr bwMode="auto">
        <a:xfrm>
          <a:off x="17478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7" name="Picture 2" descr="cid:33374fa113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9" name="Picture 2" descr="cid:396108aa13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1" name="Picture 2" descr="cid:3d8c6a7b13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3" name="Picture 2" descr="cid:42aef7bf13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5" name="Picture 2" descr="cid:521d880d13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0" cstate="print"/>
        <a:srcRect/>
        <a:stretch>
          <a:fillRect/>
        </a:stretch>
      </xdr:blipFill>
      <xdr:spPr bwMode="auto">
        <a:xfrm>
          <a:off x="17554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7" name="Picture 2" descr="cid:5744887d13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9" name="Picture 2" descr="cid:5d65a7e413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1" name="Picture 2" descr="cid:61b2a1ef13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3" name="Picture 2" descr="cid:680b06d213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8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5" name="Picture 2" descr="cid:762712f813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0" cstate="print"/>
        <a:srcRect/>
        <a:stretch>
          <a:fillRect/>
        </a:stretch>
      </xdr:blipFill>
      <xdr:spPr bwMode="auto">
        <a:xfrm>
          <a:off x="17564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7" name="Picture 2" descr="cid:7b49d24813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9" name="Picture 2" descr="cid:806a434c13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1" name="Picture 2" descr="cid:85a1366413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3" name="Picture 2" descr="cid:8ad4e2d513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8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5" name="Picture 2" descr="cid:9a4ed59113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0" cstate="print"/>
        <a:srcRect/>
        <a:stretch>
          <a:fillRect/>
        </a:stretch>
      </xdr:blipFill>
      <xdr:spPr bwMode="auto">
        <a:xfrm>
          <a:off x="17554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7" name="Picture 2" descr="cid:9a51c2e713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2" cstate="print"/>
        <a:srcRect/>
        <a:stretch>
          <a:fillRect/>
        </a:stretch>
      </xdr:blipFill>
      <xdr:spPr bwMode="auto">
        <a:xfrm>
          <a:off x="175926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</xdr:colOff>
      <xdr:row>2</xdr:row>
      <xdr:rowOff>9525</xdr:rowOff>
    </xdr:to>
    <xdr:pic>
      <xdr:nvPicPr>
        <xdr:cNvPr id="1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9" name="Picture 2" descr="cid:a006730b13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1" name="Picture 2" descr="cid:a49b580113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3" name="Picture 2" descr="cid:a9bc1db913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5" name="Picture 2" descr="cid:b039385713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7" name="Picture 2" descr="cid:b6992bc213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2" cstate="print"/>
        <a:srcRect/>
        <a:stretch>
          <a:fillRect/>
        </a:stretch>
      </xdr:blipFill>
      <xdr:spPr bwMode="auto">
        <a:xfrm>
          <a:off x="17545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9" name="Picture 2" descr="cid:be8fdf8513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4" cstate="print"/>
        <a:srcRect/>
        <a:stretch>
          <a:fillRect/>
        </a:stretch>
      </xdr:blipFill>
      <xdr:spPr bwMode="auto">
        <a:xfrm>
          <a:off x="17602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1" name="Picture 2" descr="cid:be92483513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3" name="Picture 2" descr="cid:d3d3d6d013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8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5" name="Picture 2" descr="cid:d3d8d1ce13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0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</xdr:rowOff>
    </xdr:to>
    <xdr:pic>
      <xdr:nvPicPr>
        <xdr:cNvPr id="1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7" name="Picture 2" descr="cid:d3dadbc413">
          <a:hlinkClick xmlns:r="http://schemas.openxmlformats.org/officeDocument/2006/relationships" r:id="rId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2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9" name="Picture 2" descr="cid:d3dca9f413">
          <a:hlinkClick xmlns:r="http://schemas.openxmlformats.org/officeDocument/2006/relationships" r:id="rId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1" name="Picture 2" descr="cid:d8a19f7a13">
          <a:hlinkClick xmlns:r="http://schemas.openxmlformats.org/officeDocument/2006/relationships" r:id="rId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3" name="Picture 2" descr="cid:dd25a23013">
          <a:hlinkClick xmlns:r="http://schemas.openxmlformats.org/officeDocument/2006/relationships" r:id="rId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5" name="Picture 2" descr="cid:e25550a613">
          <a:hlinkClick xmlns:r="http://schemas.openxmlformats.org/officeDocument/2006/relationships" r:id="rId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0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7" name="Picture 2" descr="cid:e8444a9313">
          <a:hlinkClick xmlns:r="http://schemas.openxmlformats.org/officeDocument/2006/relationships" r:id="rId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2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9" name="Picture 2" descr="cid:ecad7ae813">
          <a:hlinkClick xmlns:r="http://schemas.openxmlformats.org/officeDocument/2006/relationships" r:id="rId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1" name="Picture 2" descr="cid:f1c66ea113">
          <a:hlinkClick xmlns:r="http://schemas.openxmlformats.org/officeDocument/2006/relationships" r:id="rId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6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3" name="Picture 2" descr="cid:f71361e513">
          <a:hlinkClick xmlns:r="http://schemas.openxmlformats.org/officeDocument/2006/relationships" r:id="rId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5" name="Picture 2" descr="cid:65fcb4013">
          <a:hlinkClick xmlns:r="http://schemas.openxmlformats.org/officeDocument/2006/relationships" r:id="rId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0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7" name="Picture 2" descr="cid:661a99313">
          <a:hlinkClick xmlns:r="http://schemas.openxmlformats.org/officeDocument/2006/relationships" r:id="rId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0"/>
  <sheetViews>
    <sheetView showGridLines="0" tabSelected="1"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K18" sqref="K18"/>
    </sheetView>
  </sheetViews>
  <sheetFormatPr defaultRowHeight="11.25"/>
  <cols>
    <col min="1" max="1" width="9.7109375" style="1" customWidth="1"/>
    <col min="2" max="2" width="4.5703125" style="4" customWidth="1"/>
    <col min="3" max="4" width="9.140625" style="1"/>
    <col min="5" max="5" width="12.28515625" style="1" customWidth="1"/>
    <col min="6" max="6" width="13.7109375" style="26" customWidth="1"/>
    <col min="7" max="7" width="14.28515625" style="1" customWidth="1"/>
    <col min="8" max="8" width="11.85546875" style="26" customWidth="1"/>
    <col min="9" max="9" width="11.28515625" style="2" customWidth="1"/>
    <col min="10" max="10" width="12.85546875" style="2" customWidth="1"/>
    <col min="11" max="12" width="9.85546875" style="2" customWidth="1"/>
    <col min="13" max="16384" width="9.140625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42</v>
      </c>
      <c r="H1" s="23" t="s">
        <v>2</v>
      </c>
      <c r="I1" s="17" t="s">
        <v>40</v>
      </c>
      <c r="J1" s="18" t="s">
        <v>41</v>
      </c>
      <c r="K1" s="19" t="s">
        <v>43</v>
      </c>
      <c r="L1" s="19" t="s">
        <v>44</v>
      </c>
    </row>
    <row r="2" spans="1:13">
      <c r="A2" s="11" t="s">
        <v>3</v>
      </c>
      <c r="B2" s="12"/>
      <c r="C2" s="39" t="s">
        <v>4</v>
      </c>
      <c r="D2" s="39"/>
      <c r="E2" s="13"/>
      <c r="F2" s="24"/>
      <c r="G2" s="14"/>
      <c r="H2" s="24"/>
      <c r="I2" s="20"/>
      <c r="J2" s="21"/>
      <c r="K2" s="22"/>
      <c r="L2" s="22"/>
    </row>
    <row r="3" spans="1:13">
      <c r="A3" s="41" t="s">
        <v>5</v>
      </c>
      <c r="B3" s="41"/>
      <c r="C3" s="41"/>
      <c r="D3" s="41"/>
      <c r="E3" s="15">
        <f>SUM(E4:E40)</f>
        <v>27075535.639100008</v>
      </c>
      <c r="F3" s="25">
        <f>RA!I7</f>
        <v>1959817.9501</v>
      </c>
      <c r="G3" s="16">
        <f>SUM(G4:G40)</f>
        <v>25115717.689000014</v>
      </c>
      <c r="H3" s="27">
        <f>RA!J7</f>
        <v>7.2383349168900999</v>
      </c>
      <c r="I3" s="20">
        <f>SUM(I4:I40)</f>
        <v>27075551.266279183</v>
      </c>
      <c r="J3" s="21">
        <f>SUM(J4:J40)</f>
        <v>25115717.717197362</v>
      </c>
      <c r="K3" s="22">
        <f>E3-I3</f>
        <v>-15.627179175615311</v>
      </c>
      <c r="L3" s="22">
        <f>G3-J3</f>
        <v>-2.8197348117828369E-2</v>
      </c>
    </row>
    <row r="4" spans="1:13">
      <c r="A4" s="42">
        <f>RA!A8</f>
        <v>42421</v>
      </c>
      <c r="B4" s="12">
        <v>12</v>
      </c>
      <c r="C4" s="40" t="s">
        <v>6</v>
      </c>
      <c r="D4" s="40"/>
      <c r="E4" s="15">
        <f>VLOOKUP(C4,RA!B8:D36,3,0)</f>
        <v>1379983.8478999999</v>
      </c>
      <c r="F4" s="25">
        <f>VLOOKUP(C4,RA!B8:I39,8,0)</f>
        <v>26837.007000000001</v>
      </c>
      <c r="G4" s="16">
        <f t="shared" ref="G4:G40" si="0">E4-F4</f>
        <v>1353146.8409</v>
      </c>
      <c r="H4" s="27">
        <f>RA!J8</f>
        <v>1.9447334141511401</v>
      </c>
      <c r="I4" s="20">
        <f>VLOOKUP(B4,RMS!B:D,3,FALSE)</f>
        <v>1379985.1548735001</v>
      </c>
      <c r="J4" s="21">
        <f>VLOOKUP(B4,RMS!B:E,4,FALSE)</f>
        <v>1353146.86506239</v>
      </c>
      <c r="K4" s="22">
        <f t="shared" ref="K4:K40" si="1">E4-I4</f>
        <v>-1.3069735001772642</v>
      </c>
      <c r="L4" s="22">
        <f t="shared" ref="L4:L40" si="2">G4-J4</f>
        <v>-2.4162390036508441E-2</v>
      </c>
    </row>
    <row r="5" spans="1:13">
      <c r="A5" s="42"/>
      <c r="B5" s="12">
        <v>13</v>
      </c>
      <c r="C5" s="40" t="s">
        <v>7</v>
      </c>
      <c r="D5" s="40"/>
      <c r="E5" s="15">
        <f>VLOOKUP(C5,RA!B8:D37,3,0)</f>
        <v>251356.46590000001</v>
      </c>
      <c r="F5" s="25">
        <f>VLOOKUP(C5,RA!B9:I40,8,0)</f>
        <v>51183.234400000001</v>
      </c>
      <c r="G5" s="16">
        <f t="shared" si="0"/>
        <v>200173.23149999999</v>
      </c>
      <c r="H5" s="27">
        <f>RA!J9</f>
        <v>20.3628079415959</v>
      </c>
      <c r="I5" s="20">
        <f>VLOOKUP(B5,RMS!B:D,3,FALSE)</f>
        <v>251356.79969572599</v>
      </c>
      <c r="J5" s="21">
        <f>VLOOKUP(B5,RMS!B:E,4,FALSE)</f>
        <v>200173.233959829</v>
      </c>
      <c r="K5" s="22">
        <f t="shared" si="1"/>
        <v>-0.33379572597914375</v>
      </c>
      <c r="L5" s="22">
        <f t="shared" si="2"/>
        <v>-2.4598290037829429E-3</v>
      </c>
      <c r="M5" s="32"/>
    </row>
    <row r="6" spans="1:13">
      <c r="A6" s="42"/>
      <c r="B6" s="12">
        <v>14</v>
      </c>
      <c r="C6" s="40" t="s">
        <v>8</v>
      </c>
      <c r="D6" s="40"/>
      <c r="E6" s="15">
        <f>VLOOKUP(C6,RA!B10:D38,3,0)</f>
        <v>246274.7947</v>
      </c>
      <c r="F6" s="25">
        <f>VLOOKUP(C6,RA!B10:I41,8,0)</f>
        <v>59371.872100000001</v>
      </c>
      <c r="G6" s="16">
        <f t="shared" si="0"/>
        <v>186902.92259999999</v>
      </c>
      <c r="H6" s="27">
        <f>RA!J10</f>
        <v>24.107977502254698</v>
      </c>
      <c r="I6" s="20">
        <f>VLOOKUP(B6,RMS!B:D,3,FALSE)</f>
        <v>246277.023175546</v>
      </c>
      <c r="J6" s="21">
        <f>VLOOKUP(B6,RMS!B:E,4,FALSE)</f>
        <v>186902.92612945099</v>
      </c>
      <c r="K6" s="22">
        <f>E6-I6</f>
        <v>-2.2284755459986627</v>
      </c>
      <c r="L6" s="22">
        <f t="shared" si="2"/>
        <v>-3.5294510016683489E-3</v>
      </c>
      <c r="M6" s="32"/>
    </row>
    <row r="7" spans="1:13">
      <c r="A7" s="42"/>
      <c r="B7" s="12">
        <v>15</v>
      </c>
      <c r="C7" s="40" t="s">
        <v>9</v>
      </c>
      <c r="D7" s="40"/>
      <c r="E7" s="15">
        <f>VLOOKUP(C7,RA!B10:D39,3,0)</f>
        <v>72858.912200000006</v>
      </c>
      <c r="F7" s="25">
        <f>VLOOKUP(C7,RA!B11:I42,8,0)</f>
        <v>15530.963299999999</v>
      </c>
      <c r="G7" s="16">
        <f t="shared" si="0"/>
        <v>57327.948900000003</v>
      </c>
      <c r="H7" s="27">
        <f>RA!J11</f>
        <v>21.316490777912001</v>
      </c>
      <c r="I7" s="20">
        <f>VLOOKUP(B7,RMS!B:D,3,FALSE)</f>
        <v>72858.976717638594</v>
      </c>
      <c r="J7" s="21">
        <f>VLOOKUP(B7,RMS!B:E,4,FALSE)</f>
        <v>57327.9488190681</v>
      </c>
      <c r="K7" s="22">
        <f t="shared" si="1"/>
        <v>-6.4517638587858528E-2</v>
      </c>
      <c r="L7" s="22">
        <f t="shared" si="2"/>
        <v>8.0931902630254626E-5</v>
      </c>
      <c r="M7" s="32"/>
    </row>
    <row r="8" spans="1:13">
      <c r="A8" s="42"/>
      <c r="B8" s="12">
        <v>16</v>
      </c>
      <c r="C8" s="40" t="s">
        <v>10</v>
      </c>
      <c r="D8" s="40"/>
      <c r="E8" s="15">
        <f>VLOOKUP(C8,RA!B12:D39,3,0)</f>
        <v>183089.3401</v>
      </c>
      <c r="F8" s="25">
        <f>VLOOKUP(C8,RA!B12:I43,8,0)</f>
        <v>27306.609499999999</v>
      </c>
      <c r="G8" s="16">
        <f t="shared" si="0"/>
        <v>155782.73060000001</v>
      </c>
      <c r="H8" s="27">
        <f>RA!J12</f>
        <v>14.9143633840647</v>
      </c>
      <c r="I8" s="20">
        <f>VLOOKUP(B8,RMS!B:D,3,FALSE)</f>
        <v>183089.32480854701</v>
      </c>
      <c r="J8" s="21">
        <f>VLOOKUP(B8,RMS!B:E,4,FALSE)</f>
        <v>155782.727155556</v>
      </c>
      <c r="K8" s="22">
        <f t="shared" si="1"/>
        <v>1.5291452989913523E-2</v>
      </c>
      <c r="L8" s="22">
        <f t="shared" si="2"/>
        <v>3.4444440098013729E-3</v>
      </c>
      <c r="M8" s="32"/>
    </row>
    <row r="9" spans="1:13">
      <c r="A9" s="42"/>
      <c r="B9" s="12">
        <v>17</v>
      </c>
      <c r="C9" s="40" t="s">
        <v>11</v>
      </c>
      <c r="D9" s="40"/>
      <c r="E9" s="15">
        <f>VLOOKUP(C9,RA!B12:D40,3,0)</f>
        <v>319035.22509999998</v>
      </c>
      <c r="F9" s="25">
        <f>VLOOKUP(C9,RA!B13:I44,8,0)</f>
        <v>106255.86040000001</v>
      </c>
      <c r="G9" s="16">
        <f t="shared" si="0"/>
        <v>212779.36469999998</v>
      </c>
      <c r="H9" s="27">
        <f>RA!J13</f>
        <v>33.305369451506401</v>
      </c>
      <c r="I9" s="20">
        <f>VLOOKUP(B9,RMS!B:D,3,FALSE)</f>
        <v>319035.561296581</v>
      </c>
      <c r="J9" s="21">
        <f>VLOOKUP(B9,RMS!B:E,4,FALSE)</f>
        <v>212779.363488034</v>
      </c>
      <c r="K9" s="22">
        <f t="shared" si="1"/>
        <v>-0.3361965810181573</v>
      </c>
      <c r="L9" s="22">
        <f t="shared" si="2"/>
        <v>1.2119659804739058E-3</v>
      </c>
      <c r="M9" s="32"/>
    </row>
    <row r="10" spans="1:13">
      <c r="A10" s="42"/>
      <c r="B10" s="12">
        <v>18</v>
      </c>
      <c r="C10" s="40" t="s">
        <v>12</v>
      </c>
      <c r="D10" s="40"/>
      <c r="E10" s="15">
        <f>VLOOKUP(C10,RA!B14:D41,3,0)</f>
        <v>145234.98250000001</v>
      </c>
      <c r="F10" s="25">
        <f>VLOOKUP(C10,RA!B14:I44,8,0)</f>
        <v>32913.456100000003</v>
      </c>
      <c r="G10" s="16">
        <f t="shared" si="0"/>
        <v>112321.5264</v>
      </c>
      <c r="H10" s="27">
        <f>RA!J14</f>
        <v>22.662209567863599</v>
      </c>
      <c r="I10" s="20">
        <f>VLOOKUP(B10,RMS!B:D,3,FALSE)</f>
        <v>145234.987404274</v>
      </c>
      <c r="J10" s="21">
        <f>VLOOKUP(B10,RMS!B:E,4,FALSE)</f>
        <v>112321.528694017</v>
      </c>
      <c r="K10" s="22">
        <f t="shared" si="1"/>
        <v>-4.9042739847209305E-3</v>
      </c>
      <c r="L10" s="22">
        <f t="shared" si="2"/>
        <v>-2.2940170019865036E-3</v>
      </c>
      <c r="M10" s="32"/>
    </row>
    <row r="11" spans="1:13">
      <c r="A11" s="42"/>
      <c r="B11" s="12">
        <v>19</v>
      </c>
      <c r="C11" s="40" t="s">
        <v>13</v>
      </c>
      <c r="D11" s="40"/>
      <c r="E11" s="15">
        <f>VLOOKUP(C11,RA!B14:D42,3,0)</f>
        <v>135107.91409999999</v>
      </c>
      <c r="F11" s="25">
        <f>VLOOKUP(C11,RA!B15:I45,8,0)</f>
        <v>-14078.4112</v>
      </c>
      <c r="G11" s="16">
        <f t="shared" si="0"/>
        <v>149186.3253</v>
      </c>
      <c r="H11" s="27">
        <f>RA!J15</f>
        <v>-10.4201232724087</v>
      </c>
      <c r="I11" s="20">
        <f>VLOOKUP(B11,RMS!B:D,3,FALSE)</f>
        <v>135108.04070000001</v>
      </c>
      <c r="J11" s="21">
        <f>VLOOKUP(B11,RMS!B:E,4,FALSE)</f>
        <v>149186.32636923101</v>
      </c>
      <c r="K11" s="22">
        <f t="shared" si="1"/>
        <v>-0.12660000001778826</v>
      </c>
      <c r="L11" s="22">
        <f t="shared" si="2"/>
        <v>-1.0692310170270503E-3</v>
      </c>
      <c r="M11" s="32"/>
    </row>
    <row r="12" spans="1:13">
      <c r="A12" s="42"/>
      <c r="B12" s="12">
        <v>21</v>
      </c>
      <c r="C12" s="40" t="s">
        <v>14</v>
      </c>
      <c r="D12" s="40"/>
      <c r="E12" s="15">
        <f>VLOOKUP(C12,RA!B16:D43,3,0)</f>
        <v>1772339.3082999999</v>
      </c>
      <c r="F12" s="25">
        <f>VLOOKUP(C12,RA!B16:I46,8,0)</f>
        <v>-146158.12580000001</v>
      </c>
      <c r="G12" s="16">
        <f t="shared" si="0"/>
        <v>1918497.4341</v>
      </c>
      <c r="H12" s="27">
        <f>RA!J16</f>
        <v>-8.24662214032778</v>
      </c>
      <c r="I12" s="20">
        <f>VLOOKUP(B12,RMS!B:D,3,FALSE)</f>
        <v>1772339.0273444401</v>
      </c>
      <c r="J12" s="21">
        <f>VLOOKUP(B12,RMS!B:E,4,FALSE)</f>
        <v>1918497.4332111101</v>
      </c>
      <c r="K12" s="22">
        <f t="shared" si="1"/>
        <v>0.28095555980689824</v>
      </c>
      <c r="L12" s="22">
        <f t="shared" si="2"/>
        <v>8.8888988830149174E-4</v>
      </c>
      <c r="M12" s="32"/>
    </row>
    <row r="13" spans="1:13">
      <c r="A13" s="42"/>
      <c r="B13" s="12">
        <v>22</v>
      </c>
      <c r="C13" s="40" t="s">
        <v>15</v>
      </c>
      <c r="D13" s="40"/>
      <c r="E13" s="15">
        <f>VLOOKUP(C13,RA!B16:D44,3,0)</f>
        <v>4220104.9341000002</v>
      </c>
      <c r="F13" s="25">
        <f>VLOOKUP(C13,RA!B17:I47,8,0)</f>
        <v>32959.051200000002</v>
      </c>
      <c r="G13" s="16">
        <f t="shared" si="0"/>
        <v>4187145.8829000001</v>
      </c>
      <c r="H13" s="27">
        <f>RA!J17</f>
        <v>0.78100075032918603</v>
      </c>
      <c r="I13" s="20">
        <f>VLOOKUP(B13,RMS!B:D,3,FALSE)</f>
        <v>4220104.9656743603</v>
      </c>
      <c r="J13" s="21">
        <f>VLOOKUP(B13,RMS!B:E,4,FALSE)</f>
        <v>4187145.8832461499</v>
      </c>
      <c r="K13" s="22">
        <f t="shared" si="1"/>
        <v>-3.1574360094964504E-2</v>
      </c>
      <c r="L13" s="22">
        <f t="shared" si="2"/>
        <v>-3.4614978358149529E-4</v>
      </c>
      <c r="M13" s="32"/>
    </row>
    <row r="14" spans="1:13">
      <c r="A14" s="42"/>
      <c r="B14" s="12">
        <v>23</v>
      </c>
      <c r="C14" s="40" t="s">
        <v>16</v>
      </c>
      <c r="D14" s="40"/>
      <c r="E14" s="15">
        <f>VLOOKUP(C14,RA!B18:D44,3,0)</f>
        <v>2033301.325</v>
      </c>
      <c r="F14" s="25">
        <f>VLOOKUP(C14,RA!B18:I48,8,0)</f>
        <v>296135.55219999998</v>
      </c>
      <c r="G14" s="16">
        <f t="shared" si="0"/>
        <v>1737165.7727999999</v>
      </c>
      <c r="H14" s="27">
        <f>RA!J18</f>
        <v>14.564272818737299</v>
      </c>
      <c r="I14" s="20">
        <f>VLOOKUP(B14,RMS!B:D,3,FALSE)</f>
        <v>2033301.27563932</v>
      </c>
      <c r="J14" s="21">
        <f>VLOOKUP(B14,RMS!B:E,4,FALSE)</f>
        <v>1737165.7469094</v>
      </c>
      <c r="K14" s="22">
        <f t="shared" si="1"/>
        <v>4.9360679928213358E-2</v>
      </c>
      <c r="L14" s="22">
        <f t="shared" si="2"/>
        <v>2.5890599936246872E-2</v>
      </c>
      <c r="M14" s="32"/>
    </row>
    <row r="15" spans="1:13">
      <c r="A15" s="42"/>
      <c r="B15" s="12">
        <v>24</v>
      </c>
      <c r="C15" s="40" t="s">
        <v>17</v>
      </c>
      <c r="D15" s="40"/>
      <c r="E15" s="15">
        <f>VLOOKUP(C15,RA!B18:D45,3,0)</f>
        <v>761375.56019999995</v>
      </c>
      <c r="F15" s="25">
        <f>VLOOKUP(C15,RA!B19:I49,8,0)</f>
        <v>75537.491299999994</v>
      </c>
      <c r="G15" s="16">
        <f t="shared" si="0"/>
        <v>685838.06889999995</v>
      </c>
      <c r="H15" s="27">
        <f>RA!J19</f>
        <v>9.9211867636199997</v>
      </c>
      <c r="I15" s="20">
        <f>VLOOKUP(B15,RMS!B:D,3,FALSE)</f>
        <v>761375.50243504299</v>
      </c>
      <c r="J15" s="21">
        <f>VLOOKUP(B15,RMS!B:E,4,FALSE)</f>
        <v>685838.06293931603</v>
      </c>
      <c r="K15" s="22">
        <f t="shared" si="1"/>
        <v>5.7764956960454583E-2</v>
      </c>
      <c r="L15" s="22">
        <f t="shared" si="2"/>
        <v>5.9606839204207063E-3</v>
      </c>
      <c r="M15" s="32"/>
    </row>
    <row r="16" spans="1:13">
      <c r="A16" s="42"/>
      <c r="B16" s="12">
        <v>25</v>
      </c>
      <c r="C16" s="40" t="s">
        <v>18</v>
      </c>
      <c r="D16" s="40"/>
      <c r="E16" s="15">
        <f>VLOOKUP(C16,RA!B20:D46,3,0)</f>
        <v>1101037.4697</v>
      </c>
      <c r="F16" s="25">
        <f>VLOOKUP(C16,RA!B20:I50,8,0)</f>
        <v>96583.914499999999</v>
      </c>
      <c r="G16" s="16">
        <f t="shared" si="0"/>
        <v>1004453.5552000001</v>
      </c>
      <c r="H16" s="27">
        <f>RA!J20</f>
        <v>8.7720824366055599</v>
      </c>
      <c r="I16" s="20">
        <f>VLOOKUP(B16,RMS!B:D,3,FALSE)</f>
        <v>1101037.5893000001</v>
      </c>
      <c r="J16" s="21">
        <f>VLOOKUP(B16,RMS!B:E,4,FALSE)</f>
        <v>1004453.5551999999</v>
      </c>
      <c r="K16" s="22">
        <f t="shared" si="1"/>
        <v>-0.11960000009275973</v>
      </c>
      <c r="L16" s="22">
        <f t="shared" si="2"/>
        <v>0</v>
      </c>
      <c r="M16" s="32"/>
    </row>
    <row r="17" spans="1:13">
      <c r="A17" s="42"/>
      <c r="B17" s="12">
        <v>26</v>
      </c>
      <c r="C17" s="40" t="s">
        <v>19</v>
      </c>
      <c r="D17" s="40"/>
      <c r="E17" s="15">
        <f>VLOOKUP(C17,RA!B20:D47,3,0)</f>
        <v>475757.342</v>
      </c>
      <c r="F17" s="25">
        <f>VLOOKUP(C17,RA!B21:I51,8,0)</f>
        <v>75713.378299999997</v>
      </c>
      <c r="G17" s="16">
        <f t="shared" si="0"/>
        <v>400043.96370000002</v>
      </c>
      <c r="H17" s="27">
        <f>RA!J21</f>
        <v>15.914284786802099</v>
      </c>
      <c r="I17" s="20">
        <f>VLOOKUP(B17,RMS!B:D,3,FALSE)</f>
        <v>475757.40171696502</v>
      </c>
      <c r="J17" s="21">
        <f>VLOOKUP(B17,RMS!B:E,4,FALSE)</f>
        <v>400043.96338772401</v>
      </c>
      <c r="K17" s="22">
        <f t="shared" si="1"/>
        <v>-5.9716965013649315E-2</v>
      </c>
      <c r="L17" s="22">
        <f t="shared" si="2"/>
        <v>3.1227600993588567E-4</v>
      </c>
      <c r="M17" s="32"/>
    </row>
    <row r="18" spans="1:13">
      <c r="A18" s="42"/>
      <c r="B18" s="12">
        <v>27</v>
      </c>
      <c r="C18" s="40" t="s">
        <v>20</v>
      </c>
      <c r="D18" s="40"/>
      <c r="E18" s="15">
        <f>VLOOKUP(C18,RA!B22:D48,3,0)</f>
        <v>3695035.7026999998</v>
      </c>
      <c r="F18" s="25">
        <f>VLOOKUP(C18,RA!B22:I52,8,0)</f>
        <v>151979.3481</v>
      </c>
      <c r="G18" s="16">
        <f t="shared" si="0"/>
        <v>3543056.3545999997</v>
      </c>
      <c r="H18" s="27">
        <f>RA!J22</f>
        <v>4.1130684607173702</v>
      </c>
      <c r="I18" s="20">
        <f>VLOOKUP(B18,RMS!B:D,3,FALSE)</f>
        <v>3695044.1384999999</v>
      </c>
      <c r="J18" s="21">
        <f>VLOOKUP(B18,RMS!B:E,4,FALSE)</f>
        <v>3543056.3563999999</v>
      </c>
      <c r="K18" s="22">
        <f t="shared" si="1"/>
        <v>-8.4358000000938773</v>
      </c>
      <c r="L18" s="22">
        <f t="shared" si="2"/>
        <v>-1.8000002019107342E-3</v>
      </c>
      <c r="M18" s="32"/>
    </row>
    <row r="19" spans="1:13">
      <c r="A19" s="42"/>
      <c r="B19" s="12">
        <v>29</v>
      </c>
      <c r="C19" s="40" t="s">
        <v>21</v>
      </c>
      <c r="D19" s="40"/>
      <c r="E19" s="15">
        <f>VLOOKUP(C19,RA!B22:D49,3,0)</f>
        <v>3547577.1754000001</v>
      </c>
      <c r="F19" s="25">
        <f>VLOOKUP(C19,RA!B23:I53,8,0)</f>
        <v>424232.45260000002</v>
      </c>
      <c r="G19" s="16">
        <f t="shared" si="0"/>
        <v>3123344.7228000001</v>
      </c>
      <c r="H19" s="27">
        <f>RA!J23</f>
        <v>11.958371351066299</v>
      </c>
      <c r="I19" s="20">
        <f>VLOOKUP(B19,RMS!B:D,3,FALSE)</f>
        <v>3547579.2721965802</v>
      </c>
      <c r="J19" s="21">
        <f>VLOOKUP(B19,RMS!B:E,4,FALSE)</f>
        <v>3123344.7733401698</v>
      </c>
      <c r="K19" s="22">
        <f t="shared" si="1"/>
        <v>-2.0967965801246464</v>
      </c>
      <c r="L19" s="22">
        <f t="shared" si="2"/>
        <v>-5.0540169700980186E-2</v>
      </c>
      <c r="M19" s="32"/>
    </row>
    <row r="20" spans="1:13">
      <c r="A20" s="42"/>
      <c r="B20" s="12">
        <v>31</v>
      </c>
      <c r="C20" s="40" t="s">
        <v>22</v>
      </c>
      <c r="D20" s="40"/>
      <c r="E20" s="15">
        <f>VLOOKUP(C20,RA!B24:D50,3,0)</f>
        <v>313082.28039999999</v>
      </c>
      <c r="F20" s="25">
        <f>VLOOKUP(C20,RA!B24:I54,8,0)</f>
        <v>47490.6705</v>
      </c>
      <c r="G20" s="16">
        <f t="shared" si="0"/>
        <v>265591.60989999998</v>
      </c>
      <c r="H20" s="27">
        <f>RA!J24</f>
        <v>15.168750668139101</v>
      </c>
      <c r="I20" s="20">
        <f>VLOOKUP(B20,RMS!B:D,3,FALSE)</f>
        <v>313082.297820876</v>
      </c>
      <c r="J20" s="21">
        <f>VLOOKUP(B20,RMS!B:E,4,FALSE)</f>
        <v>265591.60971532803</v>
      </c>
      <c r="K20" s="22">
        <f t="shared" si="1"/>
        <v>-1.7420876014512032E-2</v>
      </c>
      <c r="L20" s="22">
        <f t="shared" si="2"/>
        <v>1.8467195332050323E-4</v>
      </c>
      <c r="M20" s="32"/>
    </row>
    <row r="21" spans="1:13">
      <c r="A21" s="42"/>
      <c r="B21" s="12">
        <v>32</v>
      </c>
      <c r="C21" s="40" t="s">
        <v>23</v>
      </c>
      <c r="D21" s="40"/>
      <c r="E21" s="15">
        <f>VLOOKUP(C21,RA!B24:D51,3,0)</f>
        <v>366051.62540000002</v>
      </c>
      <c r="F21" s="25">
        <f>VLOOKUP(C21,RA!B25:I55,8,0)</f>
        <v>30453.7503</v>
      </c>
      <c r="G21" s="16">
        <f t="shared" si="0"/>
        <v>335597.8751</v>
      </c>
      <c r="H21" s="27">
        <f>RA!J25</f>
        <v>8.3195233095118493</v>
      </c>
      <c r="I21" s="20">
        <f>VLOOKUP(B21,RMS!B:D,3,FALSE)</f>
        <v>366051.60256766499</v>
      </c>
      <c r="J21" s="21">
        <f>VLOOKUP(B21,RMS!B:E,4,FALSE)</f>
        <v>335597.862745316</v>
      </c>
      <c r="K21" s="22">
        <f t="shared" si="1"/>
        <v>2.2832335031125695E-2</v>
      </c>
      <c r="L21" s="22">
        <f t="shared" si="2"/>
        <v>1.2354684004094452E-2</v>
      </c>
      <c r="M21" s="32"/>
    </row>
    <row r="22" spans="1:13">
      <c r="A22" s="42"/>
      <c r="B22" s="12">
        <v>33</v>
      </c>
      <c r="C22" s="40" t="s">
        <v>24</v>
      </c>
      <c r="D22" s="40"/>
      <c r="E22" s="15">
        <f>VLOOKUP(C22,RA!B26:D52,3,0)</f>
        <v>599035.53339999996</v>
      </c>
      <c r="F22" s="25">
        <f>VLOOKUP(C22,RA!B26:I56,8,0)</f>
        <v>122603.6395</v>
      </c>
      <c r="G22" s="16">
        <f t="shared" si="0"/>
        <v>476431.89389999997</v>
      </c>
      <c r="H22" s="27">
        <f>RA!J26</f>
        <v>20.466839221394299</v>
      </c>
      <c r="I22" s="20">
        <f>VLOOKUP(B22,RMS!B:D,3,FALSE)</f>
        <v>599035.483910574</v>
      </c>
      <c r="J22" s="21">
        <f>VLOOKUP(B22,RMS!B:E,4,FALSE)</f>
        <v>476431.87680584699</v>
      </c>
      <c r="K22" s="22">
        <f t="shared" si="1"/>
        <v>4.9489425960928202E-2</v>
      </c>
      <c r="L22" s="22">
        <f t="shared" si="2"/>
        <v>1.7094152979552746E-2</v>
      </c>
      <c r="M22" s="32"/>
    </row>
    <row r="23" spans="1:13">
      <c r="A23" s="42"/>
      <c r="B23" s="12">
        <v>34</v>
      </c>
      <c r="C23" s="40" t="s">
        <v>25</v>
      </c>
      <c r="D23" s="40"/>
      <c r="E23" s="15">
        <f>VLOOKUP(C23,RA!B26:D53,3,0)</f>
        <v>227813.3112</v>
      </c>
      <c r="F23" s="25">
        <f>VLOOKUP(C23,RA!B27:I57,8,0)</f>
        <v>62401.94</v>
      </c>
      <c r="G23" s="16">
        <f t="shared" si="0"/>
        <v>165411.37119999999</v>
      </c>
      <c r="H23" s="27">
        <f>RA!J27</f>
        <v>27.3917005425625</v>
      </c>
      <c r="I23" s="20">
        <f>VLOOKUP(B23,RMS!B:D,3,FALSE)</f>
        <v>227813.15678245999</v>
      </c>
      <c r="J23" s="21">
        <f>VLOOKUP(B23,RMS!B:E,4,FALSE)</f>
        <v>165411.40422787299</v>
      </c>
      <c r="K23" s="22">
        <f t="shared" si="1"/>
        <v>0.15441754000494257</v>
      </c>
      <c r="L23" s="22">
        <f t="shared" si="2"/>
        <v>-3.3027872996171936E-2</v>
      </c>
      <c r="M23" s="32"/>
    </row>
    <row r="24" spans="1:13">
      <c r="A24" s="42"/>
      <c r="B24" s="12">
        <v>35</v>
      </c>
      <c r="C24" s="40" t="s">
        <v>26</v>
      </c>
      <c r="D24" s="40"/>
      <c r="E24" s="15">
        <f>VLOOKUP(C24,RA!B28:D54,3,0)</f>
        <v>854575.50780000002</v>
      </c>
      <c r="F24" s="25">
        <f>VLOOKUP(C24,RA!B28:I58,8,0)</f>
        <v>34431.482900000003</v>
      </c>
      <c r="G24" s="16">
        <f t="shared" si="0"/>
        <v>820144.02490000008</v>
      </c>
      <c r="H24" s="27">
        <f>RA!J28</f>
        <v>4.0290743867255996</v>
      </c>
      <c r="I24" s="20">
        <f>VLOOKUP(B24,RMS!B:D,3,FALSE)</f>
        <v>854575.50780000002</v>
      </c>
      <c r="J24" s="21">
        <f>VLOOKUP(B24,RMS!B:E,4,FALSE)</f>
        <v>820144.02529999998</v>
      </c>
      <c r="K24" s="22">
        <f t="shared" si="1"/>
        <v>0</v>
      </c>
      <c r="L24" s="22">
        <f t="shared" si="2"/>
        <v>-3.999999025836587E-4</v>
      </c>
      <c r="M24" s="32"/>
    </row>
    <row r="25" spans="1:13">
      <c r="A25" s="42"/>
      <c r="B25" s="12">
        <v>36</v>
      </c>
      <c r="C25" s="40" t="s">
        <v>27</v>
      </c>
      <c r="D25" s="40"/>
      <c r="E25" s="15">
        <f>VLOOKUP(C25,RA!B28:D55,3,0)</f>
        <v>779096.17330000002</v>
      </c>
      <c r="F25" s="25">
        <f>VLOOKUP(C25,RA!B29:I59,8,0)</f>
        <v>110066.70600000001</v>
      </c>
      <c r="G25" s="16">
        <f t="shared" si="0"/>
        <v>669029.46730000002</v>
      </c>
      <c r="H25" s="27">
        <f>RA!J29</f>
        <v>14.127486409513899</v>
      </c>
      <c r="I25" s="20">
        <f>VLOOKUP(B25,RMS!B:D,3,FALSE)</f>
        <v>779097.32874778798</v>
      </c>
      <c r="J25" s="21">
        <f>VLOOKUP(B25,RMS!B:E,4,FALSE)</f>
        <v>669029.45718059898</v>
      </c>
      <c r="K25" s="22">
        <f t="shared" si="1"/>
        <v>-1.155447787954472</v>
      </c>
      <c r="L25" s="22">
        <f t="shared" si="2"/>
        <v>1.0119401034899056E-2</v>
      </c>
      <c r="M25" s="32"/>
    </row>
    <row r="26" spans="1:13">
      <c r="A26" s="42"/>
      <c r="B26" s="12">
        <v>37</v>
      </c>
      <c r="C26" s="40" t="s">
        <v>71</v>
      </c>
      <c r="D26" s="40"/>
      <c r="E26" s="15">
        <f>VLOOKUP(C26,RA!B30:D56,3,0)</f>
        <v>924395.05299999996</v>
      </c>
      <c r="F26" s="25">
        <f>VLOOKUP(C26,RA!B30:I60,8,0)</f>
        <v>98158.236900000004</v>
      </c>
      <c r="G26" s="16">
        <f t="shared" si="0"/>
        <v>826236.81609999994</v>
      </c>
      <c r="H26" s="27">
        <f>RA!J30</f>
        <v>10.6186458464312</v>
      </c>
      <c r="I26" s="20">
        <f>VLOOKUP(B26,RMS!B:D,3,FALSE)</f>
        <v>924395.06105663697</v>
      </c>
      <c r="J26" s="21">
        <f>VLOOKUP(B26,RMS!B:E,4,FALSE)</f>
        <v>826236.81793818797</v>
      </c>
      <c r="K26" s="22">
        <f t="shared" si="1"/>
        <v>-8.0566370161250234E-3</v>
      </c>
      <c r="L26" s="22">
        <f t="shared" si="2"/>
        <v>-1.8381880363449454E-3</v>
      </c>
      <c r="M26" s="32"/>
    </row>
    <row r="27" spans="1:13">
      <c r="A27" s="42"/>
      <c r="B27" s="12">
        <v>38</v>
      </c>
      <c r="C27" s="40" t="s">
        <v>29</v>
      </c>
      <c r="D27" s="40"/>
      <c r="E27" s="15">
        <f>VLOOKUP(C27,RA!B30:D57,3,0)</f>
        <v>631716.47730000003</v>
      </c>
      <c r="F27" s="25">
        <f>VLOOKUP(C27,RA!B31:I61,8,0)</f>
        <v>32553.488099999999</v>
      </c>
      <c r="G27" s="16">
        <f t="shared" si="0"/>
        <v>599162.98920000007</v>
      </c>
      <c r="H27" s="27">
        <f>RA!J31</f>
        <v>5.1531801480208097</v>
      </c>
      <c r="I27" s="20">
        <f>VLOOKUP(B27,RMS!B:D,3,FALSE)</f>
        <v>631716.46073716797</v>
      </c>
      <c r="J27" s="21">
        <f>VLOOKUP(B27,RMS!B:E,4,FALSE)</f>
        <v>599162.974250442</v>
      </c>
      <c r="K27" s="22">
        <f t="shared" si="1"/>
        <v>1.6562832053750753E-2</v>
      </c>
      <c r="L27" s="22">
        <f t="shared" si="2"/>
        <v>1.4949558069929481E-2</v>
      </c>
      <c r="M27" s="32"/>
    </row>
    <row r="28" spans="1:13">
      <c r="A28" s="42"/>
      <c r="B28" s="12">
        <v>39</v>
      </c>
      <c r="C28" s="40" t="s">
        <v>30</v>
      </c>
      <c r="D28" s="40"/>
      <c r="E28" s="15">
        <f>VLOOKUP(C28,RA!B32:D58,3,0)</f>
        <v>404730.74949999998</v>
      </c>
      <c r="F28" s="25">
        <f>VLOOKUP(C28,RA!B32:I62,8,0)</f>
        <v>97424.400200000004</v>
      </c>
      <c r="G28" s="16">
        <f t="shared" si="0"/>
        <v>307306.3493</v>
      </c>
      <c r="H28" s="27">
        <f>RA!J32</f>
        <v>24.071410516833001</v>
      </c>
      <c r="I28" s="20">
        <f>VLOOKUP(B28,RMS!B:D,3,FALSE)</f>
        <v>404730.71080621</v>
      </c>
      <c r="J28" s="21">
        <f>VLOOKUP(B28,RMS!B:E,4,FALSE)</f>
        <v>307306.341177002</v>
      </c>
      <c r="K28" s="22">
        <f t="shared" si="1"/>
        <v>3.8693789974786341E-2</v>
      </c>
      <c r="L28" s="22">
        <f t="shared" si="2"/>
        <v>8.1229979987256229E-3</v>
      </c>
      <c r="M28" s="32"/>
    </row>
    <row r="29" spans="1:13">
      <c r="A29" s="42"/>
      <c r="B29" s="12">
        <v>40</v>
      </c>
      <c r="C29" s="40" t="s">
        <v>74</v>
      </c>
      <c r="D29" s="40"/>
      <c r="E29" s="15">
        <f>VLOOKUP(C29,RA!B32:D59,3,0)</f>
        <v>3.2743000000000002</v>
      </c>
      <c r="F29" s="25">
        <f>VLOOKUP(C29,RA!B33:I63,8,0)</f>
        <v>-9.4280000000000008</v>
      </c>
      <c r="G29" s="16">
        <f t="shared" si="0"/>
        <v>12.702300000000001</v>
      </c>
      <c r="H29" s="27">
        <f>RA!J33</f>
        <v>-287.939406896131</v>
      </c>
      <c r="I29" s="20">
        <f>VLOOKUP(B29,RMS!B:D,3,FALSE)</f>
        <v>3.2743000000000002</v>
      </c>
      <c r="J29" s="21">
        <f>VLOOKUP(B29,RMS!B:E,4,FALSE)</f>
        <v>12.702299999999999</v>
      </c>
      <c r="K29" s="22">
        <f t="shared" si="1"/>
        <v>0</v>
      </c>
      <c r="L29" s="22">
        <f t="shared" si="2"/>
        <v>0</v>
      </c>
      <c r="M29" s="32"/>
    </row>
    <row r="30" spans="1:13" ht="12" thickBot="1">
      <c r="A30" s="42"/>
      <c r="B30" s="12">
        <v>42</v>
      </c>
      <c r="C30" s="40" t="s">
        <v>31</v>
      </c>
      <c r="D30" s="40"/>
      <c r="E30" s="15">
        <f>VLOOKUP(C30,RA!B34:D61,3,0)</f>
        <v>141341.41200000001</v>
      </c>
      <c r="F30" s="25">
        <f>VLOOKUP(C30,RA!B34:I65,8,0)</f>
        <v>21922.890800000001</v>
      </c>
      <c r="G30" s="16">
        <f t="shared" si="0"/>
        <v>119418.52120000002</v>
      </c>
      <c r="H30" s="27">
        <f>RA!J34</f>
        <v>15.510592748288101</v>
      </c>
      <c r="I30" s="20">
        <f>VLOOKUP(B30,RMS!B:D,3,FALSE)</f>
        <v>141341.4099</v>
      </c>
      <c r="J30" s="21">
        <f>VLOOKUP(B30,RMS!B:E,4,FALSE)</f>
        <v>119418.527</v>
      </c>
      <c r="K30" s="22">
        <f t="shared" si="1"/>
        <v>2.1000000124331564E-3</v>
      </c>
      <c r="L30" s="22">
        <f t="shared" si="2"/>
        <v>-5.799999984446913E-3</v>
      </c>
      <c r="M30" s="32"/>
    </row>
    <row r="31" spans="1:13" s="34" customFormat="1" ht="12" thickBot="1">
      <c r="A31" s="42"/>
      <c r="B31" s="12">
        <v>70</v>
      </c>
      <c r="C31" s="43" t="s">
        <v>68</v>
      </c>
      <c r="D31" s="44"/>
      <c r="E31" s="15">
        <f>VLOOKUP(C31,RA!B35:D62,3,0)</f>
        <v>155870.16</v>
      </c>
      <c r="F31" s="25">
        <f>VLOOKUP(C31,RA!B35:I66,8,0)</f>
        <v>1474.94</v>
      </c>
      <c r="G31" s="16">
        <f t="shared" si="0"/>
        <v>154395.22</v>
      </c>
      <c r="H31" s="27">
        <f>RA!J35</f>
        <v>0.94626194006601405</v>
      </c>
      <c r="I31" s="20">
        <f>VLOOKUP(B31,RMS!B:D,3,FALSE)</f>
        <v>155870.16</v>
      </c>
      <c r="J31" s="21">
        <f>VLOOKUP(B31,RMS!B:E,4,FALSE)</f>
        <v>154395.22</v>
      </c>
      <c r="K31" s="22">
        <f t="shared" si="1"/>
        <v>0</v>
      </c>
      <c r="L31" s="22">
        <f t="shared" si="2"/>
        <v>0</v>
      </c>
    </row>
    <row r="32" spans="1:13">
      <c r="A32" s="42"/>
      <c r="B32" s="12">
        <v>71</v>
      </c>
      <c r="C32" s="40" t="s">
        <v>35</v>
      </c>
      <c r="D32" s="40"/>
      <c r="E32" s="15">
        <f>VLOOKUP(C32,RA!B34:D62,3,0)</f>
        <v>247678.69</v>
      </c>
      <c r="F32" s="25">
        <f>VLOOKUP(C32,RA!B34:I66,8,0)</f>
        <v>-24617.95</v>
      </c>
      <c r="G32" s="16">
        <f t="shared" si="0"/>
        <v>272296.64</v>
      </c>
      <c r="H32" s="27">
        <f>RA!J35</f>
        <v>0.94626194006601405</v>
      </c>
      <c r="I32" s="20">
        <f>VLOOKUP(B32,RMS!B:D,3,FALSE)</f>
        <v>247678.69</v>
      </c>
      <c r="J32" s="21">
        <f>VLOOKUP(B32,RMS!B:E,4,FALSE)</f>
        <v>272296.64</v>
      </c>
      <c r="K32" s="22">
        <f t="shared" si="1"/>
        <v>0</v>
      </c>
      <c r="L32" s="22">
        <f t="shared" si="2"/>
        <v>0</v>
      </c>
      <c r="M32" s="32"/>
    </row>
    <row r="33" spans="1:13">
      <c r="A33" s="42"/>
      <c r="B33" s="12">
        <v>72</v>
      </c>
      <c r="C33" s="40" t="s">
        <v>36</v>
      </c>
      <c r="D33" s="40"/>
      <c r="E33" s="15">
        <f>VLOOKUP(C33,RA!B34:D63,3,0)</f>
        <v>17001.71</v>
      </c>
      <c r="F33" s="25">
        <f>VLOOKUP(C33,RA!B34:I67,8,0)</f>
        <v>211.11</v>
      </c>
      <c r="G33" s="16">
        <f t="shared" si="0"/>
        <v>16790.599999999999</v>
      </c>
      <c r="H33" s="27">
        <f>RA!J34</f>
        <v>15.510592748288101</v>
      </c>
      <c r="I33" s="20">
        <f>VLOOKUP(B33,RMS!B:D,3,FALSE)</f>
        <v>17001.71</v>
      </c>
      <c r="J33" s="21">
        <f>VLOOKUP(B33,RMS!B:E,4,FALSE)</f>
        <v>16790.599999999999</v>
      </c>
      <c r="K33" s="22">
        <f t="shared" si="1"/>
        <v>0</v>
      </c>
      <c r="L33" s="22">
        <f t="shared" si="2"/>
        <v>0</v>
      </c>
      <c r="M33" s="32"/>
    </row>
    <row r="34" spans="1:13">
      <c r="A34" s="42"/>
      <c r="B34" s="12">
        <v>73</v>
      </c>
      <c r="C34" s="40" t="s">
        <v>37</v>
      </c>
      <c r="D34" s="40"/>
      <c r="E34" s="15">
        <f>VLOOKUP(C34,RA!B35:D64,3,0)</f>
        <v>181924.94</v>
      </c>
      <c r="F34" s="25">
        <f>VLOOKUP(C34,RA!B35:I68,8,0)</f>
        <v>-27772.98</v>
      </c>
      <c r="G34" s="16">
        <f t="shared" si="0"/>
        <v>209697.92000000001</v>
      </c>
      <c r="H34" s="27">
        <f>RA!J35</f>
        <v>0.94626194006601405</v>
      </c>
      <c r="I34" s="20">
        <f>VLOOKUP(B34,RMS!B:D,3,FALSE)</f>
        <v>181924.94</v>
      </c>
      <c r="J34" s="21">
        <f>VLOOKUP(B34,RMS!B:E,4,FALSE)</f>
        <v>209697.92000000001</v>
      </c>
      <c r="K34" s="22">
        <f t="shared" si="1"/>
        <v>0</v>
      </c>
      <c r="L34" s="22">
        <f t="shared" si="2"/>
        <v>0</v>
      </c>
      <c r="M34" s="32"/>
    </row>
    <row r="35" spans="1:13" s="34" customFormat="1">
      <c r="A35" s="42"/>
      <c r="B35" s="12">
        <v>74</v>
      </c>
      <c r="C35" s="40" t="s">
        <v>69</v>
      </c>
      <c r="D35" s="40"/>
      <c r="E35" s="15">
        <f>VLOOKUP(C35,RA!B36:D65,3,0)</f>
        <v>0</v>
      </c>
      <c r="F35" s="25">
        <f>VLOOKUP(C35,RA!B36:I69,8,0)</f>
        <v>0</v>
      </c>
      <c r="G35" s="16">
        <f t="shared" si="0"/>
        <v>0</v>
      </c>
      <c r="H35" s="27">
        <f>RA!J36</f>
        <v>-9.9394703678382701</v>
      </c>
      <c r="I35" s="20">
        <f>VLOOKUP(B35,RMS!B:D,3,FALSE)</f>
        <v>0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>
      <c r="A36" s="42"/>
      <c r="B36" s="12">
        <v>75</v>
      </c>
      <c r="C36" s="40" t="s">
        <v>32</v>
      </c>
      <c r="D36" s="40"/>
      <c r="E36" s="15">
        <f>VLOOKUP(C36,RA!B8:D65,3,0)</f>
        <v>165888.8885</v>
      </c>
      <c r="F36" s="25">
        <f>VLOOKUP(C36,RA!B8:I69,8,0)</f>
        <v>12031.8321</v>
      </c>
      <c r="G36" s="16">
        <f t="shared" si="0"/>
        <v>153857.0564</v>
      </c>
      <c r="H36" s="27">
        <f>RA!J36</f>
        <v>-9.9394703678382701</v>
      </c>
      <c r="I36" s="20">
        <f>VLOOKUP(B36,RMS!B:D,3,FALSE)</f>
        <v>165888.88888888899</v>
      </c>
      <c r="J36" s="21">
        <f>VLOOKUP(B36,RMS!B:E,4,FALSE)</f>
        <v>153857.055555556</v>
      </c>
      <c r="K36" s="22">
        <f t="shared" si="1"/>
        <v>-3.8888899143785238E-4</v>
      </c>
      <c r="L36" s="22">
        <f t="shared" si="2"/>
        <v>8.4444400272332132E-4</v>
      </c>
      <c r="M36" s="32"/>
    </row>
    <row r="37" spans="1:13">
      <c r="A37" s="42"/>
      <c r="B37" s="12">
        <v>76</v>
      </c>
      <c r="C37" s="40" t="s">
        <v>33</v>
      </c>
      <c r="D37" s="40"/>
      <c r="E37" s="15">
        <f>VLOOKUP(C37,RA!B8:D66,3,0)</f>
        <v>472832.20480000001</v>
      </c>
      <c r="F37" s="25">
        <f>VLOOKUP(C37,RA!B8:I70,8,0)</f>
        <v>38068.153899999998</v>
      </c>
      <c r="G37" s="16">
        <f t="shared" si="0"/>
        <v>434764.05090000003</v>
      </c>
      <c r="H37" s="27">
        <f>RA!J37</f>
        <v>1.24169862913789</v>
      </c>
      <c r="I37" s="20">
        <f>VLOOKUP(B37,RMS!B:D,3,FALSE)</f>
        <v>472832.19324700802</v>
      </c>
      <c r="J37" s="21">
        <f>VLOOKUP(B37,RMS!B:E,4,FALSE)</f>
        <v>434764.05273333302</v>
      </c>
      <c r="K37" s="22">
        <f t="shared" si="1"/>
        <v>1.1552991985809058E-2</v>
      </c>
      <c r="L37" s="22">
        <f t="shared" si="2"/>
        <v>-1.833332993555814E-3</v>
      </c>
      <c r="M37" s="32"/>
    </row>
    <row r="38" spans="1:13">
      <c r="A38" s="42"/>
      <c r="B38" s="12">
        <v>77</v>
      </c>
      <c r="C38" s="40" t="s">
        <v>38</v>
      </c>
      <c r="D38" s="40"/>
      <c r="E38" s="15">
        <f>VLOOKUP(C38,RA!B9:D67,3,0)</f>
        <v>149355.59</v>
      </c>
      <c r="F38" s="25">
        <f>VLOOKUP(C38,RA!B9:I71,8,0)</f>
        <v>-18537.18</v>
      </c>
      <c r="G38" s="16">
        <f t="shared" si="0"/>
        <v>167892.77</v>
      </c>
      <c r="H38" s="27">
        <f>RA!J38</f>
        <v>-15.266175159931301</v>
      </c>
      <c r="I38" s="20">
        <f>VLOOKUP(B38,RMS!B:D,3,FALSE)</f>
        <v>149355.59</v>
      </c>
      <c r="J38" s="21">
        <f>VLOOKUP(B38,RMS!B:E,4,FALSE)</f>
        <v>167892.77</v>
      </c>
      <c r="K38" s="22">
        <f t="shared" si="1"/>
        <v>0</v>
      </c>
      <c r="L38" s="22">
        <f t="shared" si="2"/>
        <v>0</v>
      </c>
      <c r="M38" s="32"/>
    </row>
    <row r="39" spans="1:13">
      <c r="A39" s="42"/>
      <c r="B39" s="12">
        <v>78</v>
      </c>
      <c r="C39" s="40" t="s">
        <v>39</v>
      </c>
      <c r="D39" s="40"/>
      <c r="E39" s="15">
        <f>VLOOKUP(C39,RA!B10:D68,3,0)</f>
        <v>81059.03</v>
      </c>
      <c r="F39" s="25">
        <f>VLOOKUP(C39,RA!B10:I72,8,0)</f>
        <v>6891.32</v>
      </c>
      <c r="G39" s="16">
        <f t="shared" si="0"/>
        <v>74167.709999999992</v>
      </c>
      <c r="H39" s="27">
        <f>RA!J39</f>
        <v>0</v>
      </c>
      <c r="I39" s="20">
        <f>VLOOKUP(B39,RMS!B:D,3,FALSE)</f>
        <v>81059.03</v>
      </c>
      <c r="J39" s="21">
        <f>VLOOKUP(B39,RMS!B:E,4,FALSE)</f>
        <v>74167.710000000006</v>
      </c>
      <c r="K39" s="22">
        <f t="shared" si="1"/>
        <v>0</v>
      </c>
      <c r="L39" s="22">
        <f t="shared" si="2"/>
        <v>0</v>
      </c>
      <c r="M39" s="32"/>
    </row>
    <row r="40" spans="1:13">
      <c r="A40" s="42"/>
      <c r="B40" s="12">
        <v>99</v>
      </c>
      <c r="C40" s="40" t="s">
        <v>34</v>
      </c>
      <c r="D40" s="40"/>
      <c r="E40" s="15">
        <f>VLOOKUP(C40,RA!B8:D69,3,0)</f>
        <v>22612.728299999999</v>
      </c>
      <c r="F40" s="25">
        <f>VLOOKUP(C40,RA!B8:I73,8,0)</f>
        <v>2267.2728999999999</v>
      </c>
      <c r="G40" s="16">
        <f t="shared" si="0"/>
        <v>20345.455399999999</v>
      </c>
      <c r="H40" s="27">
        <f>RA!J40</f>
        <v>7.2529463599365798</v>
      </c>
      <c r="I40" s="20">
        <f>VLOOKUP(B40,RMS!B:D,3,FALSE)</f>
        <v>22612.7282353831</v>
      </c>
      <c r="J40" s="21">
        <f>VLOOKUP(B40,RMS!B:E,4,FALSE)</f>
        <v>20345.455956432899</v>
      </c>
      <c r="K40" s="22">
        <f t="shared" si="1"/>
        <v>6.4616899180691689E-5</v>
      </c>
      <c r="L40" s="22">
        <f t="shared" si="2"/>
        <v>-5.5643290033913217E-4</v>
      </c>
      <c r="M40" s="32"/>
    </row>
  </sheetData>
  <mergeCells count="40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</mergeCells>
  <phoneticPr fontId="24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5"/>
  <sheetViews>
    <sheetView workbookViewId="0">
      <selection sqref="A1:XFD1048576"/>
    </sheetView>
  </sheetViews>
  <sheetFormatPr defaultRowHeight="11.25"/>
  <cols>
    <col min="1" max="1" width="7.85546875" style="35" customWidth="1"/>
    <col min="2" max="3" width="9.140625" style="35"/>
    <col min="4" max="4" width="11.5703125" style="35" customWidth="1"/>
    <col min="5" max="5" width="10.5703125" style="35" customWidth="1"/>
    <col min="6" max="7" width="12.28515625" style="35" customWidth="1"/>
    <col min="8" max="8" width="9.140625" style="35"/>
    <col min="9" max="9" width="12.28515625" style="35" customWidth="1"/>
    <col min="10" max="10" width="9.140625" style="35"/>
    <col min="11" max="11" width="12.28515625" style="35" customWidth="1"/>
    <col min="12" max="12" width="10.5703125" style="35" customWidth="1"/>
    <col min="13" max="13" width="12.28515625" style="35" customWidth="1"/>
    <col min="14" max="15" width="14" style="35" customWidth="1"/>
    <col min="16" max="16" width="10.5703125" style="35" customWidth="1"/>
    <col min="17" max="17" width="9.28515625" style="35" customWidth="1"/>
    <col min="18" max="18" width="10.5703125" style="35" customWidth="1"/>
    <col min="19" max="20" width="9.140625" style="35"/>
    <col min="21" max="21" width="10.5703125" style="35" customWidth="1"/>
    <col min="22" max="22" width="36.140625" style="35" customWidth="1"/>
    <col min="23" max="16384" width="9.140625" style="35"/>
  </cols>
  <sheetData>
    <row r="1" spans="1:23" ht="12.7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6" t="s">
        <v>45</v>
      </c>
      <c r="W1" s="47"/>
    </row>
    <row r="2" spans="1:23" ht="12.7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  <c r="W2" s="47"/>
    </row>
    <row r="3" spans="1:23" ht="23.25" thickBo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8" t="s">
        <v>46</v>
      </c>
      <c r="W3" s="47"/>
    </row>
    <row r="4" spans="1:23" ht="12.75" thickTop="1" thickBot="1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W4" s="47"/>
    </row>
    <row r="5" spans="1:23" ht="22.5" thickTop="1" thickBot="1">
      <c r="A5" s="50"/>
      <c r="B5" s="51"/>
      <c r="C5" s="52"/>
      <c r="D5" s="53" t="s">
        <v>0</v>
      </c>
      <c r="E5" s="53" t="s">
        <v>58</v>
      </c>
      <c r="F5" s="53" t="s">
        <v>59</v>
      </c>
      <c r="G5" s="53" t="s">
        <v>47</v>
      </c>
      <c r="H5" s="53" t="s">
        <v>48</v>
      </c>
      <c r="I5" s="53" t="s">
        <v>1</v>
      </c>
      <c r="J5" s="53" t="s">
        <v>2</v>
      </c>
      <c r="K5" s="53" t="s">
        <v>49</v>
      </c>
      <c r="L5" s="53" t="s">
        <v>50</v>
      </c>
      <c r="M5" s="53" t="s">
        <v>51</v>
      </c>
      <c r="N5" s="53" t="s">
        <v>52</v>
      </c>
      <c r="O5" s="53" t="s">
        <v>53</v>
      </c>
      <c r="P5" s="53" t="s">
        <v>60</v>
      </c>
      <c r="Q5" s="53" t="s">
        <v>61</v>
      </c>
      <c r="R5" s="53" t="s">
        <v>54</v>
      </c>
      <c r="S5" s="53" t="s">
        <v>55</v>
      </c>
      <c r="T5" s="53" t="s">
        <v>56</v>
      </c>
      <c r="U5" s="54" t="s">
        <v>57</v>
      </c>
    </row>
    <row r="6" spans="1:23" ht="12" thickBot="1">
      <c r="A6" s="55" t="s">
        <v>3</v>
      </c>
      <c r="B6" s="56" t="s">
        <v>4</v>
      </c>
      <c r="C6" s="57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8"/>
    </row>
    <row r="7" spans="1:23" ht="12" thickBot="1">
      <c r="A7" s="59" t="s">
        <v>5</v>
      </c>
      <c r="B7" s="60"/>
      <c r="C7" s="61"/>
      <c r="D7" s="62">
        <v>27075535.6391</v>
      </c>
      <c r="E7" s="63"/>
      <c r="F7" s="63"/>
      <c r="G7" s="62">
        <v>25319217.009199999</v>
      </c>
      <c r="H7" s="64">
        <v>6.9367019890932404</v>
      </c>
      <c r="I7" s="62">
        <v>1959817.9501</v>
      </c>
      <c r="J7" s="64">
        <v>7.2383349168900999</v>
      </c>
      <c r="K7" s="62">
        <v>3065150.5989000001</v>
      </c>
      <c r="L7" s="64">
        <v>12.106024439011099</v>
      </c>
      <c r="M7" s="64">
        <v>-0.36061283553136803</v>
      </c>
      <c r="N7" s="62">
        <v>726456560.49059999</v>
      </c>
      <c r="O7" s="62">
        <v>1573016494.6298001</v>
      </c>
      <c r="P7" s="62">
        <v>1070364</v>
      </c>
      <c r="Q7" s="62">
        <v>940826</v>
      </c>
      <c r="R7" s="64">
        <v>13.768539559918599</v>
      </c>
      <c r="S7" s="62">
        <v>25.295633671442602</v>
      </c>
      <c r="T7" s="62">
        <v>22.9334275416496</v>
      </c>
      <c r="U7" s="65">
        <v>9.3383947620171703</v>
      </c>
    </row>
    <row r="8" spans="1:23" ht="12" thickBot="1">
      <c r="A8" s="66">
        <v>42421</v>
      </c>
      <c r="B8" s="43" t="s">
        <v>6</v>
      </c>
      <c r="C8" s="44"/>
      <c r="D8" s="67">
        <v>1379983.8478999999</v>
      </c>
      <c r="E8" s="68"/>
      <c r="F8" s="68"/>
      <c r="G8" s="67">
        <v>900798.16720000003</v>
      </c>
      <c r="H8" s="69">
        <v>53.195676695200099</v>
      </c>
      <c r="I8" s="67">
        <v>26837.007000000001</v>
      </c>
      <c r="J8" s="69">
        <v>1.9447334141511401</v>
      </c>
      <c r="K8" s="67">
        <v>213228.73730000001</v>
      </c>
      <c r="L8" s="69">
        <v>23.671089158939001</v>
      </c>
      <c r="M8" s="69">
        <v>-0.87413982120879896</v>
      </c>
      <c r="N8" s="67">
        <v>29448635.237500001</v>
      </c>
      <c r="O8" s="67">
        <v>61912062.627599999</v>
      </c>
      <c r="P8" s="67">
        <v>47001</v>
      </c>
      <c r="Q8" s="67">
        <v>39514</v>
      </c>
      <c r="R8" s="69">
        <v>18.947714734018302</v>
      </c>
      <c r="S8" s="67">
        <v>29.360733769494299</v>
      </c>
      <c r="T8" s="67">
        <v>29.815768145467398</v>
      </c>
      <c r="U8" s="70">
        <v>-1.54980587183395</v>
      </c>
    </row>
    <row r="9" spans="1:23" ht="12" thickBot="1">
      <c r="A9" s="71"/>
      <c r="B9" s="43" t="s">
        <v>7</v>
      </c>
      <c r="C9" s="44"/>
      <c r="D9" s="67">
        <v>251356.46590000001</v>
      </c>
      <c r="E9" s="68"/>
      <c r="F9" s="68"/>
      <c r="G9" s="67">
        <v>185761.18520000001</v>
      </c>
      <c r="H9" s="69">
        <v>35.311618317560097</v>
      </c>
      <c r="I9" s="67">
        <v>51183.234400000001</v>
      </c>
      <c r="J9" s="69">
        <v>20.3628079415959</v>
      </c>
      <c r="K9" s="67">
        <v>43548.193299999999</v>
      </c>
      <c r="L9" s="69">
        <v>23.443106940297501</v>
      </c>
      <c r="M9" s="69">
        <v>0.175323946217535</v>
      </c>
      <c r="N9" s="67">
        <v>4565309.6323999995</v>
      </c>
      <c r="O9" s="67">
        <v>7956267.1463000001</v>
      </c>
      <c r="P9" s="67">
        <v>11818</v>
      </c>
      <c r="Q9" s="67">
        <v>10741</v>
      </c>
      <c r="R9" s="69">
        <v>10.0269993482916</v>
      </c>
      <c r="S9" s="67">
        <v>21.268951252327</v>
      </c>
      <c r="T9" s="67">
        <v>21.2008883157993</v>
      </c>
      <c r="U9" s="70">
        <v>0.32001077871782002</v>
      </c>
    </row>
    <row r="10" spans="1:23" ht="12" thickBot="1">
      <c r="A10" s="71"/>
      <c r="B10" s="43" t="s">
        <v>8</v>
      </c>
      <c r="C10" s="44"/>
      <c r="D10" s="67">
        <v>246274.7947</v>
      </c>
      <c r="E10" s="68"/>
      <c r="F10" s="68"/>
      <c r="G10" s="67">
        <v>522742.67560000002</v>
      </c>
      <c r="H10" s="69">
        <v>-52.887949234807003</v>
      </c>
      <c r="I10" s="67">
        <v>59371.872100000001</v>
      </c>
      <c r="J10" s="69">
        <v>24.107977502254698</v>
      </c>
      <c r="K10" s="67">
        <v>84624.461200000005</v>
      </c>
      <c r="L10" s="69">
        <v>16.188550342263301</v>
      </c>
      <c r="M10" s="69">
        <v>-0.29840767955164299</v>
      </c>
      <c r="N10" s="67">
        <v>9205303.2022999991</v>
      </c>
      <c r="O10" s="67">
        <v>15326312.859999999</v>
      </c>
      <c r="P10" s="67">
        <v>114787</v>
      </c>
      <c r="Q10" s="67">
        <v>102164</v>
      </c>
      <c r="R10" s="69">
        <v>12.355624290356699</v>
      </c>
      <c r="S10" s="67">
        <v>2.1454937815257802</v>
      </c>
      <c r="T10" s="67">
        <v>2.54062092322149</v>
      </c>
      <c r="U10" s="70">
        <v>-18.416606242256599</v>
      </c>
    </row>
    <row r="11" spans="1:23" ht="12" thickBot="1">
      <c r="A11" s="71"/>
      <c r="B11" s="43" t="s">
        <v>9</v>
      </c>
      <c r="C11" s="44"/>
      <c r="D11" s="67">
        <v>72858.912200000006</v>
      </c>
      <c r="E11" s="68"/>
      <c r="F11" s="68"/>
      <c r="G11" s="67">
        <v>79363.233099999998</v>
      </c>
      <c r="H11" s="69">
        <v>-8.1956349885650308</v>
      </c>
      <c r="I11" s="67">
        <v>15530.963299999999</v>
      </c>
      <c r="J11" s="69">
        <v>21.316490777912001</v>
      </c>
      <c r="K11" s="67">
        <v>18595.5229</v>
      </c>
      <c r="L11" s="69">
        <v>23.430903925712201</v>
      </c>
      <c r="M11" s="69">
        <v>-0.164800937111588</v>
      </c>
      <c r="N11" s="67">
        <v>2297771.4663999998</v>
      </c>
      <c r="O11" s="67">
        <v>5085842.8766999999</v>
      </c>
      <c r="P11" s="67">
        <v>3536</v>
      </c>
      <c r="Q11" s="67">
        <v>3238</v>
      </c>
      <c r="R11" s="69">
        <v>9.2032118591723204</v>
      </c>
      <c r="S11" s="67">
        <v>20.604895984162901</v>
      </c>
      <c r="T11" s="67">
        <v>20.644838418776999</v>
      </c>
      <c r="U11" s="70">
        <v>-0.19384924167940301</v>
      </c>
    </row>
    <row r="12" spans="1:23" ht="12" thickBot="1">
      <c r="A12" s="71"/>
      <c r="B12" s="43" t="s">
        <v>10</v>
      </c>
      <c r="C12" s="44"/>
      <c r="D12" s="67">
        <v>183089.3401</v>
      </c>
      <c r="E12" s="68"/>
      <c r="F12" s="68"/>
      <c r="G12" s="67">
        <v>125092.4137</v>
      </c>
      <c r="H12" s="69">
        <v>46.363264313605598</v>
      </c>
      <c r="I12" s="67">
        <v>27306.609499999999</v>
      </c>
      <c r="J12" s="69">
        <v>14.9143633840647</v>
      </c>
      <c r="K12" s="67">
        <v>18057.224099999999</v>
      </c>
      <c r="L12" s="69">
        <v>14.4351072666208</v>
      </c>
      <c r="M12" s="69">
        <v>0.51222631722225798</v>
      </c>
      <c r="N12" s="67">
        <v>5321848.8716000002</v>
      </c>
      <c r="O12" s="67">
        <v>16191078.6324</v>
      </c>
      <c r="P12" s="67">
        <v>1827</v>
      </c>
      <c r="Q12" s="67">
        <v>1763</v>
      </c>
      <c r="R12" s="69">
        <v>3.6301758366420902</v>
      </c>
      <c r="S12" s="67">
        <v>100.21310350301</v>
      </c>
      <c r="T12" s="67">
        <v>97.601420760068095</v>
      </c>
      <c r="U12" s="70">
        <v>2.60612899077005</v>
      </c>
    </row>
    <row r="13" spans="1:23" ht="12" thickBot="1">
      <c r="A13" s="71"/>
      <c r="B13" s="43" t="s">
        <v>11</v>
      </c>
      <c r="C13" s="44"/>
      <c r="D13" s="67">
        <v>319035.22509999998</v>
      </c>
      <c r="E13" s="68"/>
      <c r="F13" s="68"/>
      <c r="G13" s="67">
        <v>383659.76040000003</v>
      </c>
      <c r="H13" s="69">
        <v>-16.844230740441201</v>
      </c>
      <c r="I13" s="67">
        <v>106255.86040000001</v>
      </c>
      <c r="J13" s="69">
        <v>33.305369451506401</v>
      </c>
      <c r="K13" s="67">
        <v>66866.193499999994</v>
      </c>
      <c r="L13" s="69">
        <v>17.4285135950369</v>
      </c>
      <c r="M13" s="69">
        <v>0.58908193869298098</v>
      </c>
      <c r="N13" s="67">
        <v>10458317.349199999</v>
      </c>
      <c r="O13" s="67">
        <v>22591595.200100001</v>
      </c>
      <c r="P13" s="67">
        <v>11953</v>
      </c>
      <c r="Q13" s="67">
        <v>11422</v>
      </c>
      <c r="R13" s="69">
        <v>4.6489231308002097</v>
      </c>
      <c r="S13" s="67">
        <v>26.6908077553752</v>
      </c>
      <c r="T13" s="67">
        <v>27.003374881807002</v>
      </c>
      <c r="U13" s="70">
        <v>-1.1710665682977399</v>
      </c>
    </row>
    <row r="14" spans="1:23" ht="12" thickBot="1">
      <c r="A14" s="71"/>
      <c r="B14" s="43" t="s">
        <v>12</v>
      </c>
      <c r="C14" s="44"/>
      <c r="D14" s="67">
        <v>145234.98250000001</v>
      </c>
      <c r="E14" s="68"/>
      <c r="F14" s="68"/>
      <c r="G14" s="67">
        <v>170014.72630000001</v>
      </c>
      <c r="H14" s="69">
        <v>-14.575057313726401</v>
      </c>
      <c r="I14" s="67">
        <v>32913.456100000003</v>
      </c>
      <c r="J14" s="69">
        <v>22.662209567863599</v>
      </c>
      <c r="K14" s="67">
        <v>28691.847300000001</v>
      </c>
      <c r="L14" s="69">
        <v>16.876095338571901</v>
      </c>
      <c r="M14" s="69">
        <v>0.147136179691016</v>
      </c>
      <c r="N14" s="67">
        <v>4327131.9826999996</v>
      </c>
      <c r="O14" s="67">
        <v>11152702.884</v>
      </c>
      <c r="P14" s="67">
        <v>3468</v>
      </c>
      <c r="Q14" s="67">
        <v>1848</v>
      </c>
      <c r="R14" s="69">
        <v>87.662337662337706</v>
      </c>
      <c r="S14" s="67">
        <v>41.878599336793499</v>
      </c>
      <c r="T14" s="67">
        <v>60.519732196969699</v>
      </c>
      <c r="U14" s="70">
        <v>-44.512312148411603</v>
      </c>
    </row>
    <row r="15" spans="1:23" ht="12" thickBot="1">
      <c r="A15" s="71"/>
      <c r="B15" s="43" t="s">
        <v>13</v>
      </c>
      <c r="C15" s="44"/>
      <c r="D15" s="67">
        <v>135107.91409999999</v>
      </c>
      <c r="E15" s="68"/>
      <c r="F15" s="68"/>
      <c r="G15" s="67">
        <v>123916.5205</v>
      </c>
      <c r="H15" s="69">
        <v>9.0313975528388202</v>
      </c>
      <c r="I15" s="67">
        <v>-14078.4112</v>
      </c>
      <c r="J15" s="69">
        <v>-10.4201232724087</v>
      </c>
      <c r="K15" s="67">
        <v>5320.3788999999997</v>
      </c>
      <c r="L15" s="69">
        <v>4.29351863539455</v>
      </c>
      <c r="M15" s="69">
        <v>-3.6461294326236802</v>
      </c>
      <c r="N15" s="67">
        <v>3265609.6907000002</v>
      </c>
      <c r="O15" s="67">
        <v>8186290.1865999997</v>
      </c>
      <c r="P15" s="67">
        <v>5832</v>
      </c>
      <c r="Q15" s="67">
        <v>5423</v>
      </c>
      <c r="R15" s="69">
        <v>7.5419509496588599</v>
      </c>
      <c r="S15" s="67">
        <v>23.166651937585701</v>
      </c>
      <c r="T15" s="67">
        <v>24.243687792734601</v>
      </c>
      <c r="U15" s="70">
        <v>-4.6490785895631497</v>
      </c>
    </row>
    <row r="16" spans="1:23" ht="12" thickBot="1">
      <c r="A16" s="71"/>
      <c r="B16" s="43" t="s">
        <v>14</v>
      </c>
      <c r="C16" s="44"/>
      <c r="D16" s="67">
        <v>1772339.3082999999</v>
      </c>
      <c r="E16" s="68"/>
      <c r="F16" s="68"/>
      <c r="G16" s="67">
        <v>2319546.2026</v>
      </c>
      <c r="H16" s="69">
        <v>-23.591118542352401</v>
      </c>
      <c r="I16" s="67">
        <v>-146158.12580000001</v>
      </c>
      <c r="J16" s="69">
        <v>-8.24662214032778</v>
      </c>
      <c r="K16" s="67">
        <v>73891.820800000001</v>
      </c>
      <c r="L16" s="69">
        <v>3.1856153896470798</v>
      </c>
      <c r="M16" s="69">
        <v>-2.9780014109491302</v>
      </c>
      <c r="N16" s="67">
        <v>48835191.060099997</v>
      </c>
      <c r="O16" s="67">
        <v>78473663.4287</v>
      </c>
      <c r="P16" s="67">
        <v>54735</v>
      </c>
      <c r="Q16" s="67">
        <v>50484</v>
      </c>
      <c r="R16" s="69">
        <v>8.4204896600903307</v>
      </c>
      <c r="S16" s="67">
        <v>32.380365548552099</v>
      </c>
      <c r="T16" s="67">
        <v>21.400752822676498</v>
      </c>
      <c r="U16" s="70">
        <v>33.908242046904803</v>
      </c>
    </row>
    <row r="17" spans="1:21" ht="12" thickBot="1">
      <c r="A17" s="71"/>
      <c r="B17" s="43" t="s">
        <v>15</v>
      </c>
      <c r="C17" s="44"/>
      <c r="D17" s="67">
        <v>4220104.9341000002</v>
      </c>
      <c r="E17" s="68"/>
      <c r="F17" s="68"/>
      <c r="G17" s="67">
        <v>3240852.8324000002</v>
      </c>
      <c r="H17" s="69">
        <v>30.2158768800007</v>
      </c>
      <c r="I17" s="67">
        <v>32959.051200000002</v>
      </c>
      <c r="J17" s="69">
        <v>0.78100075032918603</v>
      </c>
      <c r="K17" s="67">
        <v>342005.77899999998</v>
      </c>
      <c r="L17" s="69">
        <v>10.5529561719323</v>
      </c>
      <c r="M17" s="69">
        <v>-0.903630133688472</v>
      </c>
      <c r="N17" s="67">
        <v>71208947.490500003</v>
      </c>
      <c r="O17" s="67">
        <v>106790436.4038</v>
      </c>
      <c r="P17" s="67">
        <v>11895</v>
      </c>
      <c r="Q17" s="67">
        <v>11732</v>
      </c>
      <c r="R17" s="69">
        <v>1.3893624275485901</v>
      </c>
      <c r="S17" s="67">
        <v>354.77973384615399</v>
      </c>
      <c r="T17" s="67">
        <v>166.353795883055</v>
      </c>
      <c r="U17" s="70">
        <v>53.1106824847013</v>
      </c>
    </row>
    <row r="18" spans="1:21" ht="12" customHeight="1" thickBot="1">
      <c r="A18" s="71"/>
      <c r="B18" s="43" t="s">
        <v>16</v>
      </c>
      <c r="C18" s="44"/>
      <c r="D18" s="67">
        <v>2033301.325</v>
      </c>
      <c r="E18" s="68"/>
      <c r="F18" s="68"/>
      <c r="G18" s="67">
        <v>3588533.3248000001</v>
      </c>
      <c r="H18" s="69">
        <v>-43.3389315086458</v>
      </c>
      <c r="I18" s="67">
        <v>296135.55219999998</v>
      </c>
      <c r="J18" s="69">
        <v>14.564272818737299</v>
      </c>
      <c r="K18" s="67">
        <v>427348.49080000003</v>
      </c>
      <c r="L18" s="69">
        <v>11.9087229271813</v>
      </c>
      <c r="M18" s="69">
        <v>-0.30703966768285101</v>
      </c>
      <c r="N18" s="67">
        <v>118717394.9507</v>
      </c>
      <c r="O18" s="67">
        <v>217243422.7543</v>
      </c>
      <c r="P18" s="67">
        <v>86204</v>
      </c>
      <c r="Q18" s="67">
        <v>80359</v>
      </c>
      <c r="R18" s="69">
        <v>7.27360967657635</v>
      </c>
      <c r="S18" s="67">
        <v>23.587087896153299</v>
      </c>
      <c r="T18" s="67">
        <v>23.541123796961099</v>
      </c>
      <c r="U18" s="70">
        <v>0.19486974990104</v>
      </c>
    </row>
    <row r="19" spans="1:21" ht="12" customHeight="1" thickBot="1">
      <c r="A19" s="71"/>
      <c r="B19" s="43" t="s">
        <v>17</v>
      </c>
      <c r="C19" s="44"/>
      <c r="D19" s="67">
        <v>761375.56019999995</v>
      </c>
      <c r="E19" s="68"/>
      <c r="F19" s="68"/>
      <c r="G19" s="67">
        <v>1762865.8395</v>
      </c>
      <c r="H19" s="69">
        <v>-56.8103514663403</v>
      </c>
      <c r="I19" s="67">
        <v>75537.491299999994</v>
      </c>
      <c r="J19" s="69">
        <v>9.9211867636199997</v>
      </c>
      <c r="K19" s="67">
        <v>161560.06229999999</v>
      </c>
      <c r="L19" s="69">
        <v>9.1646260696629707</v>
      </c>
      <c r="M19" s="69">
        <v>-0.53244947900716399</v>
      </c>
      <c r="N19" s="67">
        <v>29015708.741900001</v>
      </c>
      <c r="O19" s="67">
        <v>54192179.7315</v>
      </c>
      <c r="P19" s="67">
        <v>14562</v>
      </c>
      <c r="Q19" s="67">
        <v>13657</v>
      </c>
      <c r="R19" s="69">
        <v>6.6266383539576701</v>
      </c>
      <c r="S19" s="67">
        <v>52.285095467655502</v>
      </c>
      <c r="T19" s="67">
        <v>53.843646071611602</v>
      </c>
      <c r="U19" s="70">
        <v>-2.9808697679824201</v>
      </c>
    </row>
    <row r="20" spans="1:21" ht="12" thickBot="1">
      <c r="A20" s="71"/>
      <c r="B20" s="43" t="s">
        <v>18</v>
      </c>
      <c r="C20" s="44"/>
      <c r="D20" s="67">
        <v>1101037.4697</v>
      </c>
      <c r="E20" s="68"/>
      <c r="F20" s="68"/>
      <c r="G20" s="67">
        <v>1229571.6070999999</v>
      </c>
      <c r="H20" s="69">
        <v>-10.4535707117663</v>
      </c>
      <c r="I20" s="67">
        <v>96583.914499999999</v>
      </c>
      <c r="J20" s="69">
        <v>8.7720824366055599</v>
      </c>
      <c r="K20" s="67">
        <v>102176.3557</v>
      </c>
      <c r="L20" s="69">
        <v>8.3099150232484202</v>
      </c>
      <c r="M20" s="69">
        <v>-5.4733222394621001E-2</v>
      </c>
      <c r="N20" s="67">
        <v>36578853.323700003</v>
      </c>
      <c r="O20" s="67">
        <v>86215001.298099995</v>
      </c>
      <c r="P20" s="67">
        <v>41362</v>
      </c>
      <c r="Q20" s="67">
        <v>37997</v>
      </c>
      <c r="R20" s="69">
        <v>8.8559623128141602</v>
      </c>
      <c r="S20" s="67">
        <v>26.619541359218601</v>
      </c>
      <c r="T20" s="67">
        <v>27.804959596810299</v>
      </c>
      <c r="U20" s="70">
        <v>-4.4531880605867</v>
      </c>
    </row>
    <row r="21" spans="1:21" ht="12" customHeight="1" thickBot="1">
      <c r="A21" s="71"/>
      <c r="B21" s="43" t="s">
        <v>19</v>
      </c>
      <c r="C21" s="44"/>
      <c r="D21" s="67">
        <v>475757.342</v>
      </c>
      <c r="E21" s="68"/>
      <c r="F21" s="68"/>
      <c r="G21" s="67">
        <v>1049191.6470999999</v>
      </c>
      <c r="H21" s="69">
        <v>-54.654867553033903</v>
      </c>
      <c r="I21" s="67">
        <v>75713.378299999997</v>
      </c>
      <c r="J21" s="69">
        <v>15.914284786802099</v>
      </c>
      <c r="K21" s="67">
        <v>151595.6722</v>
      </c>
      <c r="L21" s="69">
        <v>14.4488066235578</v>
      </c>
      <c r="M21" s="69">
        <v>-0.50055712540321495</v>
      </c>
      <c r="N21" s="67">
        <v>18728703.3895</v>
      </c>
      <c r="O21" s="67">
        <v>33567476.4582</v>
      </c>
      <c r="P21" s="67">
        <v>33215</v>
      </c>
      <c r="Q21" s="67">
        <v>31232</v>
      </c>
      <c r="R21" s="69">
        <v>6.3492571721311499</v>
      </c>
      <c r="S21" s="67">
        <v>14.3235689297004</v>
      </c>
      <c r="T21" s="67">
        <v>14.956716022028701</v>
      </c>
      <c r="U21" s="70">
        <v>-4.4203165805653502</v>
      </c>
    </row>
    <row r="22" spans="1:21" ht="12" customHeight="1" thickBot="1">
      <c r="A22" s="71"/>
      <c r="B22" s="43" t="s">
        <v>20</v>
      </c>
      <c r="C22" s="44"/>
      <c r="D22" s="67">
        <v>3695035.7026999998</v>
      </c>
      <c r="E22" s="68"/>
      <c r="F22" s="68"/>
      <c r="G22" s="67">
        <v>1958630.5123999999</v>
      </c>
      <c r="H22" s="69">
        <v>88.654045737922402</v>
      </c>
      <c r="I22" s="67">
        <v>151979.3481</v>
      </c>
      <c r="J22" s="69">
        <v>4.1130684607173702</v>
      </c>
      <c r="K22" s="67">
        <v>268739.47700000001</v>
      </c>
      <c r="L22" s="69">
        <v>13.7207847676539</v>
      </c>
      <c r="M22" s="69">
        <v>-0.434473305535234</v>
      </c>
      <c r="N22" s="67">
        <v>51614291.8028</v>
      </c>
      <c r="O22" s="67">
        <v>95620959.307699993</v>
      </c>
      <c r="P22" s="67">
        <v>169296</v>
      </c>
      <c r="Q22" s="67">
        <v>116951</v>
      </c>
      <c r="R22" s="69">
        <v>44.758061068310703</v>
      </c>
      <c r="S22" s="67">
        <v>21.825888991470599</v>
      </c>
      <c r="T22" s="67">
        <v>20.826174846730702</v>
      </c>
      <c r="U22" s="70">
        <v>4.5804051561453401</v>
      </c>
    </row>
    <row r="23" spans="1:21" ht="12" thickBot="1">
      <c r="A23" s="71"/>
      <c r="B23" s="43" t="s">
        <v>21</v>
      </c>
      <c r="C23" s="44"/>
      <c r="D23" s="67">
        <v>3547577.1754000001</v>
      </c>
      <c r="E23" s="68"/>
      <c r="F23" s="68"/>
      <c r="G23" s="67">
        <v>1765016.8489999999</v>
      </c>
      <c r="H23" s="69">
        <v>100.993955236741</v>
      </c>
      <c r="I23" s="67">
        <v>424232.45260000002</v>
      </c>
      <c r="J23" s="69">
        <v>11.958371351066299</v>
      </c>
      <c r="K23" s="67">
        <v>230261.0166</v>
      </c>
      <c r="L23" s="69">
        <v>13.045825411267799</v>
      </c>
      <c r="M23" s="69">
        <v>0.84239807008652001</v>
      </c>
      <c r="N23" s="67">
        <v>70504585.644099995</v>
      </c>
      <c r="O23" s="67">
        <v>172178410.75310001</v>
      </c>
      <c r="P23" s="67">
        <v>97454</v>
      </c>
      <c r="Q23" s="67">
        <v>93411</v>
      </c>
      <c r="R23" s="69">
        <v>4.3281840468467401</v>
      </c>
      <c r="S23" s="67">
        <v>36.4025814784411</v>
      </c>
      <c r="T23" s="67">
        <v>35.664523755232302</v>
      </c>
      <c r="U23" s="70">
        <v>2.0274873188484301</v>
      </c>
    </row>
    <row r="24" spans="1:21" ht="12" thickBot="1">
      <c r="A24" s="71"/>
      <c r="B24" s="43" t="s">
        <v>22</v>
      </c>
      <c r="C24" s="44"/>
      <c r="D24" s="67">
        <v>313082.28039999999</v>
      </c>
      <c r="E24" s="68"/>
      <c r="F24" s="68"/>
      <c r="G24" s="67">
        <v>516534.23749999999</v>
      </c>
      <c r="H24" s="69">
        <v>-39.387893837337401</v>
      </c>
      <c r="I24" s="67">
        <v>47490.6705</v>
      </c>
      <c r="J24" s="69">
        <v>15.168750668139101</v>
      </c>
      <c r="K24" s="67">
        <v>103059.0384</v>
      </c>
      <c r="L24" s="69">
        <v>19.952024651608902</v>
      </c>
      <c r="M24" s="69">
        <v>-0.53918966024429704</v>
      </c>
      <c r="N24" s="67">
        <v>12568343.710999999</v>
      </c>
      <c r="O24" s="67">
        <v>24300514.678800002</v>
      </c>
      <c r="P24" s="67">
        <v>25888</v>
      </c>
      <c r="Q24" s="67">
        <v>22318</v>
      </c>
      <c r="R24" s="69">
        <v>15.9960569943543</v>
      </c>
      <c r="S24" s="67">
        <v>12.093722203337499</v>
      </c>
      <c r="T24" s="67">
        <v>11.9689510081549</v>
      </c>
      <c r="U24" s="70">
        <v>1.03170217642481</v>
      </c>
    </row>
    <row r="25" spans="1:21" ht="12" thickBot="1">
      <c r="A25" s="71"/>
      <c r="B25" s="43" t="s">
        <v>23</v>
      </c>
      <c r="C25" s="44"/>
      <c r="D25" s="67">
        <v>366051.62540000002</v>
      </c>
      <c r="E25" s="68"/>
      <c r="F25" s="68"/>
      <c r="G25" s="67">
        <v>480978.34960000002</v>
      </c>
      <c r="H25" s="69">
        <v>-23.894365369164198</v>
      </c>
      <c r="I25" s="67">
        <v>30453.7503</v>
      </c>
      <c r="J25" s="69">
        <v>8.3195233095118493</v>
      </c>
      <c r="K25" s="67">
        <v>45577.851499999997</v>
      </c>
      <c r="L25" s="69">
        <v>9.4760713320889192</v>
      </c>
      <c r="M25" s="69">
        <v>-0.33183006004572202</v>
      </c>
      <c r="N25" s="67">
        <v>14139855.680600001</v>
      </c>
      <c r="O25" s="67">
        <v>34408480.410899997</v>
      </c>
      <c r="P25" s="67">
        <v>20464</v>
      </c>
      <c r="Q25" s="67">
        <v>17325</v>
      </c>
      <c r="R25" s="69">
        <v>18.118326118326099</v>
      </c>
      <c r="S25" s="67">
        <v>17.8875892005473</v>
      </c>
      <c r="T25" s="67">
        <v>17.747183948051902</v>
      </c>
      <c r="U25" s="70">
        <v>0.78493111017475603</v>
      </c>
    </row>
    <row r="26" spans="1:21" ht="12" thickBot="1">
      <c r="A26" s="71"/>
      <c r="B26" s="43" t="s">
        <v>24</v>
      </c>
      <c r="C26" s="44"/>
      <c r="D26" s="67">
        <v>599035.53339999996</v>
      </c>
      <c r="E26" s="68"/>
      <c r="F26" s="68"/>
      <c r="G26" s="67">
        <v>575226.41399999999</v>
      </c>
      <c r="H26" s="69">
        <v>4.1390865962563499</v>
      </c>
      <c r="I26" s="67">
        <v>122603.6395</v>
      </c>
      <c r="J26" s="69">
        <v>20.466839221394299</v>
      </c>
      <c r="K26" s="67">
        <v>126642.10950000001</v>
      </c>
      <c r="L26" s="69">
        <v>22.016045580966701</v>
      </c>
      <c r="M26" s="69">
        <v>-3.1888840259724001E-2</v>
      </c>
      <c r="N26" s="67">
        <v>23991577.079599999</v>
      </c>
      <c r="O26" s="67">
        <v>54744974.297200002</v>
      </c>
      <c r="P26" s="67">
        <v>42297</v>
      </c>
      <c r="Q26" s="67">
        <v>38026</v>
      </c>
      <c r="R26" s="69">
        <v>11.231788776100601</v>
      </c>
      <c r="S26" s="67">
        <v>14.1626009740644</v>
      </c>
      <c r="T26" s="67">
        <v>14.813182774943501</v>
      </c>
      <c r="U26" s="70">
        <v>-4.5936604587709802</v>
      </c>
    </row>
    <row r="27" spans="1:21" ht="12" thickBot="1">
      <c r="A27" s="71"/>
      <c r="B27" s="43" t="s">
        <v>25</v>
      </c>
      <c r="C27" s="44"/>
      <c r="D27" s="67">
        <v>227813.3112</v>
      </c>
      <c r="E27" s="68"/>
      <c r="F27" s="68"/>
      <c r="G27" s="67">
        <v>264680.63170000003</v>
      </c>
      <c r="H27" s="69">
        <v>-13.928983115692001</v>
      </c>
      <c r="I27" s="67">
        <v>62401.94</v>
      </c>
      <c r="J27" s="69">
        <v>27.3917005425625</v>
      </c>
      <c r="K27" s="67">
        <v>73729.9617</v>
      </c>
      <c r="L27" s="69">
        <v>27.856198327185702</v>
      </c>
      <c r="M27" s="69">
        <v>-0.15364203966486001</v>
      </c>
      <c r="N27" s="67">
        <v>7197312.9280000003</v>
      </c>
      <c r="O27" s="67">
        <v>16223162.871200001</v>
      </c>
      <c r="P27" s="67">
        <v>27296</v>
      </c>
      <c r="Q27" s="67">
        <v>26493</v>
      </c>
      <c r="R27" s="69">
        <v>3.0309893179330398</v>
      </c>
      <c r="S27" s="67">
        <v>8.3460327960140699</v>
      </c>
      <c r="T27" s="67">
        <v>8.3157984259993203</v>
      </c>
      <c r="U27" s="70">
        <v>0.36226037871772399</v>
      </c>
    </row>
    <row r="28" spans="1:21" ht="12" thickBot="1">
      <c r="A28" s="71"/>
      <c r="B28" s="43" t="s">
        <v>26</v>
      </c>
      <c r="C28" s="44"/>
      <c r="D28" s="67">
        <v>854575.50780000002</v>
      </c>
      <c r="E28" s="68"/>
      <c r="F28" s="68"/>
      <c r="G28" s="67">
        <v>676865.65480000002</v>
      </c>
      <c r="H28" s="69">
        <v>26.254819067826599</v>
      </c>
      <c r="I28" s="67">
        <v>34431.482900000003</v>
      </c>
      <c r="J28" s="69">
        <v>4.0290743867255996</v>
      </c>
      <c r="K28" s="67">
        <v>63433.962699999996</v>
      </c>
      <c r="L28" s="69">
        <v>9.3717212936064005</v>
      </c>
      <c r="M28" s="69">
        <v>-0.45720744165333399</v>
      </c>
      <c r="N28" s="67">
        <v>26649924.8281</v>
      </c>
      <c r="O28" s="67">
        <v>78713826.093799993</v>
      </c>
      <c r="P28" s="67">
        <v>35241</v>
      </c>
      <c r="Q28" s="67">
        <v>30548</v>
      </c>
      <c r="R28" s="69">
        <v>15.3627078695823</v>
      </c>
      <c r="S28" s="67">
        <v>24.249468170596799</v>
      </c>
      <c r="T28" s="67">
        <v>24.141274433678099</v>
      </c>
      <c r="U28" s="70">
        <v>0.4461695248632</v>
      </c>
    </row>
    <row r="29" spans="1:21" ht="12" thickBot="1">
      <c r="A29" s="71"/>
      <c r="B29" s="43" t="s">
        <v>27</v>
      </c>
      <c r="C29" s="44"/>
      <c r="D29" s="67">
        <v>779096.17330000002</v>
      </c>
      <c r="E29" s="68"/>
      <c r="F29" s="68"/>
      <c r="G29" s="67">
        <v>626924.03029999998</v>
      </c>
      <c r="H29" s="69">
        <v>24.2728202533856</v>
      </c>
      <c r="I29" s="67">
        <v>110066.70600000001</v>
      </c>
      <c r="J29" s="69">
        <v>14.127486409513899</v>
      </c>
      <c r="K29" s="67">
        <v>121117.8848</v>
      </c>
      <c r="L29" s="69">
        <v>19.319387827906699</v>
      </c>
      <c r="M29" s="69">
        <v>-9.1243162132897002E-2</v>
      </c>
      <c r="N29" s="67">
        <v>20746662.813299999</v>
      </c>
      <c r="O29" s="67">
        <v>45783571.726000004</v>
      </c>
      <c r="P29" s="67">
        <v>91330</v>
      </c>
      <c r="Q29" s="67">
        <v>82717</v>
      </c>
      <c r="R29" s="69">
        <v>10.4126116759554</v>
      </c>
      <c r="S29" s="67">
        <v>8.5305614069856599</v>
      </c>
      <c r="T29" s="67">
        <v>8.5193301775934795</v>
      </c>
      <c r="U29" s="70">
        <v>0.13165873682093501</v>
      </c>
    </row>
    <row r="30" spans="1:21" ht="12" thickBot="1">
      <c r="A30" s="71"/>
      <c r="B30" s="43" t="s">
        <v>28</v>
      </c>
      <c r="C30" s="44"/>
      <c r="D30" s="67">
        <v>924395.05299999996</v>
      </c>
      <c r="E30" s="68"/>
      <c r="F30" s="68"/>
      <c r="G30" s="67">
        <v>1045743.1651</v>
      </c>
      <c r="H30" s="69">
        <v>-11.6040071931425</v>
      </c>
      <c r="I30" s="67">
        <v>98158.236900000004</v>
      </c>
      <c r="J30" s="69">
        <v>10.6186458464312</v>
      </c>
      <c r="K30" s="67">
        <v>146675.2611</v>
      </c>
      <c r="L30" s="69">
        <v>14.025935429945999</v>
      </c>
      <c r="M30" s="69">
        <v>-0.33077850917832802</v>
      </c>
      <c r="N30" s="67">
        <v>32374456.299400002</v>
      </c>
      <c r="O30" s="67">
        <v>64994608.581600003</v>
      </c>
      <c r="P30" s="67">
        <v>58085</v>
      </c>
      <c r="Q30" s="67">
        <v>56489</v>
      </c>
      <c r="R30" s="69">
        <v>2.8253288250809998</v>
      </c>
      <c r="S30" s="67">
        <v>15.9145227339244</v>
      </c>
      <c r="T30" s="67">
        <v>15.5255188727009</v>
      </c>
      <c r="U30" s="70">
        <v>2.4443325616942002</v>
      </c>
    </row>
    <row r="31" spans="1:21" ht="12" thickBot="1">
      <c r="A31" s="71"/>
      <c r="B31" s="43" t="s">
        <v>29</v>
      </c>
      <c r="C31" s="44"/>
      <c r="D31" s="67">
        <v>631716.47730000003</v>
      </c>
      <c r="E31" s="68"/>
      <c r="F31" s="68"/>
      <c r="G31" s="67">
        <v>282710.19650000002</v>
      </c>
      <c r="H31" s="69">
        <v>123.45019214756201</v>
      </c>
      <c r="I31" s="67">
        <v>32553.488099999999</v>
      </c>
      <c r="J31" s="69">
        <v>5.1531801480208097</v>
      </c>
      <c r="K31" s="67">
        <v>22066.392199999998</v>
      </c>
      <c r="L31" s="69">
        <v>7.8053046806184101</v>
      </c>
      <c r="M31" s="69">
        <v>0.47525194897967898</v>
      </c>
      <c r="N31" s="67">
        <v>20100545.0392</v>
      </c>
      <c r="O31" s="67">
        <v>88626561.957100004</v>
      </c>
      <c r="P31" s="67">
        <v>23236</v>
      </c>
      <c r="Q31" s="67">
        <v>22115</v>
      </c>
      <c r="R31" s="69">
        <v>5.0689577210038399</v>
      </c>
      <c r="S31" s="67">
        <v>27.186971823894002</v>
      </c>
      <c r="T31" s="67">
        <v>25.5443245353832</v>
      </c>
      <c r="U31" s="70">
        <v>6.0420384408794199</v>
      </c>
    </row>
    <row r="32" spans="1:21" ht="12" thickBot="1">
      <c r="A32" s="71"/>
      <c r="B32" s="43" t="s">
        <v>30</v>
      </c>
      <c r="C32" s="44"/>
      <c r="D32" s="67">
        <v>404730.74949999998</v>
      </c>
      <c r="E32" s="68"/>
      <c r="F32" s="68"/>
      <c r="G32" s="67">
        <v>143508.09849999999</v>
      </c>
      <c r="H32" s="69">
        <v>182.026417833137</v>
      </c>
      <c r="I32" s="67">
        <v>97424.400200000004</v>
      </c>
      <c r="J32" s="69">
        <v>24.071410516833001</v>
      </c>
      <c r="K32" s="67">
        <v>37945.193500000001</v>
      </c>
      <c r="L32" s="69">
        <v>26.441151333351399</v>
      </c>
      <c r="M32" s="69">
        <v>1.56750305410882</v>
      </c>
      <c r="N32" s="67">
        <v>3981922.4799000002</v>
      </c>
      <c r="O32" s="67">
        <v>7704709.2714</v>
      </c>
      <c r="P32" s="67">
        <v>26810</v>
      </c>
      <c r="Q32" s="67">
        <v>22961</v>
      </c>
      <c r="R32" s="69">
        <v>16.763207177387802</v>
      </c>
      <c r="S32" s="67">
        <v>15.0962607049608</v>
      </c>
      <c r="T32" s="67">
        <v>9.5355138582814298</v>
      </c>
      <c r="U32" s="70">
        <v>36.835259772985196</v>
      </c>
    </row>
    <row r="33" spans="1:21" ht="12" thickBot="1">
      <c r="A33" s="71"/>
      <c r="B33" s="43" t="s">
        <v>75</v>
      </c>
      <c r="C33" s="44"/>
      <c r="D33" s="67">
        <v>3.2743000000000002</v>
      </c>
      <c r="E33" s="68"/>
      <c r="F33" s="68"/>
      <c r="G33" s="68"/>
      <c r="H33" s="68"/>
      <c r="I33" s="67">
        <v>-9.4280000000000008</v>
      </c>
      <c r="J33" s="69">
        <v>-287.939406896131</v>
      </c>
      <c r="K33" s="68"/>
      <c r="L33" s="68"/>
      <c r="M33" s="68"/>
      <c r="N33" s="67">
        <v>175.3835</v>
      </c>
      <c r="O33" s="67">
        <v>204.81649999999999</v>
      </c>
      <c r="P33" s="67">
        <v>1</v>
      </c>
      <c r="Q33" s="68"/>
      <c r="R33" s="68"/>
      <c r="S33" s="67">
        <v>3.2743000000000002</v>
      </c>
      <c r="T33" s="68"/>
      <c r="U33" s="72"/>
    </row>
    <row r="34" spans="1:21" ht="12" thickBot="1">
      <c r="A34" s="71"/>
      <c r="B34" s="43" t="s">
        <v>31</v>
      </c>
      <c r="C34" s="44"/>
      <c r="D34" s="67">
        <v>141341.41200000001</v>
      </c>
      <c r="E34" s="68"/>
      <c r="F34" s="68"/>
      <c r="G34" s="67">
        <v>246555.58050000001</v>
      </c>
      <c r="H34" s="69">
        <v>-42.6736106668655</v>
      </c>
      <c r="I34" s="67">
        <v>21922.890800000001</v>
      </c>
      <c r="J34" s="69">
        <v>15.510592748288101</v>
      </c>
      <c r="K34" s="67">
        <v>36542.189200000001</v>
      </c>
      <c r="L34" s="69">
        <v>14.821075688449101</v>
      </c>
      <c r="M34" s="69">
        <v>-0.40006629925718801</v>
      </c>
      <c r="N34" s="67">
        <v>6937790.102</v>
      </c>
      <c r="O34" s="67">
        <v>17835119.7557</v>
      </c>
      <c r="P34" s="67">
        <v>7603</v>
      </c>
      <c r="Q34" s="67">
        <v>6666</v>
      </c>
      <c r="R34" s="69">
        <v>14.056405640564099</v>
      </c>
      <c r="S34" s="67">
        <v>18.590215967381301</v>
      </c>
      <c r="T34" s="67">
        <v>18.422636993699399</v>
      </c>
      <c r="U34" s="70">
        <v>0.90143640060965502</v>
      </c>
    </row>
    <row r="35" spans="1:21" ht="12" customHeight="1" thickBot="1">
      <c r="A35" s="71"/>
      <c r="B35" s="43" t="s">
        <v>68</v>
      </c>
      <c r="C35" s="44"/>
      <c r="D35" s="67">
        <v>155870.16</v>
      </c>
      <c r="E35" s="68"/>
      <c r="F35" s="68"/>
      <c r="G35" s="68"/>
      <c r="H35" s="68"/>
      <c r="I35" s="67">
        <v>1474.94</v>
      </c>
      <c r="J35" s="69">
        <v>0.94626194006601405</v>
      </c>
      <c r="K35" s="68"/>
      <c r="L35" s="68"/>
      <c r="M35" s="68"/>
      <c r="N35" s="67">
        <v>3085062.39</v>
      </c>
      <c r="O35" s="67">
        <v>11196732.949999999</v>
      </c>
      <c r="P35" s="67">
        <v>92</v>
      </c>
      <c r="Q35" s="67">
        <v>70</v>
      </c>
      <c r="R35" s="69">
        <v>31.428571428571399</v>
      </c>
      <c r="S35" s="67">
        <v>1694.24086956522</v>
      </c>
      <c r="T35" s="67">
        <v>1418.43757142857</v>
      </c>
      <c r="U35" s="70">
        <v>16.278871740794699</v>
      </c>
    </row>
    <row r="36" spans="1:21" ht="12" thickBot="1">
      <c r="A36" s="71"/>
      <c r="B36" s="43" t="s">
        <v>35</v>
      </c>
      <c r="C36" s="44"/>
      <c r="D36" s="67">
        <v>247678.69</v>
      </c>
      <c r="E36" s="68"/>
      <c r="F36" s="68"/>
      <c r="G36" s="67">
        <v>83000.89</v>
      </c>
      <c r="H36" s="69">
        <v>198.40486047800201</v>
      </c>
      <c r="I36" s="67">
        <v>-24617.95</v>
      </c>
      <c r="J36" s="69">
        <v>-9.9394703678382701</v>
      </c>
      <c r="K36" s="67">
        <v>-7987.77</v>
      </c>
      <c r="L36" s="69">
        <v>-9.6237160830444104</v>
      </c>
      <c r="M36" s="69">
        <v>2.08195528914829</v>
      </c>
      <c r="N36" s="67">
        <v>8305816.3899999997</v>
      </c>
      <c r="O36" s="67">
        <v>37758048.479999997</v>
      </c>
      <c r="P36" s="67">
        <v>103</v>
      </c>
      <c r="Q36" s="67">
        <v>105</v>
      </c>
      <c r="R36" s="69">
        <v>-1.90476190476191</v>
      </c>
      <c r="S36" s="67">
        <v>2404.6474757281599</v>
      </c>
      <c r="T36" s="67">
        <v>2517.7461904761899</v>
      </c>
      <c r="U36" s="70">
        <v>-4.70333867602724</v>
      </c>
    </row>
    <row r="37" spans="1:21" ht="12" thickBot="1">
      <c r="A37" s="71"/>
      <c r="B37" s="43" t="s">
        <v>36</v>
      </c>
      <c r="C37" s="44"/>
      <c r="D37" s="67">
        <v>17001.71</v>
      </c>
      <c r="E37" s="68"/>
      <c r="F37" s="68"/>
      <c r="G37" s="67">
        <v>5254.7</v>
      </c>
      <c r="H37" s="69">
        <v>223.552438769102</v>
      </c>
      <c r="I37" s="67">
        <v>211.11</v>
      </c>
      <c r="J37" s="69">
        <v>1.24169862913789</v>
      </c>
      <c r="K37" s="67">
        <v>147.01</v>
      </c>
      <c r="L37" s="69">
        <v>2.7976858812111098</v>
      </c>
      <c r="M37" s="69">
        <v>0.43602476022039299</v>
      </c>
      <c r="N37" s="67">
        <v>870397.46</v>
      </c>
      <c r="O37" s="67">
        <v>10825821.18</v>
      </c>
      <c r="P37" s="67">
        <v>7</v>
      </c>
      <c r="Q37" s="67">
        <v>15</v>
      </c>
      <c r="R37" s="69">
        <v>-53.3333333333333</v>
      </c>
      <c r="S37" s="67">
        <v>2428.8157142857099</v>
      </c>
      <c r="T37" s="67">
        <v>2481.0253333333299</v>
      </c>
      <c r="U37" s="70">
        <v>-2.1495916195096498</v>
      </c>
    </row>
    <row r="38" spans="1:21" ht="12" thickBot="1">
      <c r="A38" s="71"/>
      <c r="B38" s="43" t="s">
        <v>37</v>
      </c>
      <c r="C38" s="44"/>
      <c r="D38" s="67">
        <v>181924.94</v>
      </c>
      <c r="E38" s="68"/>
      <c r="F38" s="68"/>
      <c r="G38" s="67">
        <v>42618.83</v>
      </c>
      <c r="H38" s="69">
        <v>326.86516734504397</v>
      </c>
      <c r="I38" s="67">
        <v>-27772.98</v>
      </c>
      <c r="J38" s="69">
        <v>-15.266175159931301</v>
      </c>
      <c r="K38" s="67">
        <v>-3547.07</v>
      </c>
      <c r="L38" s="69">
        <v>-8.3227765755183807</v>
      </c>
      <c r="M38" s="69">
        <v>6.82983702041403</v>
      </c>
      <c r="N38" s="67">
        <v>5519133.2999999998</v>
      </c>
      <c r="O38" s="67">
        <v>19484757.84</v>
      </c>
      <c r="P38" s="67">
        <v>111</v>
      </c>
      <c r="Q38" s="67">
        <v>128</v>
      </c>
      <c r="R38" s="69">
        <v>-13.28125</v>
      </c>
      <c r="S38" s="67">
        <v>1638.96342342342</v>
      </c>
      <c r="T38" s="67">
        <v>1809.3307031249999</v>
      </c>
      <c r="U38" s="70">
        <v>-10.394818899967801</v>
      </c>
    </row>
    <row r="39" spans="1:21" ht="12" thickBot="1">
      <c r="A39" s="71"/>
      <c r="B39" s="43" t="s">
        <v>70</v>
      </c>
      <c r="C39" s="44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7">
        <v>396.99</v>
      </c>
      <c r="O39" s="67">
        <v>864.26</v>
      </c>
      <c r="P39" s="68"/>
      <c r="Q39" s="68"/>
      <c r="R39" s="68"/>
      <c r="S39" s="68"/>
      <c r="T39" s="68"/>
      <c r="U39" s="72"/>
    </row>
    <row r="40" spans="1:21" ht="12" customHeight="1" thickBot="1">
      <c r="A40" s="71"/>
      <c r="B40" s="43" t="s">
        <v>32</v>
      </c>
      <c r="C40" s="44"/>
      <c r="D40" s="67">
        <v>165888.8885</v>
      </c>
      <c r="E40" s="68"/>
      <c r="F40" s="68"/>
      <c r="G40" s="67">
        <v>326364.9571</v>
      </c>
      <c r="H40" s="69">
        <v>-49.170741254193302</v>
      </c>
      <c r="I40" s="67">
        <v>12031.8321</v>
      </c>
      <c r="J40" s="69">
        <v>7.2529463599365798</v>
      </c>
      <c r="K40" s="67">
        <v>16106.7929</v>
      </c>
      <c r="L40" s="69">
        <v>4.9352090503591599</v>
      </c>
      <c r="M40" s="69">
        <v>-0.25299641122224897</v>
      </c>
      <c r="N40" s="67">
        <v>3081379.0499</v>
      </c>
      <c r="O40" s="67">
        <v>6175321.6118999999</v>
      </c>
      <c r="P40" s="67">
        <v>197</v>
      </c>
      <c r="Q40" s="67">
        <v>218</v>
      </c>
      <c r="R40" s="69">
        <v>-9.6330275229357802</v>
      </c>
      <c r="S40" s="67">
        <v>842.07557614213204</v>
      </c>
      <c r="T40" s="67">
        <v>743.29177293578005</v>
      </c>
      <c r="U40" s="70">
        <v>11.7309901872369</v>
      </c>
    </row>
    <row r="41" spans="1:21" ht="12" thickBot="1">
      <c r="A41" s="71"/>
      <c r="B41" s="43" t="s">
        <v>33</v>
      </c>
      <c r="C41" s="44"/>
      <c r="D41" s="67">
        <v>472832.20480000001</v>
      </c>
      <c r="E41" s="68"/>
      <c r="F41" s="68"/>
      <c r="G41" s="67">
        <v>519355.94579999999</v>
      </c>
      <c r="H41" s="69">
        <v>-8.9579683021316399</v>
      </c>
      <c r="I41" s="67">
        <v>38068.153899999998</v>
      </c>
      <c r="J41" s="69">
        <v>8.0510915951890691</v>
      </c>
      <c r="K41" s="67">
        <v>40730.491900000001</v>
      </c>
      <c r="L41" s="69">
        <v>7.8425003563326898</v>
      </c>
      <c r="M41" s="69">
        <v>-6.5364739677991002E-2</v>
      </c>
      <c r="N41" s="67">
        <v>16375841.851399999</v>
      </c>
      <c r="O41" s="67">
        <v>37650941.922399998</v>
      </c>
      <c r="P41" s="67">
        <v>2440</v>
      </c>
      <c r="Q41" s="67">
        <v>2465</v>
      </c>
      <c r="R41" s="69">
        <v>-1.01419878296146</v>
      </c>
      <c r="S41" s="67">
        <v>193.78369049180299</v>
      </c>
      <c r="T41" s="67">
        <v>201.81900527383399</v>
      </c>
      <c r="U41" s="70">
        <v>-4.1465382156968804</v>
      </c>
    </row>
    <row r="42" spans="1:21" ht="12" thickBot="1">
      <c r="A42" s="71"/>
      <c r="B42" s="43" t="s">
        <v>38</v>
      </c>
      <c r="C42" s="44"/>
      <c r="D42" s="67">
        <v>149355.59</v>
      </c>
      <c r="E42" s="68"/>
      <c r="F42" s="68"/>
      <c r="G42" s="67">
        <v>40258.160000000003</v>
      </c>
      <c r="H42" s="69">
        <v>270.994576006454</v>
      </c>
      <c r="I42" s="67">
        <v>-18537.18</v>
      </c>
      <c r="J42" s="69">
        <v>-12.4114403752816</v>
      </c>
      <c r="K42" s="67">
        <v>570.02</v>
      </c>
      <c r="L42" s="69">
        <v>1.41591170585044</v>
      </c>
      <c r="M42" s="69">
        <v>-33.520227360443499</v>
      </c>
      <c r="N42" s="67">
        <v>4078448.1</v>
      </c>
      <c r="O42" s="67">
        <v>15944059.07</v>
      </c>
      <c r="P42" s="67">
        <v>119</v>
      </c>
      <c r="Q42" s="67">
        <v>142</v>
      </c>
      <c r="R42" s="69">
        <v>-16.197183098591601</v>
      </c>
      <c r="S42" s="67">
        <v>1255.08899159664</v>
      </c>
      <c r="T42" s="67">
        <v>1553.12422535211</v>
      </c>
      <c r="U42" s="70">
        <v>-23.746143560412701</v>
      </c>
    </row>
    <row r="43" spans="1:21" ht="12" thickBot="1">
      <c r="A43" s="71"/>
      <c r="B43" s="43" t="s">
        <v>39</v>
      </c>
      <c r="C43" s="44"/>
      <c r="D43" s="67">
        <v>81059.03</v>
      </c>
      <c r="E43" s="68"/>
      <c r="F43" s="68"/>
      <c r="G43" s="67">
        <v>15342.76</v>
      </c>
      <c r="H43" s="69">
        <v>428.32104523566801</v>
      </c>
      <c r="I43" s="67">
        <v>6891.32</v>
      </c>
      <c r="J43" s="69">
        <v>8.5016067919885092</v>
      </c>
      <c r="K43" s="67">
        <v>2020.65</v>
      </c>
      <c r="L43" s="69">
        <v>13.1700554528651</v>
      </c>
      <c r="M43" s="69">
        <v>2.4104471333481801</v>
      </c>
      <c r="N43" s="67">
        <v>1392624.14</v>
      </c>
      <c r="O43" s="67">
        <v>5799962.3499999996</v>
      </c>
      <c r="P43" s="67">
        <v>65</v>
      </c>
      <c r="Q43" s="67">
        <v>60</v>
      </c>
      <c r="R43" s="69">
        <v>8.3333333333333304</v>
      </c>
      <c r="S43" s="67">
        <v>1247.0619999999999</v>
      </c>
      <c r="T43" s="67">
        <v>971.654</v>
      </c>
      <c r="U43" s="70">
        <v>22.084547520492201</v>
      </c>
    </row>
    <row r="44" spans="1:21" ht="12" thickBot="1">
      <c r="A44" s="71"/>
      <c r="B44" s="43" t="s">
        <v>73</v>
      </c>
      <c r="C44" s="44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7">
        <v>-3233.3332999999998</v>
      </c>
      <c r="P44" s="68"/>
      <c r="Q44" s="68"/>
      <c r="R44" s="68"/>
      <c r="S44" s="68"/>
      <c r="T44" s="68"/>
      <c r="U44" s="72"/>
    </row>
    <row r="45" spans="1:21" ht="12" thickBot="1">
      <c r="A45" s="73"/>
      <c r="B45" s="43" t="s">
        <v>34</v>
      </c>
      <c r="C45" s="44"/>
      <c r="D45" s="74">
        <v>22612.728299999999</v>
      </c>
      <c r="E45" s="75"/>
      <c r="F45" s="75"/>
      <c r="G45" s="74">
        <v>21736.910899999999</v>
      </c>
      <c r="H45" s="76">
        <v>4.0291714127604203</v>
      </c>
      <c r="I45" s="74">
        <v>2267.2728999999999</v>
      </c>
      <c r="J45" s="76">
        <v>10.026534038354001</v>
      </c>
      <c r="K45" s="74">
        <v>3809.3966</v>
      </c>
      <c r="L45" s="76">
        <v>17.525013639357599</v>
      </c>
      <c r="M45" s="76">
        <v>-0.40482098923488302</v>
      </c>
      <c r="N45" s="74">
        <v>965290.63859999995</v>
      </c>
      <c r="O45" s="74">
        <v>2163781.2895</v>
      </c>
      <c r="P45" s="74">
        <v>34</v>
      </c>
      <c r="Q45" s="74">
        <v>29</v>
      </c>
      <c r="R45" s="76">
        <v>17.241379310344801</v>
      </c>
      <c r="S45" s="74">
        <v>665.080244117647</v>
      </c>
      <c r="T45" s="74">
        <v>535.90440344827596</v>
      </c>
      <c r="U45" s="77">
        <v>19.422594763846401</v>
      </c>
    </row>
  </sheetData>
  <mergeCells count="43">
    <mergeCell ref="B21:C21"/>
    <mergeCell ref="B22:C22"/>
    <mergeCell ref="B44:C44"/>
    <mergeCell ref="B45:C45"/>
    <mergeCell ref="B37:C37"/>
    <mergeCell ref="B38:C38"/>
    <mergeCell ref="B39:C39"/>
    <mergeCell ref="B40:C40"/>
    <mergeCell ref="B41:C41"/>
    <mergeCell ref="B42:C42"/>
    <mergeCell ref="B43:C43"/>
    <mergeCell ref="B17:C17"/>
    <mergeCell ref="B18:C18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19:C19"/>
    <mergeCell ref="B20:C20"/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3:C23"/>
    <mergeCell ref="B24:C24"/>
    <mergeCell ref="B13:C13"/>
    <mergeCell ref="B14:C14"/>
    <mergeCell ref="B15:C15"/>
    <mergeCell ref="B16:C16"/>
  </mergeCells>
  <phoneticPr fontId="24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61"/>
  <sheetViews>
    <sheetView topLeftCell="A16" workbookViewId="0">
      <selection activeCell="B32" sqref="B32:E37"/>
    </sheetView>
  </sheetViews>
  <sheetFormatPr defaultRowHeight="12.75"/>
  <cols>
    <col min="1" max="1" width="3.140625" style="28" customWidth="1"/>
    <col min="2" max="2" width="5.28515625" style="29" customWidth="1"/>
    <col min="3" max="3" width="9.140625" style="28"/>
    <col min="4" max="7" width="9.85546875" style="28" customWidth="1"/>
    <col min="8" max="8" width="11.140625" style="28" customWidth="1"/>
    <col min="9" max="16384" width="9.140625" style="3"/>
  </cols>
  <sheetData>
    <row r="1" spans="1:8">
      <c r="A1" s="37" t="s">
        <v>72</v>
      </c>
      <c r="B1" s="37" t="s">
        <v>62</v>
      </c>
      <c r="C1" s="37" t="s">
        <v>63</v>
      </c>
      <c r="D1" s="37" t="s">
        <v>64</v>
      </c>
      <c r="E1" s="37" t="s">
        <v>65</v>
      </c>
      <c r="F1" s="37" t="s">
        <v>66</v>
      </c>
      <c r="G1" s="37" t="s">
        <v>65</v>
      </c>
      <c r="H1" s="37" t="s">
        <v>67</v>
      </c>
    </row>
    <row r="2" spans="1:8">
      <c r="A2" s="36">
        <v>1</v>
      </c>
      <c r="B2" s="36">
        <v>12</v>
      </c>
      <c r="C2" s="36">
        <v>148274</v>
      </c>
      <c r="D2" s="36">
        <v>1379985.1548735001</v>
      </c>
      <c r="E2" s="36">
        <v>1353146.86506239</v>
      </c>
      <c r="F2" s="36">
        <v>26838.289811111099</v>
      </c>
      <c r="G2" s="36">
        <v>1353146.86506239</v>
      </c>
      <c r="H2" s="36">
        <v>1.9448245306357099E-2</v>
      </c>
    </row>
    <row r="3" spans="1:8">
      <c r="A3" s="36">
        <v>2</v>
      </c>
      <c r="B3" s="36">
        <v>13</v>
      </c>
      <c r="C3" s="36">
        <v>26722</v>
      </c>
      <c r="D3" s="36">
        <v>251356.79969572599</v>
      </c>
      <c r="E3" s="36">
        <v>200173.233959829</v>
      </c>
      <c r="F3" s="36">
        <v>51183.565735897399</v>
      </c>
      <c r="G3" s="36">
        <v>200173.233959829</v>
      </c>
      <c r="H3" s="36">
        <v>0.20362912719232701</v>
      </c>
    </row>
    <row r="4" spans="1:8">
      <c r="A4" s="36">
        <v>3</v>
      </c>
      <c r="B4" s="36">
        <v>14</v>
      </c>
      <c r="C4" s="36">
        <v>144177</v>
      </c>
      <c r="D4" s="36">
        <v>246277.023175546</v>
      </c>
      <c r="E4" s="36">
        <v>186902.92612945099</v>
      </c>
      <c r="F4" s="36">
        <v>59374.097046095201</v>
      </c>
      <c r="G4" s="36">
        <v>186902.92612945099</v>
      </c>
      <c r="H4" s="36">
        <v>0.24108662789777699</v>
      </c>
    </row>
    <row r="5" spans="1:8">
      <c r="A5" s="36">
        <v>4</v>
      </c>
      <c r="B5" s="36">
        <v>15</v>
      </c>
      <c r="C5" s="36">
        <v>4509</v>
      </c>
      <c r="D5" s="36">
        <v>72858.976717638594</v>
      </c>
      <c r="E5" s="36">
        <v>57327.9488190681</v>
      </c>
      <c r="F5" s="36">
        <v>15531.027898570501</v>
      </c>
      <c r="G5" s="36">
        <v>57327.9488190681</v>
      </c>
      <c r="H5" s="36">
        <v>0.21316560564335399</v>
      </c>
    </row>
    <row r="6" spans="1:8">
      <c r="A6" s="36">
        <v>5</v>
      </c>
      <c r="B6" s="36">
        <v>16</v>
      </c>
      <c r="C6" s="36">
        <v>2800</v>
      </c>
      <c r="D6" s="36">
        <v>183089.32480854701</v>
      </c>
      <c r="E6" s="36">
        <v>155782.727155556</v>
      </c>
      <c r="F6" s="36">
        <v>27306.597652991499</v>
      </c>
      <c r="G6" s="36">
        <v>155782.727155556</v>
      </c>
      <c r="H6" s="36">
        <v>0.149143581590819</v>
      </c>
    </row>
    <row r="7" spans="1:8">
      <c r="A7" s="36">
        <v>6</v>
      </c>
      <c r="B7" s="36">
        <v>17</v>
      </c>
      <c r="C7" s="36">
        <v>20794</v>
      </c>
      <c r="D7" s="36">
        <v>319035.561296581</v>
      </c>
      <c r="E7" s="36">
        <v>212779.363488034</v>
      </c>
      <c r="F7" s="36">
        <v>106256.197808547</v>
      </c>
      <c r="G7" s="36">
        <v>212779.363488034</v>
      </c>
      <c r="H7" s="36">
        <v>0.33305440113545598</v>
      </c>
    </row>
    <row r="8" spans="1:8">
      <c r="A8" s="36">
        <v>7</v>
      </c>
      <c r="B8" s="36">
        <v>18</v>
      </c>
      <c r="C8" s="36">
        <v>60578</v>
      </c>
      <c r="D8" s="36">
        <v>145234.987404274</v>
      </c>
      <c r="E8" s="36">
        <v>112321.528694017</v>
      </c>
      <c r="F8" s="36">
        <v>32913.458710256396</v>
      </c>
      <c r="G8" s="36">
        <v>112321.528694017</v>
      </c>
      <c r="H8" s="36">
        <v>0.226622105998736</v>
      </c>
    </row>
    <row r="9" spans="1:8">
      <c r="A9" s="36">
        <v>8</v>
      </c>
      <c r="B9" s="36">
        <v>19</v>
      </c>
      <c r="C9" s="36">
        <v>18047</v>
      </c>
      <c r="D9" s="36">
        <v>135108.04070000001</v>
      </c>
      <c r="E9" s="36">
        <v>149186.32636923101</v>
      </c>
      <c r="F9" s="36">
        <v>-14078.2856692308</v>
      </c>
      <c r="G9" s="36">
        <v>149186.32636923101</v>
      </c>
      <c r="H9" s="36">
        <v>-0.104200205970648</v>
      </c>
    </row>
    <row r="10" spans="1:8">
      <c r="A10" s="36">
        <v>9</v>
      </c>
      <c r="B10" s="36">
        <v>21</v>
      </c>
      <c r="C10" s="36">
        <v>388266</v>
      </c>
      <c r="D10" s="36">
        <v>1772339.0273444401</v>
      </c>
      <c r="E10" s="36">
        <v>1918497.4332111101</v>
      </c>
      <c r="F10" s="36">
        <v>-146158.40586666699</v>
      </c>
      <c r="G10" s="36">
        <v>1918497.4332111101</v>
      </c>
      <c r="H10" s="36">
        <v>-8.2466392496959695E-2</v>
      </c>
    </row>
    <row r="11" spans="1:8">
      <c r="A11" s="36">
        <v>10</v>
      </c>
      <c r="B11" s="36">
        <v>22</v>
      </c>
      <c r="C11" s="36">
        <v>210783</v>
      </c>
      <c r="D11" s="36">
        <v>4220104.9656743603</v>
      </c>
      <c r="E11" s="36">
        <v>4187145.8832461499</v>
      </c>
      <c r="F11" s="36">
        <v>32959.082428205103</v>
      </c>
      <c r="G11" s="36">
        <v>4187145.8832461499</v>
      </c>
      <c r="H11" s="36">
        <v>7.8100148447227897E-3</v>
      </c>
    </row>
    <row r="12" spans="1:8">
      <c r="A12" s="36">
        <v>11</v>
      </c>
      <c r="B12" s="36">
        <v>23</v>
      </c>
      <c r="C12" s="36">
        <v>200293.742</v>
      </c>
      <c r="D12" s="36">
        <v>2033301.27563932</v>
      </c>
      <c r="E12" s="36">
        <v>1737165.7469094</v>
      </c>
      <c r="F12" s="36">
        <v>296135.52872991498</v>
      </c>
      <c r="G12" s="36">
        <v>1737165.7469094</v>
      </c>
      <c r="H12" s="36">
        <v>0.145642720180167</v>
      </c>
    </row>
    <row r="13" spans="1:8">
      <c r="A13" s="36">
        <v>12</v>
      </c>
      <c r="B13" s="36">
        <v>24</v>
      </c>
      <c r="C13" s="36">
        <v>27660</v>
      </c>
      <c r="D13" s="36">
        <v>761375.50243504299</v>
      </c>
      <c r="E13" s="36">
        <v>685838.06293931603</v>
      </c>
      <c r="F13" s="36">
        <v>75537.439495726503</v>
      </c>
      <c r="G13" s="36">
        <v>685838.06293931603</v>
      </c>
      <c r="H13" s="36">
        <v>9.9211807122952494E-2</v>
      </c>
    </row>
    <row r="14" spans="1:8">
      <c r="A14" s="36">
        <v>13</v>
      </c>
      <c r="B14" s="36">
        <v>25</v>
      </c>
      <c r="C14" s="36">
        <v>86967</v>
      </c>
      <c r="D14" s="36">
        <v>1101037.5893000001</v>
      </c>
      <c r="E14" s="36">
        <v>1004453.5551999999</v>
      </c>
      <c r="F14" s="36">
        <v>96584.034100000004</v>
      </c>
      <c r="G14" s="36">
        <v>1004453.5551999999</v>
      </c>
      <c r="H14" s="36">
        <v>8.7720923462208597E-2</v>
      </c>
    </row>
    <row r="15" spans="1:8">
      <c r="A15" s="36">
        <v>14</v>
      </c>
      <c r="B15" s="36">
        <v>26</v>
      </c>
      <c r="C15" s="36">
        <v>69507</v>
      </c>
      <c r="D15" s="36">
        <v>475757.40171696502</v>
      </c>
      <c r="E15" s="36">
        <v>400043.96338772401</v>
      </c>
      <c r="F15" s="36">
        <v>75713.438329241399</v>
      </c>
      <c r="G15" s="36">
        <v>400043.96338772401</v>
      </c>
      <c r="H15" s="36">
        <v>0.15914295406860399</v>
      </c>
    </row>
    <row r="16" spans="1:8">
      <c r="A16" s="36">
        <v>15</v>
      </c>
      <c r="B16" s="36">
        <v>27</v>
      </c>
      <c r="C16" s="36">
        <v>435878.15399999998</v>
      </c>
      <c r="D16" s="36">
        <v>3695044.1384999999</v>
      </c>
      <c r="E16" s="36">
        <v>3543056.3563999999</v>
      </c>
      <c r="F16" s="36">
        <v>151987.78210000001</v>
      </c>
      <c r="G16" s="36">
        <v>3543056.3563999999</v>
      </c>
      <c r="H16" s="36">
        <v>4.1132873222374897E-2</v>
      </c>
    </row>
    <row r="17" spans="1:8">
      <c r="A17" s="36">
        <v>16</v>
      </c>
      <c r="B17" s="36">
        <v>29</v>
      </c>
      <c r="C17" s="36">
        <v>282747</v>
      </c>
      <c r="D17" s="36">
        <v>3547579.2721965802</v>
      </c>
      <c r="E17" s="36">
        <v>3123344.7733401698</v>
      </c>
      <c r="F17" s="36">
        <v>424234.49885640998</v>
      </c>
      <c r="G17" s="36">
        <v>3123344.7733401698</v>
      </c>
      <c r="H17" s="36">
        <v>0.11958421963429</v>
      </c>
    </row>
    <row r="18" spans="1:8">
      <c r="A18" s="36">
        <v>17</v>
      </c>
      <c r="B18" s="36">
        <v>31</v>
      </c>
      <c r="C18" s="36">
        <v>29911.324000000001</v>
      </c>
      <c r="D18" s="36">
        <v>313082.297820876</v>
      </c>
      <c r="E18" s="36">
        <v>265591.60971532803</v>
      </c>
      <c r="F18" s="36">
        <v>47490.688105547299</v>
      </c>
      <c r="G18" s="36">
        <v>265591.60971532803</v>
      </c>
      <c r="H18" s="36">
        <v>0.15168755447399401</v>
      </c>
    </row>
    <row r="19" spans="1:8">
      <c r="A19" s="36">
        <v>18</v>
      </c>
      <c r="B19" s="36">
        <v>32</v>
      </c>
      <c r="C19" s="36">
        <v>18794.882000000001</v>
      </c>
      <c r="D19" s="36">
        <v>366051.60256766499</v>
      </c>
      <c r="E19" s="36">
        <v>335597.862745316</v>
      </c>
      <c r="F19" s="36">
        <v>30453.739822348602</v>
      </c>
      <c r="G19" s="36">
        <v>335597.862745316</v>
      </c>
      <c r="H19" s="36">
        <v>8.3195209660963595E-2</v>
      </c>
    </row>
    <row r="20" spans="1:8">
      <c r="A20" s="36">
        <v>19</v>
      </c>
      <c r="B20" s="36">
        <v>33</v>
      </c>
      <c r="C20" s="36">
        <v>40806.904000000002</v>
      </c>
      <c r="D20" s="36">
        <v>599035.483910574</v>
      </c>
      <c r="E20" s="36">
        <v>476431.87680584699</v>
      </c>
      <c r="F20" s="36">
        <v>122603.60710472699</v>
      </c>
      <c r="G20" s="36">
        <v>476431.87680584699</v>
      </c>
      <c r="H20" s="36">
        <v>0.204668355043606</v>
      </c>
    </row>
    <row r="21" spans="1:8">
      <c r="A21" s="36">
        <v>20</v>
      </c>
      <c r="B21" s="36">
        <v>34</v>
      </c>
      <c r="C21" s="36">
        <v>34007.762999999999</v>
      </c>
      <c r="D21" s="36">
        <v>227813.15678245999</v>
      </c>
      <c r="E21" s="36">
        <v>165411.40422787299</v>
      </c>
      <c r="F21" s="36">
        <v>62401.752554586899</v>
      </c>
      <c r="G21" s="36">
        <v>165411.40422787299</v>
      </c>
      <c r="H21" s="36">
        <v>0.27391636829024202</v>
      </c>
    </row>
    <row r="22" spans="1:8">
      <c r="A22" s="36">
        <v>21</v>
      </c>
      <c r="B22" s="36">
        <v>35</v>
      </c>
      <c r="C22" s="36">
        <v>27931.397000000001</v>
      </c>
      <c r="D22" s="36">
        <v>854575.50780000002</v>
      </c>
      <c r="E22" s="36">
        <v>820144.02529999998</v>
      </c>
      <c r="F22" s="36">
        <v>34431.482499999998</v>
      </c>
      <c r="G22" s="36">
        <v>820144.02529999998</v>
      </c>
      <c r="H22" s="36">
        <v>4.0290743399187298E-2</v>
      </c>
    </row>
    <row r="23" spans="1:8">
      <c r="A23" s="36">
        <v>22</v>
      </c>
      <c r="B23" s="36">
        <v>36</v>
      </c>
      <c r="C23" s="36">
        <v>122333.63</v>
      </c>
      <c r="D23" s="36">
        <v>779097.32874778798</v>
      </c>
      <c r="E23" s="36">
        <v>669029.45718059898</v>
      </c>
      <c r="F23" s="36">
        <v>110067.87156718899</v>
      </c>
      <c r="G23" s="36">
        <v>669029.45718059898</v>
      </c>
      <c r="H23" s="36">
        <v>0.14127615062433399</v>
      </c>
    </row>
    <row r="24" spans="1:8">
      <c r="A24" s="36">
        <v>23</v>
      </c>
      <c r="B24" s="36">
        <v>37</v>
      </c>
      <c r="C24" s="36">
        <v>100225.855</v>
      </c>
      <c r="D24" s="36">
        <v>924395.06105663697</v>
      </c>
      <c r="E24" s="36">
        <v>826236.81793818797</v>
      </c>
      <c r="F24" s="36">
        <v>98158.243118449507</v>
      </c>
      <c r="G24" s="36">
        <v>826236.81793818797</v>
      </c>
      <c r="H24" s="36">
        <v>0.106186464265883</v>
      </c>
    </row>
    <row r="25" spans="1:8">
      <c r="A25" s="36">
        <v>24</v>
      </c>
      <c r="B25" s="36">
        <v>38</v>
      </c>
      <c r="C25" s="36">
        <v>121528.659</v>
      </c>
      <c r="D25" s="36">
        <v>631716.46073716797</v>
      </c>
      <c r="E25" s="36">
        <v>599162.974250442</v>
      </c>
      <c r="F25" s="36">
        <v>32553.486486725698</v>
      </c>
      <c r="G25" s="36">
        <v>599162.974250442</v>
      </c>
      <c r="H25" s="36">
        <v>5.1531800277513799E-2</v>
      </c>
    </row>
    <row r="26" spans="1:8">
      <c r="A26" s="36">
        <v>25</v>
      </c>
      <c r="B26" s="36">
        <v>39</v>
      </c>
      <c r="C26" s="36">
        <v>77695.254000000001</v>
      </c>
      <c r="D26" s="36">
        <v>404730.71080621</v>
      </c>
      <c r="E26" s="36">
        <v>307306.341177002</v>
      </c>
      <c r="F26" s="36">
        <v>97424.369629208202</v>
      </c>
      <c r="G26" s="36">
        <v>307306.341177002</v>
      </c>
      <c r="H26" s="36">
        <v>0.24071405264785101</v>
      </c>
    </row>
    <row r="27" spans="1:8">
      <c r="A27" s="36">
        <v>26</v>
      </c>
      <c r="B27" s="36">
        <v>40</v>
      </c>
      <c r="C27" s="36">
        <v>0.14599999999999999</v>
      </c>
      <c r="D27" s="36">
        <v>3.2743000000000002</v>
      </c>
      <c r="E27" s="36">
        <v>12.702299999999999</v>
      </c>
      <c r="F27" s="36">
        <v>-9.4280000000000008</v>
      </c>
      <c r="G27" s="36">
        <v>12.702299999999999</v>
      </c>
      <c r="H27" s="36">
        <v>-2.8793940689612998</v>
      </c>
    </row>
    <row r="28" spans="1:8">
      <c r="A28" s="36">
        <v>27</v>
      </c>
      <c r="B28" s="36">
        <v>42</v>
      </c>
      <c r="C28" s="36">
        <v>6054.9769999999999</v>
      </c>
      <c r="D28" s="36">
        <v>141341.4099</v>
      </c>
      <c r="E28" s="36">
        <v>119418.527</v>
      </c>
      <c r="F28" s="36">
        <v>21922.882900000001</v>
      </c>
      <c r="G28" s="36">
        <v>119418.527</v>
      </c>
      <c r="H28" s="36">
        <v>0.15510587389435701</v>
      </c>
    </row>
    <row r="29" spans="1:8">
      <c r="A29" s="36">
        <v>28</v>
      </c>
      <c r="B29" s="36">
        <v>75</v>
      </c>
      <c r="C29" s="36">
        <v>196</v>
      </c>
      <c r="D29" s="36">
        <v>165888.88888888899</v>
      </c>
      <c r="E29" s="36">
        <v>153857.055555556</v>
      </c>
      <c r="F29" s="36">
        <v>12031.833333333299</v>
      </c>
      <c r="G29" s="36">
        <v>153857.055555556</v>
      </c>
      <c r="H29" s="36">
        <v>7.2529470864032206E-2</v>
      </c>
    </row>
    <row r="30" spans="1:8">
      <c r="A30" s="36">
        <v>29</v>
      </c>
      <c r="B30" s="36">
        <v>76</v>
      </c>
      <c r="C30" s="36">
        <v>2487</v>
      </c>
      <c r="D30" s="36">
        <v>472832.19324700802</v>
      </c>
      <c r="E30" s="36">
        <v>434764.05273333302</v>
      </c>
      <c r="F30" s="36">
        <v>38068.1405136752</v>
      </c>
      <c r="G30" s="36">
        <v>434764.05273333302</v>
      </c>
      <c r="H30" s="36">
        <v>8.0510889608120098E-2</v>
      </c>
    </row>
    <row r="31" spans="1:8">
      <c r="A31" s="30">
        <v>30</v>
      </c>
      <c r="B31" s="31">
        <v>99</v>
      </c>
      <c r="C31" s="30">
        <v>34</v>
      </c>
      <c r="D31" s="30">
        <v>22612.7282353831</v>
      </c>
      <c r="E31" s="30">
        <v>20345.455956432899</v>
      </c>
      <c r="F31" s="30">
        <v>2267.2722789501499</v>
      </c>
      <c r="G31" s="30">
        <v>20345.455956432899</v>
      </c>
      <c r="H31" s="30">
        <v>0.10026531320543899</v>
      </c>
    </row>
    <row r="32" spans="1:8">
      <c r="A32" s="3"/>
      <c r="B32" s="33">
        <v>70</v>
      </c>
      <c r="C32" s="33">
        <v>90</v>
      </c>
      <c r="D32" s="33">
        <v>155870.16</v>
      </c>
      <c r="E32" s="33">
        <v>154395.22</v>
      </c>
      <c r="F32" s="30"/>
      <c r="G32" s="30"/>
      <c r="H32" s="3"/>
    </row>
    <row r="33" spans="1:8">
      <c r="A33" s="3"/>
      <c r="B33" s="33">
        <v>71</v>
      </c>
      <c r="C33" s="33">
        <v>94</v>
      </c>
      <c r="D33" s="33">
        <v>247678.69</v>
      </c>
      <c r="E33" s="33">
        <v>272296.64</v>
      </c>
      <c r="F33" s="30"/>
      <c r="G33" s="30"/>
      <c r="H33" s="3"/>
    </row>
    <row r="34" spans="1:8">
      <c r="A34" s="3"/>
      <c r="B34" s="33">
        <v>72</v>
      </c>
      <c r="C34" s="33">
        <v>7</v>
      </c>
      <c r="D34" s="33">
        <v>17001.71</v>
      </c>
      <c r="E34" s="33">
        <v>16790.599999999999</v>
      </c>
      <c r="F34" s="30"/>
      <c r="G34" s="30"/>
      <c r="H34" s="3"/>
    </row>
    <row r="35" spans="1:8">
      <c r="A35" s="3"/>
      <c r="B35" s="33">
        <v>73</v>
      </c>
      <c r="C35" s="33">
        <v>109</v>
      </c>
      <c r="D35" s="33">
        <v>181924.94</v>
      </c>
      <c r="E35" s="33">
        <v>209697.92000000001</v>
      </c>
      <c r="F35" s="30"/>
      <c r="G35" s="30"/>
      <c r="H35" s="3"/>
    </row>
    <row r="36" spans="1:8">
      <c r="A36" s="3"/>
      <c r="B36" s="33">
        <v>77</v>
      </c>
      <c r="C36" s="33">
        <v>101</v>
      </c>
      <c r="D36" s="33">
        <v>149355.59</v>
      </c>
      <c r="E36" s="33">
        <v>167892.77</v>
      </c>
      <c r="F36" s="30"/>
      <c r="G36" s="30"/>
      <c r="H36" s="3"/>
    </row>
    <row r="37" spans="1:8">
      <c r="A37" s="3"/>
      <c r="B37" s="33">
        <v>78</v>
      </c>
      <c r="C37" s="33">
        <v>63</v>
      </c>
      <c r="D37" s="33">
        <v>81059.03</v>
      </c>
      <c r="E37" s="33">
        <v>74167.710000000006</v>
      </c>
      <c r="F37" s="30"/>
      <c r="G37" s="30"/>
      <c r="H37" s="3"/>
    </row>
    <row r="38" spans="1:8">
      <c r="A38" s="30"/>
      <c r="B38" s="38">
        <v>74</v>
      </c>
      <c r="C38" s="33">
        <v>0</v>
      </c>
      <c r="D38" s="33">
        <v>0</v>
      </c>
      <c r="E38" s="33">
        <v>0</v>
      </c>
      <c r="F38" s="30"/>
      <c r="G38" s="30"/>
      <c r="H38" s="30"/>
    </row>
    <row r="39" spans="1:8">
      <c r="A39" s="30"/>
      <c r="B39" s="31"/>
      <c r="C39" s="30"/>
      <c r="D39" s="30"/>
      <c r="E39" s="30"/>
      <c r="F39" s="30"/>
      <c r="G39" s="30"/>
      <c r="H39" s="30"/>
    </row>
    <row r="40" spans="1:8">
      <c r="A40" s="30"/>
      <c r="B40" s="31"/>
      <c r="C40" s="30"/>
      <c r="D40" s="30"/>
      <c r="E40" s="30"/>
      <c r="F40" s="30"/>
      <c r="G40" s="30"/>
      <c r="H40" s="30"/>
    </row>
    <row r="41" spans="1:8">
      <c r="A41" s="30"/>
      <c r="B41" s="31"/>
      <c r="C41" s="31"/>
      <c r="D41" s="31"/>
      <c r="E41" s="31"/>
      <c r="F41" s="31"/>
      <c r="G41" s="31"/>
      <c r="H41" s="31"/>
    </row>
    <row r="42" spans="1:8">
      <c r="A42" s="30"/>
      <c r="B42" s="31"/>
      <c r="C42" s="31"/>
      <c r="D42" s="31"/>
      <c r="E42" s="31"/>
      <c r="F42" s="31"/>
      <c r="G42" s="31"/>
      <c r="H42" s="31"/>
    </row>
    <row r="43" spans="1:8">
      <c r="A43" s="30"/>
      <c r="B43" s="31"/>
      <c r="C43" s="30"/>
      <c r="D43" s="30"/>
      <c r="E43" s="30"/>
      <c r="F43" s="30"/>
      <c r="G43" s="30"/>
      <c r="H43" s="30"/>
    </row>
    <row r="44" spans="1:8">
      <c r="A44" s="30"/>
      <c r="B44" s="31"/>
      <c r="C44" s="30"/>
      <c r="D44" s="30"/>
      <c r="E44" s="30"/>
      <c r="F44" s="30"/>
      <c r="G44" s="30"/>
      <c r="H44" s="30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0"/>
    </row>
    <row r="48" spans="1:8">
      <c r="A48" s="30"/>
      <c r="B48" s="31"/>
      <c r="C48" s="30"/>
      <c r="D48" s="30"/>
      <c r="E48" s="30"/>
      <c r="F48" s="30"/>
      <c r="G48" s="30"/>
      <c r="H48" s="30"/>
    </row>
    <row r="49" spans="1:8">
      <c r="A49" s="30"/>
      <c r="B49" s="31"/>
      <c r="C49" s="30"/>
      <c r="D49" s="30"/>
      <c r="E49" s="30"/>
      <c r="F49" s="30"/>
      <c r="G49" s="30"/>
      <c r="H49" s="30"/>
    </row>
    <row r="50" spans="1:8">
      <c r="A50" s="30"/>
      <c r="B50" s="31"/>
      <c r="C50" s="30"/>
      <c r="D50" s="30"/>
      <c r="E50" s="30"/>
      <c r="F50" s="30"/>
      <c r="G50" s="30"/>
      <c r="H50" s="30"/>
    </row>
    <row r="51" spans="1:8">
      <c r="A51" s="30"/>
      <c r="B51" s="31"/>
      <c r="C51" s="30"/>
      <c r="D51" s="30"/>
      <c r="E51" s="30"/>
      <c r="F51" s="30"/>
      <c r="G51" s="30"/>
      <c r="H51" s="30"/>
    </row>
    <row r="52" spans="1:8">
      <c r="A52" s="30"/>
      <c r="B52" s="31"/>
      <c r="C52" s="30"/>
      <c r="D52" s="30"/>
      <c r="E52" s="30"/>
      <c r="F52" s="30"/>
      <c r="G52" s="30"/>
      <c r="H52" s="30"/>
    </row>
    <row r="53" spans="1:8">
      <c r="A53" s="30"/>
      <c r="B53" s="31"/>
      <c r="C53" s="30"/>
      <c r="D53" s="30"/>
      <c r="E53" s="30"/>
      <c r="F53" s="30"/>
      <c r="G53" s="30"/>
      <c r="H53" s="30"/>
    </row>
    <row r="54" spans="1:8">
      <c r="A54" s="30"/>
      <c r="B54" s="31"/>
      <c r="C54" s="30"/>
      <c r="D54" s="30"/>
      <c r="E54" s="30"/>
      <c r="F54" s="30"/>
      <c r="G54" s="30"/>
      <c r="H54" s="30"/>
    </row>
    <row r="55" spans="1:8">
      <c r="A55" s="30"/>
      <c r="B55" s="31"/>
      <c r="C55" s="30"/>
      <c r="D55" s="30"/>
      <c r="E55" s="30"/>
      <c r="F55" s="30"/>
      <c r="G55" s="30"/>
      <c r="H55" s="30"/>
    </row>
    <row r="56" spans="1:8">
      <c r="A56" s="30"/>
      <c r="B56" s="31"/>
      <c r="C56" s="30"/>
      <c r="D56" s="30"/>
      <c r="E56" s="30"/>
      <c r="F56" s="30"/>
      <c r="G56" s="30"/>
      <c r="H56" s="30"/>
    </row>
    <row r="57" spans="1:8">
      <c r="A57" s="30"/>
      <c r="B57" s="31"/>
      <c r="C57" s="30"/>
      <c r="D57" s="30"/>
      <c r="E57" s="30"/>
      <c r="F57" s="30"/>
      <c r="G57" s="30"/>
      <c r="H57" s="30"/>
    </row>
    <row r="58" spans="1:8">
      <c r="A58" s="30"/>
      <c r="B58" s="31"/>
      <c r="C58" s="30"/>
      <c r="D58" s="30"/>
      <c r="E58" s="30"/>
      <c r="F58" s="30"/>
      <c r="G58" s="30"/>
      <c r="H58" s="30"/>
    </row>
    <row r="59" spans="1:8">
      <c r="A59" s="30"/>
      <c r="B59" s="31"/>
      <c r="C59" s="30"/>
      <c r="D59" s="30"/>
      <c r="E59" s="30"/>
      <c r="F59" s="30"/>
      <c r="G59" s="30"/>
      <c r="H59" s="30"/>
    </row>
    <row r="60" spans="1:8">
      <c r="A60" s="30"/>
      <c r="B60" s="31"/>
      <c r="C60" s="30"/>
      <c r="D60" s="30"/>
      <c r="E60" s="30"/>
      <c r="F60" s="30"/>
      <c r="G60" s="30"/>
      <c r="H60" s="30"/>
    </row>
    <row r="61" spans="1:8">
      <c r="A61" s="30"/>
      <c r="B61" s="31"/>
      <c r="C61" s="30"/>
      <c r="D61" s="30"/>
      <c r="E61" s="30"/>
      <c r="F61" s="30"/>
      <c r="G61" s="30"/>
      <c r="H61" s="30"/>
    </row>
  </sheetData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2016-02-22T00:30:01Z</dcterms:modified>
</cp:coreProperties>
</file>