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<sst xmlns="http://schemas.openxmlformats.org/spreadsheetml/2006/main" count="117" uniqueCount="74">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</sst>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5" sqref="E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14289373.300299995</v>
      </c>
      <c r="F3" s="25">
        <f>RA!I7</f>
        <v>1556022.1376</v>
      </c>
      <c r="G3" s="16">
        <f>SUM(G4:G40)</f>
        <v>12733351.162700003</v>
      </c>
      <c r="H3" s="27">
        <f>RA!J7</f>
        <v>10.889365858804499</v>
      </c>
      <c r="I3" s="20">
        <f>SUM(I4:I40)</f>
        <v>14289377.403931338</v>
      </c>
      <c r="J3" s="21">
        <f>SUM(J4:J40)</f>
        <v>12733351.19175322</v>
      </c>
      <c r="K3" s="22">
        <f>E3-I3</f>
        <v>-4.1036313436925411</v>
      </c>
      <c r="L3" s="22">
        <f>G3-J3</f>
        <v>-2.9053216800093651E-2</v>
      </c>
    </row>
    <row r="4" spans="1:13" x14ac:dyDescent="0.15">
      <c r="A4" s="44">
        <f>RA!A8</f>
        <v>42159</v>
      </c>
      <c r="B4" s="12">
        <v>12</v>
      </c>
      <c r="C4" s="42" t="s">
        <v>6</v>
      </c>
      <c r="D4" s="42"/>
      <c r="E4" s="15">
        <f>VLOOKUP(C4,RA!B8:D36,3,0)</f>
        <v>429804.47249999997</v>
      </c>
      <c r="F4" s="25">
        <f>VLOOKUP(C4,RA!B8:I39,8,0)</f>
        <v>111222.29090000001</v>
      </c>
      <c r="G4" s="16">
        <f t="shared" ref="G4:G40" si="0">E4-F4</f>
        <v>318582.18159999995</v>
      </c>
      <c r="H4" s="27">
        <f>RA!J8</f>
        <v>25.877415898691002</v>
      </c>
      <c r="I4" s="20">
        <f>VLOOKUP(B4,RMS!B:D,3,FALSE)</f>
        <v>429805.04853504302</v>
      </c>
      <c r="J4" s="21">
        <f>VLOOKUP(B4,RMS!B:E,4,FALSE)</f>
        <v>318582.19293504301</v>
      </c>
      <c r="K4" s="22">
        <f t="shared" ref="K4:K40" si="1">E4-I4</f>
        <v>-0.57603504305006936</v>
      </c>
      <c r="L4" s="22">
        <f t="shared" ref="L4:L40" si="2">G4-J4</f>
        <v>-1.1335043061990291E-2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58555.468699999998</v>
      </c>
      <c r="F5" s="25">
        <f>VLOOKUP(C5,RA!B9:I40,8,0)</f>
        <v>13953.590899999999</v>
      </c>
      <c r="G5" s="16">
        <f t="shared" si="0"/>
        <v>44601.877800000002</v>
      </c>
      <c r="H5" s="27">
        <f>RA!J9</f>
        <v>23.8296972251885</v>
      </c>
      <c r="I5" s="20">
        <f>VLOOKUP(B5,RMS!B:D,3,FALSE)</f>
        <v>58555.498093964103</v>
      </c>
      <c r="J5" s="21">
        <f>VLOOKUP(B5,RMS!B:E,4,FALSE)</f>
        <v>44601.868068890399</v>
      </c>
      <c r="K5" s="22">
        <f t="shared" si="1"/>
        <v>-2.9393964105111081E-2</v>
      </c>
      <c r="L5" s="22">
        <f t="shared" si="2"/>
        <v>9.7311096033081412E-3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106431.09020000001</v>
      </c>
      <c r="F6" s="25">
        <f>VLOOKUP(C6,RA!B10:I41,8,0)</f>
        <v>30846.636500000001</v>
      </c>
      <c r="G6" s="16">
        <f t="shared" si="0"/>
        <v>75584.453700000013</v>
      </c>
      <c r="H6" s="27">
        <f>RA!J10</f>
        <v>28.982730931379699</v>
      </c>
      <c r="I6" s="20">
        <f>VLOOKUP(B6,RMS!B:D,3,FALSE)</f>
        <v>106432.908175214</v>
      </c>
      <c r="J6" s="21">
        <f>VLOOKUP(B6,RMS!B:E,4,FALSE)</f>
        <v>75584.453376068399</v>
      </c>
      <c r="K6" s="22">
        <f>E6-I6</f>
        <v>-1.8179752139985794</v>
      </c>
      <c r="L6" s="22">
        <f t="shared" si="2"/>
        <v>3.2393161382060498E-4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56709.100700000003</v>
      </c>
      <c r="F7" s="25">
        <f>VLOOKUP(C7,RA!B11:I42,8,0)</f>
        <v>12914.306699999999</v>
      </c>
      <c r="G7" s="16">
        <f t="shared" si="0"/>
        <v>43794.794000000002</v>
      </c>
      <c r="H7" s="27">
        <f>RA!J11</f>
        <v>22.772899835457999</v>
      </c>
      <c r="I7" s="20">
        <f>VLOOKUP(B7,RMS!B:D,3,FALSE)</f>
        <v>56709.125009401701</v>
      </c>
      <c r="J7" s="21">
        <f>VLOOKUP(B7,RMS!B:E,4,FALSE)</f>
        <v>43794.793578632503</v>
      </c>
      <c r="K7" s="22">
        <f t="shared" si="1"/>
        <v>-2.4309401698701549E-2</v>
      </c>
      <c r="L7" s="22">
        <f t="shared" si="2"/>
        <v>4.2136749834753573E-4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171359.18109999999</v>
      </c>
      <c r="F8" s="25">
        <f>VLOOKUP(C8,RA!B12:I43,8,0)</f>
        <v>29791.177199999998</v>
      </c>
      <c r="G8" s="16">
        <f t="shared" si="0"/>
        <v>141568.00389999998</v>
      </c>
      <c r="H8" s="27">
        <f>RA!J12</f>
        <v>17.385223837300401</v>
      </c>
      <c r="I8" s="20">
        <f>VLOOKUP(B8,RMS!B:D,3,FALSE)</f>
        <v>171359.190364957</v>
      </c>
      <c r="J8" s="21">
        <f>VLOOKUP(B8,RMS!B:E,4,FALSE)</f>
        <v>141568.00460512799</v>
      </c>
      <c r="K8" s="22">
        <f t="shared" si="1"/>
        <v>-9.2649570142384619E-3</v>
      </c>
      <c r="L8" s="22">
        <f t="shared" si="2"/>
        <v>-7.0512801175937057E-4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199376.2942</v>
      </c>
      <c r="F9" s="25">
        <f>VLOOKUP(C9,RA!B13:I44,8,0)</f>
        <v>61457.970099999999</v>
      </c>
      <c r="G9" s="16">
        <f t="shared" si="0"/>
        <v>137918.3241</v>
      </c>
      <c r="H9" s="27">
        <f>RA!J13</f>
        <v>30.8251140621311</v>
      </c>
      <c r="I9" s="20">
        <f>VLOOKUP(B9,RMS!B:D,3,FALSE)</f>
        <v>199376.492151282</v>
      </c>
      <c r="J9" s="21">
        <f>VLOOKUP(B9,RMS!B:E,4,FALSE)</f>
        <v>137918.323997436</v>
      </c>
      <c r="K9" s="22">
        <f t="shared" si="1"/>
        <v>-0.19795128199621104</v>
      </c>
      <c r="L9" s="22">
        <f t="shared" si="2"/>
        <v>1.0256399400532246E-4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130304.9604</v>
      </c>
      <c r="F10" s="25">
        <f>VLOOKUP(C10,RA!B14:I45,8,0)</f>
        <v>29313.2752</v>
      </c>
      <c r="G10" s="16">
        <f t="shared" si="0"/>
        <v>100991.68519999999</v>
      </c>
      <c r="H10" s="27">
        <f>RA!J14</f>
        <v>22.4959012381542</v>
      </c>
      <c r="I10" s="20">
        <f>VLOOKUP(B10,RMS!B:D,3,FALSE)</f>
        <v>130304.95667094</v>
      </c>
      <c r="J10" s="21">
        <f>VLOOKUP(B10,RMS!B:E,4,FALSE)</f>
        <v>100991.682588034</v>
      </c>
      <c r="K10" s="22">
        <f t="shared" si="1"/>
        <v>3.729060001205653E-3</v>
      </c>
      <c r="L10" s="22">
        <f t="shared" si="2"/>
        <v>2.6119659887626767E-3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81093.908899999995</v>
      </c>
      <c r="F11" s="25">
        <f>VLOOKUP(C11,RA!B15:I46,8,0)</f>
        <v>21602.875100000001</v>
      </c>
      <c r="G11" s="16">
        <f t="shared" si="0"/>
        <v>59491.03379999999</v>
      </c>
      <c r="H11" s="27">
        <f>RA!J15</f>
        <v>26.639331354269</v>
      </c>
      <c r="I11" s="20">
        <f>VLOOKUP(B11,RMS!B:D,3,FALSE)</f>
        <v>81093.998710256405</v>
      </c>
      <c r="J11" s="21">
        <f>VLOOKUP(B11,RMS!B:E,4,FALSE)</f>
        <v>59491.033068376099</v>
      </c>
      <c r="K11" s="22">
        <f t="shared" si="1"/>
        <v>-8.9810256409691647E-2</v>
      </c>
      <c r="L11" s="22">
        <f t="shared" si="2"/>
        <v>7.3162389162462205E-4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655887.52949999995</v>
      </c>
      <c r="F12" s="25">
        <f>VLOOKUP(C12,RA!B16:I47,8,0)</f>
        <v>37125.003299999997</v>
      </c>
      <c r="G12" s="16">
        <f t="shared" si="0"/>
        <v>618762.52619999996</v>
      </c>
      <c r="H12" s="27">
        <f>RA!J16</f>
        <v>5.6602697307419998</v>
      </c>
      <c r="I12" s="20">
        <f>VLOOKUP(B12,RMS!B:D,3,FALSE)</f>
        <v>655887.10561623902</v>
      </c>
      <c r="J12" s="21">
        <f>VLOOKUP(B12,RMS!B:E,4,FALSE)</f>
        <v>618762.52617350395</v>
      </c>
      <c r="K12" s="22">
        <f t="shared" si="1"/>
        <v>0.42388376093003899</v>
      </c>
      <c r="L12" s="22">
        <f t="shared" si="2"/>
        <v>2.6496010832488537E-5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659263.87549999997</v>
      </c>
      <c r="F13" s="25">
        <f>VLOOKUP(C13,RA!B17:I48,8,0)</f>
        <v>49811.237000000001</v>
      </c>
      <c r="G13" s="16">
        <f t="shared" si="0"/>
        <v>609452.6385</v>
      </c>
      <c r="H13" s="27">
        <f>RA!J17</f>
        <v>7.5555841676024</v>
      </c>
      <c r="I13" s="20">
        <f>VLOOKUP(B13,RMS!B:D,3,FALSE)</f>
        <v>659263.78908547002</v>
      </c>
      <c r="J13" s="21">
        <f>VLOOKUP(B13,RMS!B:E,4,FALSE)</f>
        <v>609452.63979401696</v>
      </c>
      <c r="K13" s="22">
        <f t="shared" si="1"/>
        <v>8.641452994197607E-2</v>
      </c>
      <c r="L13" s="22">
        <f t="shared" si="2"/>
        <v>-1.2940169544890523E-3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1295524.4188999999</v>
      </c>
      <c r="F14" s="25">
        <f>VLOOKUP(C14,RA!B18:I49,8,0)</f>
        <v>174563.80929999999</v>
      </c>
      <c r="G14" s="16">
        <f t="shared" si="0"/>
        <v>1120960.6095999999</v>
      </c>
      <c r="H14" s="27">
        <f>RA!J18</f>
        <v>13.4743742961031</v>
      </c>
      <c r="I14" s="20">
        <f>VLOOKUP(B14,RMS!B:D,3,FALSE)</f>
        <v>1295524.45740325</v>
      </c>
      <c r="J14" s="21">
        <f>VLOOKUP(B14,RMS!B:E,4,FALSE)</f>
        <v>1120960.6045741299</v>
      </c>
      <c r="K14" s="22">
        <f t="shared" si="1"/>
        <v>-3.8503250107169151E-2</v>
      </c>
      <c r="L14" s="22">
        <f t="shared" si="2"/>
        <v>5.0258699338883162E-3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368833.85220000002</v>
      </c>
      <c r="F15" s="25">
        <f>VLOOKUP(C15,RA!B19:I50,8,0)</f>
        <v>37839.439200000001</v>
      </c>
      <c r="G15" s="16">
        <f t="shared" si="0"/>
        <v>330994.413</v>
      </c>
      <c r="H15" s="27">
        <f>RA!J19</f>
        <v>10.259209932683101</v>
      </c>
      <c r="I15" s="20">
        <f>VLOOKUP(B15,RMS!B:D,3,FALSE)</f>
        <v>368833.85234273499</v>
      </c>
      <c r="J15" s="21">
        <f>VLOOKUP(B15,RMS!B:E,4,FALSE)</f>
        <v>330994.41451709397</v>
      </c>
      <c r="K15" s="22">
        <f t="shared" si="1"/>
        <v>-1.4273496344685555E-4</v>
      </c>
      <c r="L15" s="22">
        <f t="shared" si="2"/>
        <v>-1.5170939732342958E-3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832915.42590000003</v>
      </c>
      <c r="F16" s="25">
        <f>VLOOKUP(C16,RA!B20:I51,8,0)</f>
        <v>65351.296499999997</v>
      </c>
      <c r="G16" s="16">
        <f t="shared" si="0"/>
        <v>767564.12939999998</v>
      </c>
      <c r="H16" s="27">
        <f>RA!J20</f>
        <v>7.8460903073544603</v>
      </c>
      <c r="I16" s="20">
        <f>VLOOKUP(B16,RMS!B:D,3,FALSE)</f>
        <v>832915.68059999996</v>
      </c>
      <c r="J16" s="21">
        <f>VLOOKUP(B16,RMS!B:E,4,FALSE)</f>
        <v>767564.12939999998</v>
      </c>
      <c r="K16" s="22">
        <f t="shared" si="1"/>
        <v>-0.25469999993219972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290292.42009999999</v>
      </c>
      <c r="F17" s="25">
        <f>VLOOKUP(C17,RA!B21:I52,8,0)</f>
        <v>34809.281900000002</v>
      </c>
      <c r="G17" s="16">
        <f t="shared" si="0"/>
        <v>255483.13819999999</v>
      </c>
      <c r="H17" s="27">
        <f>RA!J21</f>
        <v>11.9911094778186</v>
      </c>
      <c r="I17" s="20">
        <f>VLOOKUP(B17,RMS!B:D,3,FALSE)</f>
        <v>290292.05028761103</v>
      </c>
      <c r="J17" s="21">
        <f>VLOOKUP(B17,RMS!B:E,4,FALSE)</f>
        <v>255483.138140708</v>
      </c>
      <c r="K17" s="22">
        <f t="shared" si="1"/>
        <v>0.36981238896260038</v>
      </c>
      <c r="L17" s="22">
        <f t="shared" si="2"/>
        <v>5.9291982324793935E-5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1057345.9393</v>
      </c>
      <c r="F18" s="25">
        <f>VLOOKUP(C18,RA!B22:I53,8,0)</f>
        <v>139876.57</v>
      </c>
      <c r="G18" s="16">
        <f t="shared" si="0"/>
        <v>917469.3692999999</v>
      </c>
      <c r="H18" s="27">
        <f>RA!J22</f>
        <v>13.2290260737752</v>
      </c>
      <c r="I18" s="20">
        <f>VLOOKUP(B18,RMS!B:D,3,FALSE)</f>
        <v>1057346.96538462</v>
      </c>
      <c r="J18" s="21">
        <f>VLOOKUP(B18,RMS!B:E,4,FALSE)</f>
        <v>917469.36975384597</v>
      </c>
      <c r="K18" s="22">
        <f t="shared" si="1"/>
        <v>-1.0260846200399101</v>
      </c>
      <c r="L18" s="22">
        <f t="shared" si="2"/>
        <v>-4.5384606346487999E-4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2031907.9598999999</v>
      </c>
      <c r="F19" s="25">
        <f>VLOOKUP(C19,RA!B23:I54,8,0)</f>
        <v>246813.03219999999</v>
      </c>
      <c r="G19" s="16">
        <f t="shared" si="0"/>
        <v>1785094.9276999999</v>
      </c>
      <c r="H19" s="27">
        <f>RA!J23</f>
        <v>12.146860835770701</v>
      </c>
      <c r="I19" s="20">
        <f>VLOOKUP(B19,RMS!B:D,3,FALSE)</f>
        <v>2031909.2986623901</v>
      </c>
      <c r="J19" s="21">
        <f>VLOOKUP(B19,RMS!B:E,4,FALSE)</f>
        <v>1785094.95539316</v>
      </c>
      <c r="K19" s="22">
        <f t="shared" si="1"/>
        <v>-1.3387623901944607</v>
      </c>
      <c r="L19" s="22">
        <f t="shared" si="2"/>
        <v>-2.769316011108458E-2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211905.46100000001</v>
      </c>
      <c r="F20" s="25">
        <f>VLOOKUP(C20,RA!B24:I55,8,0)</f>
        <v>33586.139199999998</v>
      </c>
      <c r="G20" s="16">
        <f t="shared" si="0"/>
        <v>178319.32180000001</v>
      </c>
      <c r="H20" s="27">
        <f>RA!J24</f>
        <v>15.849586434207099</v>
      </c>
      <c r="I20" s="20">
        <f>VLOOKUP(B20,RMS!B:D,3,FALSE)</f>
        <v>211905.40778393499</v>
      </c>
      <c r="J20" s="21">
        <f>VLOOKUP(B20,RMS!B:E,4,FALSE)</f>
        <v>178319.31142973699</v>
      </c>
      <c r="K20" s="22">
        <f t="shared" si="1"/>
        <v>5.3216065018204972E-2</v>
      </c>
      <c r="L20" s="22">
        <f t="shared" si="2"/>
        <v>1.0370263014920056E-2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196354.79190000001</v>
      </c>
      <c r="F21" s="25">
        <f>VLOOKUP(C21,RA!B25:I56,8,0)</f>
        <v>15870.055899999999</v>
      </c>
      <c r="G21" s="16">
        <f t="shared" si="0"/>
        <v>180484.736</v>
      </c>
      <c r="H21" s="27">
        <f>RA!J25</f>
        <v>8.0823369505962095</v>
      </c>
      <c r="I21" s="20">
        <f>VLOOKUP(B21,RMS!B:D,3,FALSE)</f>
        <v>196354.79503756901</v>
      </c>
      <c r="J21" s="21">
        <f>VLOOKUP(B21,RMS!B:E,4,FALSE)</f>
        <v>180484.744510238</v>
      </c>
      <c r="K21" s="22">
        <f t="shared" si="1"/>
        <v>-3.1375690014101565E-3</v>
      </c>
      <c r="L21" s="22">
        <f t="shared" si="2"/>
        <v>-8.5102379962336272E-3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534601.21600000001</v>
      </c>
      <c r="F22" s="25">
        <f>VLOOKUP(C22,RA!B26:I57,8,0)</f>
        <v>111830.1943</v>
      </c>
      <c r="G22" s="16">
        <f t="shared" si="0"/>
        <v>422771.02170000004</v>
      </c>
      <c r="H22" s="27">
        <f>RA!J26</f>
        <v>20.9184324601312</v>
      </c>
      <c r="I22" s="20">
        <f>VLOOKUP(B22,RMS!B:D,3,FALSE)</f>
        <v>534601.19140081701</v>
      </c>
      <c r="J22" s="21">
        <f>VLOOKUP(B22,RMS!B:E,4,FALSE)</f>
        <v>422770.98346140701</v>
      </c>
      <c r="K22" s="22">
        <f t="shared" si="1"/>
        <v>2.4599183001555502E-2</v>
      </c>
      <c r="L22" s="22">
        <f t="shared" si="2"/>
        <v>3.8238593027926981E-2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208165.7248</v>
      </c>
      <c r="F23" s="25">
        <f>VLOOKUP(C23,RA!B27:I58,8,0)</f>
        <v>55933.832699999999</v>
      </c>
      <c r="G23" s="16">
        <f t="shared" si="0"/>
        <v>152231.8921</v>
      </c>
      <c r="H23" s="27">
        <f>RA!J27</f>
        <v>26.869857059196299</v>
      </c>
      <c r="I23" s="20">
        <f>VLOOKUP(B23,RMS!B:D,3,FALSE)</f>
        <v>208165.581836631</v>
      </c>
      <c r="J23" s="21">
        <f>VLOOKUP(B23,RMS!B:E,4,FALSE)</f>
        <v>152231.907608159</v>
      </c>
      <c r="K23" s="22">
        <f t="shared" si="1"/>
        <v>0.14296336899860762</v>
      </c>
      <c r="L23" s="22">
        <f t="shared" si="2"/>
        <v>-1.5508159005548805E-2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730486.39639999997</v>
      </c>
      <c r="F24" s="25">
        <f>VLOOKUP(C24,RA!B28:I59,8,0)</f>
        <v>28126.819899999999</v>
      </c>
      <c r="G24" s="16">
        <f t="shared" si="0"/>
        <v>702359.57649999997</v>
      </c>
      <c r="H24" s="27">
        <f>RA!J28</f>
        <v>3.85042350393043</v>
      </c>
      <c r="I24" s="20">
        <f>VLOOKUP(B24,RMS!B:D,3,FALSE)</f>
        <v>730486.39523451298</v>
      </c>
      <c r="J24" s="21">
        <f>VLOOKUP(B24,RMS!B:E,4,FALSE)</f>
        <v>702359.58062035404</v>
      </c>
      <c r="K24" s="22">
        <f t="shared" si="1"/>
        <v>1.1654869886115193E-3</v>
      </c>
      <c r="L24" s="22">
        <f t="shared" si="2"/>
        <v>-4.1203540749847889E-3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597424.97860000003</v>
      </c>
      <c r="F25" s="25">
        <f>VLOOKUP(C25,RA!B29:I60,8,0)</f>
        <v>90476.410900000003</v>
      </c>
      <c r="G25" s="16">
        <f t="shared" si="0"/>
        <v>506948.56770000001</v>
      </c>
      <c r="H25" s="27">
        <f>RA!J29</f>
        <v>15.1443970608697</v>
      </c>
      <c r="I25" s="20">
        <f>VLOOKUP(B25,RMS!B:D,3,FALSE)</f>
        <v>597424.99336902704</v>
      </c>
      <c r="J25" s="21">
        <f>VLOOKUP(B25,RMS!B:E,4,FALSE)</f>
        <v>506948.57548397401</v>
      </c>
      <c r="K25" s="22">
        <f t="shared" si="1"/>
        <v>-1.4769027009606361E-2</v>
      </c>
      <c r="L25" s="22">
        <f t="shared" si="2"/>
        <v>-7.7839739969931543E-3</v>
      </c>
      <c r="M25" s="34"/>
    </row>
    <row r="26" spans="1:13" x14ac:dyDescent="0.15">
      <c r="A26" s="44"/>
      <c r="B26" s="12">
        <v>37</v>
      </c>
      <c r="C26" s="42" t="s">
        <v>28</v>
      </c>
      <c r="D26" s="42"/>
      <c r="E26" s="15">
        <f>VLOOKUP(C26,RA!B30:D57,3,0)</f>
        <v>1111051.8877999999</v>
      </c>
      <c r="F26" s="25">
        <f>VLOOKUP(C26,RA!B30:I61,8,0)</f>
        <v>108171.41929999999</v>
      </c>
      <c r="G26" s="16">
        <f t="shared" si="0"/>
        <v>1002880.4685</v>
      </c>
      <c r="H26" s="27">
        <f>RA!J30</f>
        <v>9.7359466724988692</v>
      </c>
      <c r="I26" s="20">
        <f>VLOOKUP(B26,RMS!B:D,3,FALSE)</f>
        <v>1111051.92508319</v>
      </c>
      <c r="J26" s="21">
        <f>VLOOKUP(B26,RMS!B:E,4,FALSE)</f>
        <v>1002880.47440444</v>
      </c>
      <c r="K26" s="22">
        <f t="shared" si="1"/>
        <v>-3.7283190060406923E-2</v>
      </c>
      <c r="L26" s="22">
        <f t="shared" si="2"/>
        <v>-5.9044400695711374E-3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725390.93559999997</v>
      </c>
      <c r="F27" s="25">
        <f>VLOOKUP(C27,RA!B31:I62,8,0)</f>
        <v>34524.370199999998</v>
      </c>
      <c r="G27" s="16">
        <f t="shared" si="0"/>
        <v>690866.56539999996</v>
      </c>
      <c r="H27" s="27">
        <f>RA!J31</f>
        <v>4.7594157171875198</v>
      </c>
      <c r="I27" s="20">
        <f>VLOOKUP(B27,RMS!B:D,3,FALSE)</f>
        <v>725390.86085840699</v>
      </c>
      <c r="J27" s="21">
        <f>VLOOKUP(B27,RMS!B:E,4,FALSE)</f>
        <v>690866.57977964601</v>
      </c>
      <c r="K27" s="22">
        <f t="shared" si="1"/>
        <v>7.4741592979989946E-2</v>
      </c>
      <c r="L27" s="22">
        <f t="shared" si="2"/>
        <v>-1.4379646047018468E-2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107831.9985</v>
      </c>
      <c r="F28" s="25">
        <f>VLOOKUP(C28,RA!B32:I63,8,0)</f>
        <v>31377.907999999999</v>
      </c>
      <c r="G28" s="16">
        <f t="shared" si="0"/>
        <v>76454.090500000006</v>
      </c>
      <c r="H28" s="27">
        <f>RA!J32</f>
        <v>29.0988838531079</v>
      </c>
      <c r="I28" s="20">
        <f>VLOOKUP(B28,RMS!B:D,3,FALSE)</f>
        <v>107831.83121567201</v>
      </c>
      <c r="J28" s="21">
        <f>VLOOKUP(B28,RMS!B:E,4,FALSE)</f>
        <v>76454.0960625773</v>
      </c>
      <c r="K28" s="22">
        <f t="shared" si="1"/>
        <v>0.16728432799573056</v>
      </c>
      <c r="L28" s="22">
        <f t="shared" si="2"/>
        <v>-5.5625772947678342E-3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123493.1097</v>
      </c>
      <c r="F30" s="25">
        <f>VLOOKUP(C30,RA!B34:I66,8,0)</f>
        <v>19389.099999999999</v>
      </c>
      <c r="G30" s="16">
        <f t="shared" si="0"/>
        <v>104104.0097</v>
      </c>
      <c r="H30" s="27">
        <f>RA!J34</f>
        <v>0</v>
      </c>
      <c r="I30" s="20">
        <f>VLOOKUP(B30,RMS!B:D,3,FALSE)</f>
        <v>123493.1093</v>
      </c>
      <c r="J30" s="21">
        <f>VLOOKUP(B30,RMS!B:E,4,FALSE)</f>
        <v>104104.0033</v>
      </c>
      <c r="K30" s="22">
        <f t="shared" si="1"/>
        <v>4.0000000444706529E-4</v>
      </c>
      <c r="L30" s="22">
        <f t="shared" si="2"/>
        <v>6.3999999983934686E-3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26831.62</v>
      </c>
      <c r="F31" s="25">
        <f>VLOOKUP(C31,RA!B35:I67,8,0)</f>
        <v>56.18</v>
      </c>
      <c r="G31" s="16">
        <f t="shared" si="0"/>
        <v>26775.439999999999</v>
      </c>
      <c r="H31" s="27">
        <f>RA!J35</f>
        <v>15.7005520770362</v>
      </c>
      <c r="I31" s="20">
        <f>VLOOKUP(B31,RMS!B:D,3,FALSE)</f>
        <v>26831.62</v>
      </c>
      <c r="J31" s="21">
        <f>VLOOKUP(B31,RMS!B:E,4,FALSE)</f>
        <v>26775.439999999999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146001.76999999999</v>
      </c>
      <c r="F32" s="25">
        <f>VLOOKUP(C32,RA!B34:I67,8,0)</f>
        <v>-16467.189999999999</v>
      </c>
      <c r="G32" s="16">
        <f t="shared" si="0"/>
        <v>162468.96</v>
      </c>
      <c r="H32" s="27">
        <f>RA!J35</f>
        <v>15.7005520770362</v>
      </c>
      <c r="I32" s="20">
        <f>VLOOKUP(B32,RMS!B:D,3,FALSE)</f>
        <v>146001.76999999999</v>
      </c>
      <c r="J32" s="21">
        <f>VLOOKUP(B32,RMS!B:E,4,FALSE)</f>
        <v>162468.96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393452.96</v>
      </c>
      <c r="F33" s="25">
        <f>VLOOKUP(C33,RA!B34:I68,8,0)</f>
        <v>-50711.53</v>
      </c>
      <c r="G33" s="16">
        <f t="shared" si="0"/>
        <v>444164.49</v>
      </c>
      <c r="H33" s="27">
        <f>RA!J34</f>
        <v>0</v>
      </c>
      <c r="I33" s="20">
        <f>VLOOKUP(B33,RMS!B:D,3,FALSE)</f>
        <v>393452.96</v>
      </c>
      <c r="J33" s="21">
        <f>VLOOKUP(B33,RMS!B:E,4,FALSE)</f>
        <v>444164.49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166725.76000000001</v>
      </c>
      <c r="F34" s="25">
        <f>VLOOKUP(C34,RA!B35:I69,8,0)</f>
        <v>-25586.38</v>
      </c>
      <c r="G34" s="16">
        <f t="shared" si="0"/>
        <v>192312.14</v>
      </c>
      <c r="H34" s="27">
        <f>RA!J35</f>
        <v>15.7005520770362</v>
      </c>
      <c r="I34" s="20">
        <f>VLOOKUP(B34,RMS!B:D,3,FALSE)</f>
        <v>166725.76000000001</v>
      </c>
      <c r="J34" s="21">
        <f>VLOOKUP(B34,RMS!B:E,4,FALSE)</f>
        <v>192312.14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1</v>
      </c>
      <c r="F35" s="25">
        <f>VLOOKUP(C35,RA!B36:I70,8,0)</f>
        <v>1</v>
      </c>
      <c r="G35" s="16">
        <f t="shared" si="0"/>
        <v>0</v>
      </c>
      <c r="H35" s="27">
        <f>RA!J36</f>
        <v>0.209379828724468</v>
      </c>
      <c r="I35" s="20">
        <f>VLOOKUP(B35,RMS!B:D,3,FALSE)</f>
        <v>1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96758.974000000002</v>
      </c>
      <c r="F36" s="25">
        <f>VLOOKUP(C36,RA!B8:I70,8,0)</f>
        <v>5148.5086000000001</v>
      </c>
      <c r="G36" s="16">
        <f t="shared" si="0"/>
        <v>91610.465400000001</v>
      </c>
      <c r="H36" s="27">
        <f>RA!J36</f>
        <v>0.209379828724468</v>
      </c>
      <c r="I36" s="20">
        <f>VLOOKUP(B36,RMS!B:D,3,FALSE)</f>
        <v>96758.974358974403</v>
      </c>
      <c r="J36" s="21">
        <f>VLOOKUP(B36,RMS!B:E,4,FALSE)</f>
        <v>91610.465811965798</v>
      </c>
      <c r="K36" s="22">
        <f t="shared" si="1"/>
        <v>-3.5897440102417022E-4</v>
      </c>
      <c r="L36" s="22">
        <f t="shared" si="2"/>
        <v>-4.1196579695679247E-4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338548.04470000003</v>
      </c>
      <c r="F37" s="25">
        <f>VLOOKUP(C37,RA!B8:I71,8,0)</f>
        <v>21504.5569</v>
      </c>
      <c r="G37" s="16">
        <f t="shared" si="0"/>
        <v>317043.4878</v>
      </c>
      <c r="H37" s="27">
        <f>RA!J37</f>
        <v>-11.278760524615601</v>
      </c>
      <c r="I37" s="20">
        <f>VLOOKUP(B37,RMS!B:D,3,FALSE)</f>
        <v>338548.038382906</v>
      </c>
      <c r="J37" s="21">
        <f>VLOOKUP(B37,RMS!B:E,4,FALSE)</f>
        <v>317043.48567094002</v>
      </c>
      <c r="K37" s="22">
        <f t="shared" si="1"/>
        <v>6.3170940265990794E-3</v>
      </c>
      <c r="L37" s="22">
        <f t="shared" si="2"/>
        <v>2.1290599834173918E-3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81686.34</v>
      </c>
      <c r="F38" s="25">
        <f>VLOOKUP(C38,RA!B9:I72,8,0)</f>
        <v>-11982.88</v>
      </c>
      <c r="G38" s="16">
        <f t="shared" si="0"/>
        <v>93669.22</v>
      </c>
      <c r="H38" s="27">
        <f>RA!J38</f>
        <v>-12.888841908826899</v>
      </c>
      <c r="I38" s="20">
        <f>VLOOKUP(B38,RMS!B:D,3,FALSE)</f>
        <v>81686.34</v>
      </c>
      <c r="J38" s="21">
        <f>VLOOKUP(B38,RMS!B:E,4,FALSE)</f>
        <v>93669.22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33536.78</v>
      </c>
      <c r="F39" s="25">
        <f>VLOOKUP(C39,RA!B10:I73,8,0)</f>
        <v>4519.18</v>
      </c>
      <c r="G39" s="16">
        <f t="shared" si="0"/>
        <v>29017.599999999999</v>
      </c>
      <c r="H39" s="27">
        <f>RA!J39</f>
        <v>-15.346386785101499</v>
      </c>
      <c r="I39" s="20">
        <f>VLOOKUP(B39,RMS!B:D,3,FALSE)</f>
        <v>33536.78</v>
      </c>
      <c r="J39" s="21">
        <f>VLOOKUP(B39,RMS!B:E,4,FALSE)</f>
        <v>29017.599999999999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33517.653299999998</v>
      </c>
      <c r="F40" s="25">
        <f>VLOOKUP(C40,RA!B8:I74,8,0)</f>
        <v>2962.6496999999999</v>
      </c>
      <c r="G40" s="16">
        <f t="shared" si="0"/>
        <v>30555.003599999996</v>
      </c>
      <c r="H40" s="27">
        <f>RA!J40</f>
        <v>100</v>
      </c>
      <c r="I40" s="20">
        <f>VLOOKUP(B40,RMS!B:D,3,FALSE)</f>
        <v>33517.652976325502</v>
      </c>
      <c r="J40" s="21">
        <f>VLOOKUP(B40,RMS!B:E,4,FALSE)</f>
        <v>30555.003645715198</v>
      </c>
      <c r="K40" s="22">
        <f t="shared" si="1"/>
        <v>3.2367449603043497E-4</v>
      </c>
      <c r="L40" s="22">
        <f t="shared" si="2"/>
        <v>-4.5715201849816367E-5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14289373.3003</v>
      </c>
      <c r="E7" s="68">
        <v>15799555.9011</v>
      </c>
      <c r="F7" s="69">
        <v>90.441613610830302</v>
      </c>
      <c r="G7" s="68">
        <v>14631690.119999999</v>
      </c>
      <c r="H7" s="69">
        <v>-2.3395576101771698</v>
      </c>
      <c r="I7" s="68">
        <v>1556022.1376</v>
      </c>
      <c r="J7" s="69">
        <v>10.889365858804499</v>
      </c>
      <c r="K7" s="68">
        <v>1489891.9184000001</v>
      </c>
      <c r="L7" s="69">
        <v>10.182637181219899</v>
      </c>
      <c r="M7" s="69">
        <v>4.4385917114723998E-2</v>
      </c>
      <c r="N7" s="68">
        <v>71123148.906599998</v>
      </c>
      <c r="O7" s="68">
        <v>3610481436.4054999</v>
      </c>
      <c r="P7" s="68">
        <v>798837</v>
      </c>
      <c r="Q7" s="68">
        <v>752600</v>
      </c>
      <c r="R7" s="69">
        <v>6.1436353972893896</v>
      </c>
      <c r="S7" s="68">
        <v>17.8877208996328</v>
      </c>
      <c r="T7" s="68">
        <v>18.7304868227478</v>
      </c>
      <c r="U7" s="70">
        <v>-4.7114214708720699</v>
      </c>
      <c r="V7" s="58"/>
      <c r="W7" s="58"/>
    </row>
    <row r="8" spans="1:23" ht="14.25" thickBot="1" x14ac:dyDescent="0.2">
      <c r="A8" s="55">
        <v>42159</v>
      </c>
      <c r="B8" s="45" t="s">
        <v>6</v>
      </c>
      <c r="C8" s="46"/>
      <c r="D8" s="71">
        <v>429804.47249999997</v>
      </c>
      <c r="E8" s="71">
        <v>556454.28090000001</v>
      </c>
      <c r="F8" s="72">
        <v>77.239853704574102</v>
      </c>
      <c r="G8" s="71">
        <v>509648.95270000002</v>
      </c>
      <c r="H8" s="72">
        <v>-15.666564166766699</v>
      </c>
      <c r="I8" s="71">
        <v>111222.29090000001</v>
      </c>
      <c r="J8" s="72">
        <v>25.877415898691002</v>
      </c>
      <c r="K8" s="71">
        <v>129974.3309</v>
      </c>
      <c r="L8" s="72">
        <v>25.502717156863898</v>
      </c>
      <c r="M8" s="72">
        <v>-0.14427494929308399</v>
      </c>
      <c r="N8" s="71">
        <v>1952614.4606000001</v>
      </c>
      <c r="O8" s="71">
        <v>134290673.09330001</v>
      </c>
      <c r="P8" s="71">
        <v>19534</v>
      </c>
      <c r="Q8" s="71">
        <v>19229</v>
      </c>
      <c r="R8" s="72">
        <v>1.58614592542514</v>
      </c>
      <c r="S8" s="71">
        <v>22.0028909849493</v>
      </c>
      <c r="T8" s="71">
        <v>22.684673805190101</v>
      </c>
      <c r="U8" s="73">
        <v>-3.09860563644623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58555.468699999998</v>
      </c>
      <c r="E9" s="71">
        <v>74442.930800000002</v>
      </c>
      <c r="F9" s="72">
        <v>78.658199067036193</v>
      </c>
      <c r="G9" s="71">
        <v>61570.5216</v>
      </c>
      <c r="H9" s="72">
        <v>-4.8969097900252399</v>
      </c>
      <c r="I9" s="71">
        <v>13953.590899999999</v>
      </c>
      <c r="J9" s="72">
        <v>23.8296972251885</v>
      </c>
      <c r="K9" s="71">
        <v>14573.057000000001</v>
      </c>
      <c r="L9" s="72">
        <v>23.668886703081</v>
      </c>
      <c r="M9" s="72">
        <v>-4.2507628975855999E-2</v>
      </c>
      <c r="N9" s="71">
        <v>469696.70159999997</v>
      </c>
      <c r="O9" s="71">
        <v>21118341.845800001</v>
      </c>
      <c r="P9" s="71">
        <v>3170</v>
      </c>
      <c r="Q9" s="71">
        <v>3168</v>
      </c>
      <c r="R9" s="72">
        <v>6.3131313131314995E-2</v>
      </c>
      <c r="S9" s="71">
        <v>18.471756687697201</v>
      </c>
      <c r="T9" s="71">
        <v>17.384598547979799</v>
      </c>
      <c r="U9" s="73">
        <v>5.8855156989018198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106431.09020000001</v>
      </c>
      <c r="E10" s="71">
        <v>122309.64380000001</v>
      </c>
      <c r="F10" s="72">
        <v>87.017741932137</v>
      </c>
      <c r="G10" s="71">
        <v>99737.343599999993</v>
      </c>
      <c r="H10" s="72">
        <v>6.7113744545328</v>
      </c>
      <c r="I10" s="71">
        <v>30846.636500000001</v>
      </c>
      <c r="J10" s="72">
        <v>28.982730931379699</v>
      </c>
      <c r="K10" s="71">
        <v>30207.4319</v>
      </c>
      <c r="L10" s="72">
        <v>30.286982598161</v>
      </c>
      <c r="M10" s="72">
        <v>2.1160507855022E-2</v>
      </c>
      <c r="N10" s="71">
        <v>1442909.5434999999</v>
      </c>
      <c r="O10" s="71">
        <v>35185270.618799999</v>
      </c>
      <c r="P10" s="71">
        <v>73782</v>
      </c>
      <c r="Q10" s="71">
        <v>72018</v>
      </c>
      <c r="R10" s="72">
        <v>2.4493876530867298</v>
      </c>
      <c r="S10" s="71">
        <v>1.4425075248705601</v>
      </c>
      <c r="T10" s="71">
        <v>1.39969177011303</v>
      </c>
      <c r="U10" s="73">
        <v>2.96814775793833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56709.100700000003</v>
      </c>
      <c r="E11" s="71">
        <v>83751.730599999995</v>
      </c>
      <c r="F11" s="72">
        <v>67.710959873586205</v>
      </c>
      <c r="G11" s="71">
        <v>72299.446100000001</v>
      </c>
      <c r="H11" s="72">
        <v>-21.563575159948599</v>
      </c>
      <c r="I11" s="71">
        <v>12914.306699999999</v>
      </c>
      <c r="J11" s="72">
        <v>22.772899835457999</v>
      </c>
      <c r="K11" s="71">
        <v>11185.351000000001</v>
      </c>
      <c r="L11" s="72">
        <v>15.4708667954788</v>
      </c>
      <c r="M11" s="72">
        <v>0.15457321813146499</v>
      </c>
      <c r="N11" s="71">
        <v>291883.61749999999</v>
      </c>
      <c r="O11" s="71">
        <v>11149499.6653</v>
      </c>
      <c r="P11" s="71">
        <v>2677</v>
      </c>
      <c r="Q11" s="71">
        <v>2829</v>
      </c>
      <c r="R11" s="72">
        <v>-5.3729232944503398</v>
      </c>
      <c r="S11" s="71">
        <v>21.183825438924199</v>
      </c>
      <c r="T11" s="71">
        <v>23.2152727819017</v>
      </c>
      <c r="U11" s="73">
        <v>-9.5896151940757903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171359.18109999999</v>
      </c>
      <c r="E12" s="71">
        <v>219384.25409999999</v>
      </c>
      <c r="F12" s="72">
        <v>78.109152273932494</v>
      </c>
      <c r="G12" s="71">
        <v>271457.74040000001</v>
      </c>
      <c r="H12" s="72">
        <v>-36.874453884609103</v>
      </c>
      <c r="I12" s="71">
        <v>29791.177199999998</v>
      </c>
      <c r="J12" s="72">
        <v>17.385223837300401</v>
      </c>
      <c r="K12" s="71">
        <v>42815.5602</v>
      </c>
      <c r="L12" s="72">
        <v>15.7724587764232</v>
      </c>
      <c r="M12" s="72">
        <v>-0.30419742119828702</v>
      </c>
      <c r="N12" s="71">
        <v>858107.26619999995</v>
      </c>
      <c r="O12" s="71">
        <v>39837691.980700001</v>
      </c>
      <c r="P12" s="71">
        <v>1758</v>
      </c>
      <c r="Q12" s="71">
        <v>1736</v>
      </c>
      <c r="R12" s="72">
        <v>1.26728110599079</v>
      </c>
      <c r="S12" s="71">
        <v>97.473936916951104</v>
      </c>
      <c r="T12" s="71">
        <v>98.824368778801798</v>
      </c>
      <c r="U12" s="73">
        <v>-1.38542866387078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199376.2942</v>
      </c>
      <c r="E13" s="71">
        <v>272399.8602</v>
      </c>
      <c r="F13" s="72">
        <v>73.192509736831397</v>
      </c>
      <c r="G13" s="71">
        <v>244490.59650000001</v>
      </c>
      <c r="H13" s="72">
        <v>-18.452367062714401</v>
      </c>
      <c r="I13" s="71">
        <v>61457.970099999999</v>
      </c>
      <c r="J13" s="72">
        <v>30.8251140621311</v>
      </c>
      <c r="K13" s="71">
        <v>72109.373300000007</v>
      </c>
      <c r="L13" s="72">
        <v>29.493720548880098</v>
      </c>
      <c r="M13" s="72">
        <v>-0.14771177050293399</v>
      </c>
      <c r="N13" s="71">
        <v>981726.06599999999</v>
      </c>
      <c r="O13" s="71">
        <v>60378652.535999998</v>
      </c>
      <c r="P13" s="71">
        <v>8126</v>
      </c>
      <c r="Q13" s="71">
        <v>8529</v>
      </c>
      <c r="R13" s="72">
        <v>-4.7250556923437701</v>
      </c>
      <c r="S13" s="71">
        <v>24.535601058331299</v>
      </c>
      <c r="T13" s="71">
        <v>25.2031279634189</v>
      </c>
      <c r="U13" s="73">
        <v>-2.7206462295366198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130304.9604</v>
      </c>
      <c r="E14" s="71">
        <v>141045.5178</v>
      </c>
      <c r="F14" s="72">
        <v>92.3850416748231</v>
      </c>
      <c r="G14" s="71">
        <v>157923.8432</v>
      </c>
      <c r="H14" s="72">
        <v>-17.488735228551</v>
      </c>
      <c r="I14" s="71">
        <v>29313.2752</v>
      </c>
      <c r="J14" s="72">
        <v>22.4959012381542</v>
      </c>
      <c r="K14" s="71">
        <v>34477.9424</v>
      </c>
      <c r="L14" s="72">
        <v>21.832005668919798</v>
      </c>
      <c r="M14" s="72">
        <v>-0.149796270905076</v>
      </c>
      <c r="N14" s="71">
        <v>706093.18550000002</v>
      </c>
      <c r="O14" s="71">
        <v>30881710.452599999</v>
      </c>
      <c r="P14" s="71">
        <v>2718</v>
      </c>
      <c r="Q14" s="71">
        <v>2658</v>
      </c>
      <c r="R14" s="72">
        <v>2.2573363431151399</v>
      </c>
      <c r="S14" s="71">
        <v>47.941486534216303</v>
      </c>
      <c r="T14" s="71">
        <v>57.068744544770503</v>
      </c>
      <c r="U14" s="73">
        <v>-19.0383291599437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81093.908899999995</v>
      </c>
      <c r="E15" s="71">
        <v>117640.4883</v>
      </c>
      <c r="F15" s="72">
        <v>68.933672472694099</v>
      </c>
      <c r="G15" s="71">
        <v>110621.9218</v>
      </c>
      <c r="H15" s="72">
        <v>-26.692731801735899</v>
      </c>
      <c r="I15" s="71">
        <v>21602.875100000001</v>
      </c>
      <c r="J15" s="72">
        <v>26.639331354269</v>
      </c>
      <c r="K15" s="71">
        <v>25807.260900000001</v>
      </c>
      <c r="L15" s="72">
        <v>23.329246572536</v>
      </c>
      <c r="M15" s="72">
        <v>-0.162914840760958</v>
      </c>
      <c r="N15" s="71">
        <v>447531.6678</v>
      </c>
      <c r="O15" s="71">
        <v>24529542.533100002</v>
      </c>
      <c r="P15" s="71">
        <v>3456</v>
      </c>
      <c r="Q15" s="71">
        <v>3967</v>
      </c>
      <c r="R15" s="72">
        <v>-12.8812704814721</v>
      </c>
      <c r="S15" s="71">
        <v>23.4646727141204</v>
      </c>
      <c r="T15" s="71">
        <v>23.764919485757499</v>
      </c>
      <c r="U15" s="73">
        <v>-1.2795693990500601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655887.52949999995</v>
      </c>
      <c r="E16" s="71">
        <v>755027.66929999995</v>
      </c>
      <c r="F16" s="72">
        <v>86.869336869215104</v>
      </c>
      <c r="G16" s="71">
        <v>817006.30989999999</v>
      </c>
      <c r="H16" s="72">
        <v>-19.7206286472525</v>
      </c>
      <c r="I16" s="71">
        <v>37125.003299999997</v>
      </c>
      <c r="J16" s="72">
        <v>5.6602697307419998</v>
      </c>
      <c r="K16" s="71">
        <v>-30995.615900000001</v>
      </c>
      <c r="L16" s="72">
        <v>-3.79380373497896</v>
      </c>
      <c r="M16" s="72">
        <v>-2.1977501405287398</v>
      </c>
      <c r="N16" s="71">
        <v>3390382.4690999999</v>
      </c>
      <c r="O16" s="71">
        <v>176957408.711</v>
      </c>
      <c r="P16" s="71">
        <v>32528</v>
      </c>
      <c r="Q16" s="71">
        <v>32795</v>
      </c>
      <c r="R16" s="72">
        <v>-0.81414849824668101</v>
      </c>
      <c r="S16" s="71">
        <v>20.163782879365499</v>
      </c>
      <c r="T16" s="71">
        <v>20.689500341515501</v>
      </c>
      <c r="U16" s="73">
        <v>-2.60723627751414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659263.87549999997</v>
      </c>
      <c r="E17" s="71">
        <v>479289.73739999998</v>
      </c>
      <c r="F17" s="72">
        <v>137.55017561534001</v>
      </c>
      <c r="G17" s="71">
        <v>408519.41360000003</v>
      </c>
      <c r="H17" s="72">
        <v>61.378836244368898</v>
      </c>
      <c r="I17" s="71">
        <v>49811.237000000001</v>
      </c>
      <c r="J17" s="72">
        <v>7.5555841676024</v>
      </c>
      <c r="K17" s="71">
        <v>45005.479700000004</v>
      </c>
      <c r="L17" s="72">
        <v>11.016729732229299</v>
      </c>
      <c r="M17" s="72">
        <v>0.106781603752132</v>
      </c>
      <c r="N17" s="71">
        <v>4417750.6171000004</v>
      </c>
      <c r="O17" s="71">
        <v>185975062.1539</v>
      </c>
      <c r="P17" s="71">
        <v>9485</v>
      </c>
      <c r="Q17" s="71">
        <v>9709</v>
      </c>
      <c r="R17" s="72">
        <v>-2.3071377072819002</v>
      </c>
      <c r="S17" s="71">
        <v>69.505943647865095</v>
      </c>
      <c r="T17" s="71">
        <v>40.348180430528402</v>
      </c>
      <c r="U17" s="73">
        <v>41.950028568862201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1295524.4188999999</v>
      </c>
      <c r="E18" s="71">
        <v>1623470.3873999999</v>
      </c>
      <c r="F18" s="72">
        <v>79.799695082507299</v>
      </c>
      <c r="G18" s="71">
        <v>1308412.358</v>
      </c>
      <c r="H18" s="72">
        <v>-0.98500591355619205</v>
      </c>
      <c r="I18" s="71">
        <v>174563.80929999999</v>
      </c>
      <c r="J18" s="72">
        <v>13.4743742961031</v>
      </c>
      <c r="K18" s="71">
        <v>200323.0289</v>
      </c>
      <c r="L18" s="72">
        <v>15.310389547696399</v>
      </c>
      <c r="M18" s="72">
        <v>-0.12858840913821701</v>
      </c>
      <c r="N18" s="71">
        <v>5856567.0396999996</v>
      </c>
      <c r="O18" s="71">
        <v>416661157.67369998</v>
      </c>
      <c r="P18" s="71">
        <v>63783</v>
      </c>
      <c r="Q18" s="71">
        <v>59091</v>
      </c>
      <c r="R18" s="72">
        <v>7.9402954764685099</v>
      </c>
      <c r="S18" s="71">
        <v>20.3114375131305</v>
      </c>
      <c r="T18" s="71">
        <v>19.827223812424901</v>
      </c>
      <c r="U18" s="73">
        <v>2.38394599295362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368833.85220000002</v>
      </c>
      <c r="E19" s="71">
        <v>447927.80839999998</v>
      </c>
      <c r="F19" s="72">
        <v>82.342253658569703</v>
      </c>
      <c r="G19" s="71">
        <v>603229.44880000001</v>
      </c>
      <c r="H19" s="72">
        <v>-38.856789413428302</v>
      </c>
      <c r="I19" s="71">
        <v>37839.439200000001</v>
      </c>
      <c r="J19" s="72">
        <v>10.259209932683101</v>
      </c>
      <c r="K19" s="71">
        <v>44814.801700000004</v>
      </c>
      <c r="L19" s="72">
        <v>7.4291468676056498</v>
      </c>
      <c r="M19" s="72">
        <v>-0.15564863026047901</v>
      </c>
      <c r="N19" s="71">
        <v>2848009.0987</v>
      </c>
      <c r="O19" s="71">
        <v>124055954.3609</v>
      </c>
      <c r="P19" s="71">
        <v>8255</v>
      </c>
      <c r="Q19" s="71">
        <v>7880</v>
      </c>
      <c r="R19" s="72">
        <v>4.75888324873097</v>
      </c>
      <c r="S19" s="71">
        <v>44.6800547789219</v>
      </c>
      <c r="T19" s="71">
        <v>54.1434508756345</v>
      </c>
      <c r="U19" s="73">
        <v>-21.1803592084607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832915.42590000003</v>
      </c>
      <c r="E20" s="71">
        <v>998837.70220000006</v>
      </c>
      <c r="F20" s="72">
        <v>83.3884648192047</v>
      </c>
      <c r="G20" s="71">
        <v>673070.86419999995</v>
      </c>
      <c r="H20" s="72">
        <v>23.7485486598782</v>
      </c>
      <c r="I20" s="71">
        <v>65351.296499999997</v>
      </c>
      <c r="J20" s="72">
        <v>7.8460903073544603</v>
      </c>
      <c r="K20" s="71">
        <v>58610.080300000001</v>
      </c>
      <c r="L20" s="72">
        <v>8.7078617449386808</v>
      </c>
      <c r="M20" s="72">
        <v>0.115018033851764</v>
      </c>
      <c r="N20" s="71">
        <v>3439800.8322000001</v>
      </c>
      <c r="O20" s="71">
        <v>190599088.93349999</v>
      </c>
      <c r="P20" s="71">
        <v>36747</v>
      </c>
      <c r="Q20" s="71">
        <v>33321</v>
      </c>
      <c r="R20" s="72">
        <v>10.281804267579</v>
      </c>
      <c r="S20" s="71">
        <v>22.666215633929301</v>
      </c>
      <c r="T20" s="71">
        <v>21.2178357042106</v>
      </c>
      <c r="U20" s="73">
        <v>6.39003860684464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290292.42009999999</v>
      </c>
      <c r="E21" s="71">
        <v>311351.91440000001</v>
      </c>
      <c r="F21" s="72">
        <v>93.236112152840505</v>
      </c>
      <c r="G21" s="71">
        <v>270474.50270000001</v>
      </c>
      <c r="H21" s="72">
        <v>7.3270926472434503</v>
      </c>
      <c r="I21" s="71">
        <v>34809.281900000002</v>
      </c>
      <c r="J21" s="72">
        <v>11.9911094778186</v>
      </c>
      <c r="K21" s="71">
        <v>32288.319800000001</v>
      </c>
      <c r="L21" s="72">
        <v>11.937657515841</v>
      </c>
      <c r="M21" s="72">
        <v>7.8076595983170002E-2</v>
      </c>
      <c r="N21" s="71">
        <v>1110839.1222000001</v>
      </c>
      <c r="O21" s="71">
        <v>74561233.381799996</v>
      </c>
      <c r="P21" s="71">
        <v>26650</v>
      </c>
      <c r="Q21" s="71">
        <v>21030</v>
      </c>
      <c r="R21" s="72">
        <v>26.723728007608202</v>
      </c>
      <c r="S21" s="71">
        <v>10.8927737373358</v>
      </c>
      <c r="T21" s="71">
        <v>11.391108478364201</v>
      </c>
      <c r="U21" s="73">
        <v>-4.5749113407205497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1057345.9393</v>
      </c>
      <c r="E22" s="71">
        <v>1279724.3282999999</v>
      </c>
      <c r="F22" s="72">
        <v>82.622945889025203</v>
      </c>
      <c r="G22" s="71">
        <v>1071586.4816000001</v>
      </c>
      <c r="H22" s="72">
        <v>-1.3289214211378499</v>
      </c>
      <c r="I22" s="71">
        <v>139876.57</v>
      </c>
      <c r="J22" s="72">
        <v>13.2290260737752</v>
      </c>
      <c r="K22" s="71">
        <v>126564.07180000001</v>
      </c>
      <c r="L22" s="72">
        <v>11.810905976625</v>
      </c>
      <c r="M22" s="72">
        <v>0.10518386466766599</v>
      </c>
      <c r="N22" s="71">
        <v>4756956.5107000005</v>
      </c>
      <c r="O22" s="71">
        <v>223652645.95879999</v>
      </c>
      <c r="P22" s="71">
        <v>63836</v>
      </c>
      <c r="Q22" s="71">
        <v>61341</v>
      </c>
      <c r="R22" s="72">
        <v>4.06742635431441</v>
      </c>
      <c r="S22" s="71">
        <v>16.563474204210799</v>
      </c>
      <c r="T22" s="71">
        <v>16.3384512870674</v>
      </c>
      <c r="U22" s="73">
        <v>1.35854902400975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2031907.9598999999</v>
      </c>
      <c r="E23" s="71">
        <v>2612643.6812</v>
      </c>
      <c r="F23" s="72">
        <v>77.7721039620196</v>
      </c>
      <c r="G23" s="71">
        <v>2368445.0391000002</v>
      </c>
      <c r="H23" s="72">
        <v>-14.2091994386276</v>
      </c>
      <c r="I23" s="71">
        <v>246813.03219999999</v>
      </c>
      <c r="J23" s="72">
        <v>12.146860835770701</v>
      </c>
      <c r="K23" s="71">
        <v>234449.2506</v>
      </c>
      <c r="L23" s="72">
        <v>9.8988681066920492</v>
      </c>
      <c r="M23" s="72">
        <v>5.2735428108039002E-2</v>
      </c>
      <c r="N23" s="71">
        <v>13150656.9103</v>
      </c>
      <c r="O23" s="71">
        <v>503547891.60250002</v>
      </c>
      <c r="P23" s="71">
        <v>68668</v>
      </c>
      <c r="Q23" s="71">
        <v>74080</v>
      </c>
      <c r="R23" s="72">
        <v>-7.3056155507559399</v>
      </c>
      <c r="S23" s="71">
        <v>29.5903180506204</v>
      </c>
      <c r="T23" s="71">
        <v>35.047086115010799</v>
      </c>
      <c r="U23" s="73">
        <v>-18.441059183802899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211905.46100000001</v>
      </c>
      <c r="E24" s="71">
        <v>241555.21770000001</v>
      </c>
      <c r="F24" s="72">
        <v>87.725474538569699</v>
      </c>
      <c r="G24" s="71">
        <v>183833.98199999999</v>
      </c>
      <c r="H24" s="72">
        <v>15.270016291112</v>
      </c>
      <c r="I24" s="71">
        <v>33586.139199999998</v>
      </c>
      <c r="J24" s="72">
        <v>15.849586434207099</v>
      </c>
      <c r="K24" s="71">
        <v>34944.391799999998</v>
      </c>
      <c r="L24" s="72">
        <v>19.008668266784301</v>
      </c>
      <c r="M24" s="72">
        <v>-3.8868972388296001E-2</v>
      </c>
      <c r="N24" s="71">
        <v>885057.89560000005</v>
      </c>
      <c r="O24" s="71">
        <v>47221886.084200002</v>
      </c>
      <c r="P24" s="71">
        <v>23622</v>
      </c>
      <c r="Q24" s="71">
        <v>21335</v>
      </c>
      <c r="R24" s="72">
        <v>10.7194750410124</v>
      </c>
      <c r="S24" s="71">
        <v>8.9706824570315806</v>
      </c>
      <c r="T24" s="71">
        <v>9.1212767658776706</v>
      </c>
      <c r="U24" s="73">
        <v>-1.67873859728525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196354.79190000001</v>
      </c>
      <c r="E25" s="71">
        <v>202571.30040000001</v>
      </c>
      <c r="F25" s="72">
        <v>96.931199786087802</v>
      </c>
      <c r="G25" s="71">
        <v>150160.09650000001</v>
      </c>
      <c r="H25" s="72">
        <v>30.763629270843001</v>
      </c>
      <c r="I25" s="71">
        <v>15870.055899999999</v>
      </c>
      <c r="J25" s="72">
        <v>8.0823369505962095</v>
      </c>
      <c r="K25" s="71">
        <v>12865.353300000001</v>
      </c>
      <c r="L25" s="72">
        <v>8.5677577464796109</v>
      </c>
      <c r="M25" s="72">
        <v>0.233549948449531</v>
      </c>
      <c r="N25" s="71">
        <v>770929.93500000006</v>
      </c>
      <c r="O25" s="71">
        <v>55056005.892800003</v>
      </c>
      <c r="P25" s="71">
        <v>16401</v>
      </c>
      <c r="Q25" s="71">
        <v>15615</v>
      </c>
      <c r="R25" s="72">
        <v>5.0336215177713797</v>
      </c>
      <c r="S25" s="71">
        <v>11.972123157124599</v>
      </c>
      <c r="T25" s="71">
        <v>11.5562994620557</v>
      </c>
      <c r="U25" s="73">
        <v>3.47326610001832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534601.21600000001</v>
      </c>
      <c r="E26" s="71">
        <v>521642.98739999998</v>
      </c>
      <c r="F26" s="72">
        <v>102.484118240444</v>
      </c>
      <c r="G26" s="71">
        <v>603253.75320000004</v>
      </c>
      <c r="H26" s="72">
        <v>-11.380374649279499</v>
      </c>
      <c r="I26" s="71">
        <v>111830.1943</v>
      </c>
      <c r="J26" s="72">
        <v>20.9184324601312</v>
      </c>
      <c r="K26" s="71">
        <v>75805.706000000006</v>
      </c>
      <c r="L26" s="72">
        <v>12.5661391409309</v>
      </c>
      <c r="M26" s="72">
        <v>0.475221328325865</v>
      </c>
      <c r="N26" s="71">
        <v>2080140.9635999999</v>
      </c>
      <c r="O26" s="71">
        <v>111308841.09909999</v>
      </c>
      <c r="P26" s="71">
        <v>36249</v>
      </c>
      <c r="Q26" s="71">
        <v>33465</v>
      </c>
      <c r="R26" s="72">
        <v>8.3191393993724798</v>
      </c>
      <c r="S26" s="71">
        <v>14.7480265938371</v>
      </c>
      <c r="T26" s="71">
        <v>14.4396861795906</v>
      </c>
      <c r="U26" s="73">
        <v>2.0907232047934299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208165.7248</v>
      </c>
      <c r="E27" s="71">
        <v>263532.24790000002</v>
      </c>
      <c r="F27" s="72">
        <v>78.990607964984505</v>
      </c>
      <c r="G27" s="71">
        <v>190705.72829999999</v>
      </c>
      <c r="H27" s="72">
        <v>9.1554651533768201</v>
      </c>
      <c r="I27" s="71">
        <v>55933.832699999999</v>
      </c>
      <c r="J27" s="72">
        <v>26.869857059196299</v>
      </c>
      <c r="K27" s="71">
        <v>60255.224199999997</v>
      </c>
      <c r="L27" s="72">
        <v>31.595917299983899</v>
      </c>
      <c r="M27" s="72">
        <v>-7.1718121662885007E-2</v>
      </c>
      <c r="N27" s="71">
        <v>848054.30480000004</v>
      </c>
      <c r="O27" s="71">
        <v>42441616.107699998</v>
      </c>
      <c r="P27" s="71">
        <v>28827</v>
      </c>
      <c r="Q27" s="71">
        <v>26828</v>
      </c>
      <c r="R27" s="72">
        <v>7.4511704189652601</v>
      </c>
      <c r="S27" s="71">
        <v>7.2212066742983998</v>
      </c>
      <c r="T27" s="71">
        <v>7.0786033509765902</v>
      </c>
      <c r="U27" s="73">
        <v>1.9747852367854299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730486.39639999997</v>
      </c>
      <c r="E28" s="71">
        <v>780948.42070000002</v>
      </c>
      <c r="F28" s="72">
        <v>93.538366560141199</v>
      </c>
      <c r="G28" s="71">
        <v>552243.24069999997</v>
      </c>
      <c r="H28" s="72">
        <v>32.276204136797901</v>
      </c>
      <c r="I28" s="71">
        <v>28126.819899999999</v>
      </c>
      <c r="J28" s="72">
        <v>3.85042350393043</v>
      </c>
      <c r="K28" s="71">
        <v>14094.9023</v>
      </c>
      <c r="L28" s="72">
        <v>2.5522996500842501</v>
      </c>
      <c r="M28" s="72">
        <v>0.99553138442116096</v>
      </c>
      <c r="N28" s="71">
        <v>2832290.2522</v>
      </c>
      <c r="O28" s="71">
        <v>147601680.16510001</v>
      </c>
      <c r="P28" s="71">
        <v>41276</v>
      </c>
      <c r="Q28" s="71">
        <v>38883</v>
      </c>
      <c r="R28" s="72">
        <v>6.1543605174497804</v>
      </c>
      <c r="S28" s="71">
        <v>17.6976062699874</v>
      </c>
      <c r="T28" s="71">
        <v>17.430658519147201</v>
      </c>
      <c r="U28" s="73">
        <v>1.5083833755128699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597424.97860000003</v>
      </c>
      <c r="E29" s="71">
        <v>673068.74309999996</v>
      </c>
      <c r="F29" s="72">
        <v>88.761361261317504</v>
      </c>
      <c r="G29" s="71">
        <v>458825.50319999998</v>
      </c>
      <c r="H29" s="72">
        <v>30.207448024000801</v>
      </c>
      <c r="I29" s="71">
        <v>90476.410900000003</v>
      </c>
      <c r="J29" s="72">
        <v>15.1443970608697</v>
      </c>
      <c r="K29" s="71">
        <v>80582.385500000004</v>
      </c>
      <c r="L29" s="72">
        <v>17.562752056716999</v>
      </c>
      <c r="M29" s="72">
        <v>0.12278149050328099</v>
      </c>
      <c r="N29" s="71">
        <v>2399756.4515999998</v>
      </c>
      <c r="O29" s="71">
        <v>113322409.5103</v>
      </c>
      <c r="P29" s="71">
        <v>96224</v>
      </c>
      <c r="Q29" s="71">
        <v>89599</v>
      </c>
      <c r="R29" s="72">
        <v>7.3940557372292002</v>
      </c>
      <c r="S29" s="71">
        <v>6.2086899172763603</v>
      </c>
      <c r="T29" s="71">
        <v>6.3675624404290199</v>
      </c>
      <c r="U29" s="73">
        <v>-2.5588735348271499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1111051.8877999999</v>
      </c>
      <c r="E30" s="71">
        <v>1294096.4839000001</v>
      </c>
      <c r="F30" s="72">
        <v>85.855413535445095</v>
      </c>
      <c r="G30" s="71">
        <v>1087806.0981999999</v>
      </c>
      <c r="H30" s="72">
        <v>2.1369423869258801</v>
      </c>
      <c r="I30" s="71">
        <v>108171.41929999999</v>
      </c>
      <c r="J30" s="72">
        <v>9.7359466724988692</v>
      </c>
      <c r="K30" s="71">
        <v>86811.036500000002</v>
      </c>
      <c r="L30" s="72">
        <v>7.98037781215299</v>
      </c>
      <c r="M30" s="72">
        <v>0.24605607375739599</v>
      </c>
      <c r="N30" s="71">
        <v>4399425.7549000001</v>
      </c>
      <c r="O30" s="71">
        <v>201128639.01789999</v>
      </c>
      <c r="P30" s="71">
        <v>65391</v>
      </c>
      <c r="Q30" s="71">
        <v>57588</v>
      </c>
      <c r="R30" s="72">
        <v>13.549697853719501</v>
      </c>
      <c r="S30" s="71">
        <v>16.990899172669</v>
      </c>
      <c r="T30" s="71">
        <v>16.5214626953532</v>
      </c>
      <c r="U30" s="73">
        <v>2.76287012561964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725390.93559999997</v>
      </c>
      <c r="E31" s="71">
        <v>688490.21959999995</v>
      </c>
      <c r="F31" s="72">
        <v>105.359657254309</v>
      </c>
      <c r="G31" s="71">
        <v>555344.83270000003</v>
      </c>
      <c r="H31" s="72">
        <v>30.619912689789999</v>
      </c>
      <c r="I31" s="71">
        <v>34524.370199999998</v>
      </c>
      <c r="J31" s="72">
        <v>4.7594157171875198</v>
      </c>
      <c r="K31" s="71">
        <v>27292.738700000002</v>
      </c>
      <c r="L31" s="72">
        <v>4.9145570630966304</v>
      </c>
      <c r="M31" s="72">
        <v>0.264965402684194</v>
      </c>
      <c r="N31" s="71">
        <v>2634357.7195000001</v>
      </c>
      <c r="O31" s="71">
        <v>197411812.22299999</v>
      </c>
      <c r="P31" s="71">
        <v>31448</v>
      </c>
      <c r="Q31" s="71">
        <v>24768</v>
      </c>
      <c r="R31" s="72">
        <v>26.970284237726101</v>
      </c>
      <c r="S31" s="71">
        <v>23.066361472907701</v>
      </c>
      <c r="T31" s="71">
        <v>22.220568398740301</v>
      </c>
      <c r="U31" s="73">
        <v>3.6667814954723701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107831.9985</v>
      </c>
      <c r="E32" s="71">
        <v>143832.41339999999</v>
      </c>
      <c r="F32" s="72">
        <v>74.970582743486105</v>
      </c>
      <c r="G32" s="71">
        <v>101953.4427</v>
      </c>
      <c r="H32" s="72">
        <v>5.7659218210980301</v>
      </c>
      <c r="I32" s="71">
        <v>31377.907999999999</v>
      </c>
      <c r="J32" s="72">
        <v>29.0988838531079</v>
      </c>
      <c r="K32" s="71">
        <v>29289.898499999999</v>
      </c>
      <c r="L32" s="72">
        <v>28.7286998107421</v>
      </c>
      <c r="M32" s="72">
        <v>7.1287700092235007E-2</v>
      </c>
      <c r="N32" s="71">
        <v>434170.3026</v>
      </c>
      <c r="O32" s="71">
        <v>20617835.407699998</v>
      </c>
      <c r="P32" s="71">
        <v>22827</v>
      </c>
      <c r="Q32" s="71">
        <v>20520</v>
      </c>
      <c r="R32" s="72">
        <v>11.2426900584795</v>
      </c>
      <c r="S32" s="71">
        <v>4.7238795505322599</v>
      </c>
      <c r="T32" s="71">
        <v>4.8955727485380098</v>
      </c>
      <c r="U32" s="73">
        <v>-3.63458035221077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1">
        <v>170.96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123493.1097</v>
      </c>
      <c r="E35" s="71">
        <v>119405.9656</v>
      </c>
      <c r="F35" s="72">
        <v>103.422897741719</v>
      </c>
      <c r="G35" s="71">
        <v>72026.069199999998</v>
      </c>
      <c r="H35" s="72">
        <v>71.4561284152377</v>
      </c>
      <c r="I35" s="71">
        <v>19389.099999999999</v>
      </c>
      <c r="J35" s="72">
        <v>15.7005520770362</v>
      </c>
      <c r="K35" s="71">
        <v>8978.4364999999998</v>
      </c>
      <c r="L35" s="72">
        <v>12.465537269664001</v>
      </c>
      <c r="M35" s="72">
        <v>1.15951853087116</v>
      </c>
      <c r="N35" s="71">
        <v>508264.2303</v>
      </c>
      <c r="O35" s="71">
        <v>31304466.531399999</v>
      </c>
      <c r="P35" s="71">
        <v>8870</v>
      </c>
      <c r="Q35" s="71">
        <v>7987</v>
      </c>
      <c r="R35" s="72">
        <v>11.0554651308376</v>
      </c>
      <c r="S35" s="71">
        <v>13.9225602818489</v>
      </c>
      <c r="T35" s="71">
        <v>13.434778527607399</v>
      </c>
      <c r="U35" s="73">
        <v>3.5035348697861002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26831.62</v>
      </c>
      <c r="E36" s="74"/>
      <c r="F36" s="74"/>
      <c r="G36" s="74"/>
      <c r="H36" s="74"/>
      <c r="I36" s="71">
        <v>56.18</v>
      </c>
      <c r="J36" s="72">
        <v>0.209379828724468</v>
      </c>
      <c r="K36" s="74"/>
      <c r="L36" s="74"/>
      <c r="M36" s="74"/>
      <c r="N36" s="71">
        <v>304663.34999999998</v>
      </c>
      <c r="O36" s="71">
        <v>7378129.4299999997</v>
      </c>
      <c r="P36" s="71">
        <v>12</v>
      </c>
      <c r="Q36" s="71">
        <v>27</v>
      </c>
      <c r="R36" s="72">
        <v>-55.5555555555556</v>
      </c>
      <c r="S36" s="71">
        <v>2235.9683333333301</v>
      </c>
      <c r="T36" s="71">
        <v>2692.2455555555598</v>
      </c>
      <c r="U36" s="73">
        <v>-20.406247057265499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146001.76999999999</v>
      </c>
      <c r="E37" s="71">
        <v>138827.49309999999</v>
      </c>
      <c r="F37" s="72">
        <v>105.16776377632399</v>
      </c>
      <c r="G37" s="71">
        <v>238438.52</v>
      </c>
      <c r="H37" s="72">
        <v>-38.767540580271998</v>
      </c>
      <c r="I37" s="71">
        <v>-16467.189999999999</v>
      </c>
      <c r="J37" s="72">
        <v>-11.278760524615601</v>
      </c>
      <c r="K37" s="71">
        <v>-23663.33</v>
      </c>
      <c r="L37" s="72">
        <v>-9.92428991758546</v>
      </c>
      <c r="M37" s="72">
        <v>-0.30410512806101297</v>
      </c>
      <c r="N37" s="71">
        <v>803139.59</v>
      </c>
      <c r="O37" s="71">
        <v>83432043.879999995</v>
      </c>
      <c r="P37" s="71">
        <v>62</v>
      </c>
      <c r="Q37" s="71">
        <v>68</v>
      </c>
      <c r="R37" s="72">
        <v>-8.8235294117647101</v>
      </c>
      <c r="S37" s="71">
        <v>2354.8672580645198</v>
      </c>
      <c r="T37" s="71">
        <v>2647.1849999999999</v>
      </c>
      <c r="U37" s="73">
        <v>-12.4133426601609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393452.96</v>
      </c>
      <c r="E38" s="71">
        <v>129641.3284</v>
      </c>
      <c r="F38" s="72">
        <v>303.49346528294302</v>
      </c>
      <c r="G38" s="71">
        <v>341071.09</v>
      </c>
      <c r="H38" s="72">
        <v>15.3580504287244</v>
      </c>
      <c r="I38" s="71">
        <v>-50711.53</v>
      </c>
      <c r="J38" s="72">
        <v>-12.888841908826899</v>
      </c>
      <c r="K38" s="71">
        <v>-22.07</v>
      </c>
      <c r="L38" s="72">
        <v>-6.4707917636760001E-3</v>
      </c>
      <c r="M38" s="72">
        <v>2296.7584956955102</v>
      </c>
      <c r="N38" s="71">
        <v>2226133.98</v>
      </c>
      <c r="O38" s="71">
        <v>69117897.769999996</v>
      </c>
      <c r="P38" s="71">
        <v>304</v>
      </c>
      <c r="Q38" s="71">
        <v>252</v>
      </c>
      <c r="R38" s="72">
        <v>20.634920634920601</v>
      </c>
      <c r="S38" s="71">
        <v>1294.2531578947401</v>
      </c>
      <c r="T38" s="71">
        <v>2407.2852777777798</v>
      </c>
      <c r="U38" s="73">
        <v>-85.998022341589405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166725.76000000001</v>
      </c>
      <c r="E39" s="71">
        <v>80707.994200000001</v>
      </c>
      <c r="F39" s="72">
        <v>206.57899090744601</v>
      </c>
      <c r="G39" s="71">
        <v>242924.67</v>
      </c>
      <c r="H39" s="72">
        <v>-31.367299994685599</v>
      </c>
      <c r="I39" s="71">
        <v>-25586.38</v>
      </c>
      <c r="J39" s="72">
        <v>-15.346386785101499</v>
      </c>
      <c r="K39" s="71">
        <v>-24140.23</v>
      </c>
      <c r="L39" s="72">
        <v>-9.9373316016030806</v>
      </c>
      <c r="M39" s="72">
        <v>5.9906222931595997E-2</v>
      </c>
      <c r="N39" s="71">
        <v>890425.38</v>
      </c>
      <c r="O39" s="71">
        <v>51540267.859999999</v>
      </c>
      <c r="P39" s="71">
        <v>112</v>
      </c>
      <c r="Q39" s="71">
        <v>105</v>
      </c>
      <c r="R39" s="72">
        <v>6.6666666666666696</v>
      </c>
      <c r="S39" s="71">
        <v>1488.6228571428601</v>
      </c>
      <c r="T39" s="71">
        <v>1368.43466666667</v>
      </c>
      <c r="U39" s="73">
        <v>8.0737837592303201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1</v>
      </c>
      <c r="E40" s="74"/>
      <c r="F40" s="74"/>
      <c r="G40" s="71">
        <v>0.23</v>
      </c>
      <c r="H40" s="72">
        <v>334.78260869565202</v>
      </c>
      <c r="I40" s="71">
        <v>1</v>
      </c>
      <c r="J40" s="72">
        <v>100</v>
      </c>
      <c r="K40" s="71">
        <v>0.1</v>
      </c>
      <c r="L40" s="72">
        <v>43.478260869565197</v>
      </c>
      <c r="M40" s="72">
        <v>9</v>
      </c>
      <c r="N40" s="71">
        <v>60.11</v>
      </c>
      <c r="O40" s="71">
        <v>3174.33</v>
      </c>
      <c r="P40" s="71">
        <v>5</v>
      </c>
      <c r="Q40" s="71">
        <v>3</v>
      </c>
      <c r="R40" s="72">
        <v>66.6666666666667</v>
      </c>
      <c r="S40" s="71">
        <v>0.2</v>
      </c>
      <c r="T40" s="71">
        <v>16.239999999999998</v>
      </c>
      <c r="U40" s="73">
        <v>-8020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96758.974000000002</v>
      </c>
      <c r="E41" s="71">
        <v>84865.014500000005</v>
      </c>
      <c r="F41" s="72">
        <v>114.015150495261</v>
      </c>
      <c r="G41" s="71">
        <v>181829.91519999999</v>
      </c>
      <c r="H41" s="72">
        <v>-46.785998391094203</v>
      </c>
      <c r="I41" s="71">
        <v>5148.5086000000001</v>
      </c>
      <c r="J41" s="72">
        <v>5.3209623739912697</v>
      </c>
      <c r="K41" s="71">
        <v>8105.8607000000002</v>
      </c>
      <c r="L41" s="72">
        <v>4.4579356983608198</v>
      </c>
      <c r="M41" s="72">
        <v>-0.36484121914406897</v>
      </c>
      <c r="N41" s="71">
        <v>555400.85430000001</v>
      </c>
      <c r="O41" s="71">
        <v>35728258.339500003</v>
      </c>
      <c r="P41" s="71">
        <v>196</v>
      </c>
      <c r="Q41" s="71">
        <v>167</v>
      </c>
      <c r="R41" s="72">
        <v>17.365269461077801</v>
      </c>
      <c r="S41" s="71">
        <v>493.66823469387799</v>
      </c>
      <c r="T41" s="71">
        <v>592.49705449101805</v>
      </c>
      <c r="U41" s="73">
        <v>-20.019278708184299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338548.04470000003</v>
      </c>
      <c r="E42" s="71">
        <v>268881.75150000001</v>
      </c>
      <c r="F42" s="72">
        <v>125.909639762221</v>
      </c>
      <c r="G42" s="71">
        <v>500164.70860000001</v>
      </c>
      <c r="H42" s="72">
        <v>-32.312688424654702</v>
      </c>
      <c r="I42" s="71">
        <v>21504.5569</v>
      </c>
      <c r="J42" s="72">
        <v>6.35199559904592</v>
      </c>
      <c r="K42" s="71">
        <v>28746.785899999999</v>
      </c>
      <c r="L42" s="72">
        <v>5.7474638665459796</v>
      </c>
      <c r="M42" s="72">
        <v>-0.25193178205011102</v>
      </c>
      <c r="N42" s="71">
        <v>1817570.7335000001</v>
      </c>
      <c r="O42" s="71">
        <v>86506865.474299997</v>
      </c>
      <c r="P42" s="71">
        <v>1726</v>
      </c>
      <c r="Q42" s="71">
        <v>1925</v>
      </c>
      <c r="R42" s="72">
        <v>-10.3376623376623</v>
      </c>
      <c r="S42" s="71">
        <v>196.146028215527</v>
      </c>
      <c r="T42" s="71">
        <v>204.277459376623</v>
      </c>
      <c r="U42" s="73">
        <v>-4.1456007216017703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81686.34</v>
      </c>
      <c r="E43" s="71">
        <v>59612.159599999999</v>
      </c>
      <c r="F43" s="72">
        <v>137.02966063990701</v>
      </c>
      <c r="G43" s="71">
        <v>67257.279999999999</v>
      </c>
      <c r="H43" s="72">
        <v>21.453528896797501</v>
      </c>
      <c r="I43" s="71">
        <v>-11982.88</v>
      </c>
      <c r="J43" s="72">
        <v>-14.6693804618985</v>
      </c>
      <c r="K43" s="71">
        <v>-9341.0300000000007</v>
      </c>
      <c r="L43" s="72">
        <v>-13.8885039656674</v>
      </c>
      <c r="M43" s="72">
        <v>0.28282212989359801</v>
      </c>
      <c r="N43" s="71">
        <v>369768.45</v>
      </c>
      <c r="O43" s="71">
        <v>38123696.630000003</v>
      </c>
      <c r="P43" s="71">
        <v>54</v>
      </c>
      <c r="Q43" s="71">
        <v>45</v>
      </c>
      <c r="R43" s="72">
        <v>20</v>
      </c>
      <c r="S43" s="71">
        <v>1512.71</v>
      </c>
      <c r="T43" s="71">
        <v>1364.9</v>
      </c>
      <c r="U43" s="73">
        <v>9.7712053202530509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33536.78</v>
      </c>
      <c r="E44" s="71">
        <v>12174.225</v>
      </c>
      <c r="F44" s="72">
        <v>275.47363384527603</v>
      </c>
      <c r="G44" s="71">
        <v>47064.98</v>
      </c>
      <c r="H44" s="72">
        <v>-28.743664610077399</v>
      </c>
      <c r="I44" s="71">
        <v>4519.18</v>
      </c>
      <c r="J44" s="72">
        <v>13.4752948851977</v>
      </c>
      <c r="K44" s="71">
        <v>6268.61</v>
      </c>
      <c r="L44" s="72">
        <v>13.319053784788601</v>
      </c>
      <c r="M44" s="72">
        <v>-0.27907781788945202</v>
      </c>
      <c r="N44" s="71">
        <v>178783.03</v>
      </c>
      <c r="O44" s="71">
        <v>14027441.470000001</v>
      </c>
      <c r="P44" s="71">
        <v>37</v>
      </c>
      <c r="Q44" s="71">
        <v>29</v>
      </c>
      <c r="R44" s="72">
        <v>27.586206896551701</v>
      </c>
      <c r="S44" s="71">
        <v>906.39945945945897</v>
      </c>
      <c r="T44" s="71">
        <v>856.11620689655194</v>
      </c>
      <c r="U44" s="73">
        <v>5.5475819229740804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33517.653299999998</v>
      </c>
      <c r="E45" s="77"/>
      <c r="F45" s="77"/>
      <c r="G45" s="76">
        <v>8291.1957000000002</v>
      </c>
      <c r="H45" s="78">
        <v>304.25596636200498</v>
      </c>
      <c r="I45" s="76">
        <v>2962.6496999999999</v>
      </c>
      <c r="J45" s="78">
        <v>8.8390725731386404</v>
      </c>
      <c r="K45" s="76">
        <v>807.42399999999998</v>
      </c>
      <c r="L45" s="78">
        <v>9.7383300215673394</v>
      </c>
      <c r="M45" s="78">
        <v>2.6692613793991802</v>
      </c>
      <c r="N45" s="76">
        <v>63230.51</v>
      </c>
      <c r="O45" s="76">
        <v>3826471.7207999998</v>
      </c>
      <c r="P45" s="76">
        <v>21</v>
      </c>
      <c r="Q45" s="76">
        <v>10</v>
      </c>
      <c r="R45" s="78">
        <v>110</v>
      </c>
      <c r="S45" s="76">
        <v>1596.07872857143</v>
      </c>
      <c r="T45" s="76">
        <v>523.08599000000004</v>
      </c>
      <c r="U45" s="79">
        <v>67.226805254889399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46147</v>
      </c>
      <c r="D2" s="32">
        <v>429805.04853504302</v>
      </c>
      <c r="E2" s="32">
        <v>318582.19293504301</v>
      </c>
      <c r="F2" s="32">
        <v>111222.8556</v>
      </c>
      <c r="G2" s="32">
        <v>318582.19293504301</v>
      </c>
      <c r="H2" s="32">
        <v>0.25877512602305303</v>
      </c>
    </row>
    <row r="3" spans="1:8" ht="14.25" x14ac:dyDescent="0.2">
      <c r="A3" s="32">
        <v>2</v>
      </c>
      <c r="B3" s="33">
        <v>13</v>
      </c>
      <c r="C3" s="32">
        <v>5693</v>
      </c>
      <c r="D3" s="32">
        <v>58555.498093964103</v>
      </c>
      <c r="E3" s="32">
        <v>44601.868068890399</v>
      </c>
      <c r="F3" s="32">
        <v>13953.6300250737</v>
      </c>
      <c r="G3" s="32">
        <v>44601.868068890399</v>
      </c>
      <c r="H3" s="32">
        <v>0.238297520801246</v>
      </c>
    </row>
    <row r="4" spans="1:8" ht="14.25" x14ac:dyDescent="0.2">
      <c r="A4" s="32">
        <v>3</v>
      </c>
      <c r="B4" s="33">
        <v>14</v>
      </c>
      <c r="C4" s="32">
        <v>98475</v>
      </c>
      <c r="D4" s="32">
        <v>106432.908175214</v>
      </c>
      <c r="E4" s="32">
        <v>75584.453376068399</v>
      </c>
      <c r="F4" s="32">
        <v>30848.4547991453</v>
      </c>
      <c r="G4" s="32">
        <v>75584.453376068399</v>
      </c>
      <c r="H4" s="32">
        <v>0.289839442781752</v>
      </c>
    </row>
    <row r="5" spans="1:8" ht="14.25" x14ac:dyDescent="0.2">
      <c r="A5" s="32">
        <v>4</v>
      </c>
      <c r="B5" s="33">
        <v>15</v>
      </c>
      <c r="C5" s="32">
        <v>3218</v>
      </c>
      <c r="D5" s="32">
        <v>56709.125009401701</v>
      </c>
      <c r="E5" s="32">
        <v>43794.793578632503</v>
      </c>
      <c r="F5" s="32">
        <v>12914.3314307692</v>
      </c>
      <c r="G5" s="32">
        <v>43794.793578632503</v>
      </c>
      <c r="H5" s="32">
        <v>0.227729336832973</v>
      </c>
    </row>
    <row r="6" spans="1:8" ht="14.25" x14ac:dyDescent="0.2">
      <c r="A6" s="32">
        <v>5</v>
      </c>
      <c r="B6" s="33">
        <v>16</v>
      </c>
      <c r="C6" s="32">
        <v>2704</v>
      </c>
      <c r="D6" s="32">
        <v>171359.190364957</v>
      </c>
      <c r="E6" s="32">
        <v>141568.00460512799</v>
      </c>
      <c r="F6" s="32">
        <v>29791.185759829099</v>
      </c>
      <c r="G6" s="32">
        <v>141568.00460512799</v>
      </c>
      <c r="H6" s="32">
        <v>0.17385227892580701</v>
      </c>
    </row>
    <row r="7" spans="1:8" ht="14.25" x14ac:dyDescent="0.2">
      <c r="A7" s="32">
        <v>6</v>
      </c>
      <c r="B7" s="33">
        <v>17</v>
      </c>
      <c r="C7" s="32">
        <v>15095</v>
      </c>
      <c r="D7" s="32">
        <v>199376.492151282</v>
      </c>
      <c r="E7" s="32">
        <v>137918.323997436</v>
      </c>
      <c r="F7" s="32">
        <v>61458.1681538462</v>
      </c>
      <c r="G7" s="32">
        <v>137918.323997436</v>
      </c>
      <c r="H7" s="32">
        <v>0.30825182793974099</v>
      </c>
    </row>
    <row r="8" spans="1:8" ht="14.25" x14ac:dyDescent="0.2">
      <c r="A8" s="32">
        <v>7</v>
      </c>
      <c r="B8" s="33">
        <v>18</v>
      </c>
      <c r="C8" s="32">
        <v>45614</v>
      </c>
      <c r="D8" s="32">
        <v>130304.95667094</v>
      </c>
      <c r="E8" s="32">
        <v>100991.682588034</v>
      </c>
      <c r="F8" s="32">
        <v>29313.274082905999</v>
      </c>
      <c r="G8" s="32">
        <v>100991.682588034</v>
      </c>
      <c r="H8" s="32">
        <v>0.22495901024648601</v>
      </c>
    </row>
    <row r="9" spans="1:8" ht="14.25" x14ac:dyDescent="0.2">
      <c r="A9" s="32">
        <v>8</v>
      </c>
      <c r="B9" s="33">
        <v>19</v>
      </c>
      <c r="C9" s="32">
        <v>12738</v>
      </c>
      <c r="D9" s="32">
        <v>81093.998710256405</v>
      </c>
      <c r="E9" s="32">
        <v>59491.033068376099</v>
      </c>
      <c r="F9" s="32">
        <v>21602.965641880299</v>
      </c>
      <c r="G9" s="32">
        <v>59491.033068376099</v>
      </c>
      <c r="H9" s="32">
        <v>0.26639413502183201</v>
      </c>
    </row>
    <row r="10" spans="1:8" ht="14.25" x14ac:dyDescent="0.2">
      <c r="A10" s="32">
        <v>9</v>
      </c>
      <c r="B10" s="33">
        <v>21</v>
      </c>
      <c r="C10" s="32">
        <v>145915</v>
      </c>
      <c r="D10" s="32">
        <v>655887.10561623902</v>
      </c>
      <c r="E10" s="32">
        <v>618762.52617350395</v>
      </c>
      <c r="F10" s="32">
        <v>37124.579442734997</v>
      </c>
      <c r="G10" s="32">
        <v>618762.52617350395</v>
      </c>
      <c r="H10" s="35">
        <v>5.6602087653262502E-2</v>
      </c>
    </row>
    <row r="11" spans="1:8" ht="14.25" x14ac:dyDescent="0.2">
      <c r="A11" s="32">
        <v>10</v>
      </c>
      <c r="B11" s="33">
        <v>22</v>
      </c>
      <c r="C11" s="32">
        <v>53882</v>
      </c>
      <c r="D11" s="32">
        <v>659263.78908547002</v>
      </c>
      <c r="E11" s="32">
        <v>609452.63979401696</v>
      </c>
      <c r="F11" s="32">
        <v>49811.149291453003</v>
      </c>
      <c r="G11" s="32">
        <v>609452.63979401696</v>
      </c>
      <c r="H11" s="32">
        <v>7.5555718539540795E-2</v>
      </c>
    </row>
    <row r="12" spans="1:8" ht="14.25" x14ac:dyDescent="0.2">
      <c r="A12" s="32">
        <v>11</v>
      </c>
      <c r="B12" s="33">
        <v>23</v>
      </c>
      <c r="C12" s="32">
        <v>172922.00599999999</v>
      </c>
      <c r="D12" s="32">
        <v>1295524.45740325</v>
      </c>
      <c r="E12" s="32">
        <v>1120960.6045741299</v>
      </c>
      <c r="F12" s="32">
        <v>174563.85282912001</v>
      </c>
      <c r="G12" s="32">
        <v>1120960.6045741299</v>
      </c>
      <c r="H12" s="32">
        <v>0.13474377255603201</v>
      </c>
    </row>
    <row r="13" spans="1:8" ht="14.25" x14ac:dyDescent="0.2">
      <c r="A13" s="32">
        <v>12</v>
      </c>
      <c r="B13" s="33">
        <v>24</v>
      </c>
      <c r="C13" s="32">
        <v>21188.534</v>
      </c>
      <c r="D13" s="32">
        <v>368833.85234273499</v>
      </c>
      <c r="E13" s="32">
        <v>330994.41451709397</v>
      </c>
      <c r="F13" s="32">
        <v>37839.437825640998</v>
      </c>
      <c r="G13" s="32">
        <v>330994.41451709397</v>
      </c>
      <c r="H13" s="32">
        <v>0.102592095560901</v>
      </c>
    </row>
    <row r="14" spans="1:8" ht="14.25" x14ac:dyDescent="0.2">
      <c r="A14" s="32">
        <v>13</v>
      </c>
      <c r="B14" s="33">
        <v>25</v>
      </c>
      <c r="C14" s="32">
        <v>76356</v>
      </c>
      <c r="D14" s="32">
        <v>832915.68059999996</v>
      </c>
      <c r="E14" s="32">
        <v>767564.12939999998</v>
      </c>
      <c r="F14" s="32">
        <v>65351.551200000002</v>
      </c>
      <c r="G14" s="32">
        <v>767564.12939999998</v>
      </c>
      <c r="H14" s="32">
        <v>7.8461184873987802E-2</v>
      </c>
    </row>
    <row r="15" spans="1:8" ht="14.25" x14ac:dyDescent="0.2">
      <c r="A15" s="32">
        <v>14</v>
      </c>
      <c r="B15" s="33">
        <v>26</v>
      </c>
      <c r="C15" s="32">
        <v>54954</v>
      </c>
      <c r="D15" s="32">
        <v>290292.05028761103</v>
      </c>
      <c r="E15" s="32">
        <v>255483.138140708</v>
      </c>
      <c r="F15" s="32">
        <v>34808.912146902701</v>
      </c>
      <c r="G15" s="32">
        <v>255483.138140708</v>
      </c>
      <c r="H15" s="32">
        <v>0.119909973808843</v>
      </c>
    </row>
    <row r="16" spans="1:8" ht="14.25" x14ac:dyDescent="0.2">
      <c r="A16" s="32">
        <v>15</v>
      </c>
      <c r="B16" s="33">
        <v>27</v>
      </c>
      <c r="C16" s="32">
        <v>142204.677</v>
      </c>
      <c r="D16" s="32">
        <v>1057346.96538462</v>
      </c>
      <c r="E16" s="32">
        <v>917469.36975384597</v>
      </c>
      <c r="F16" s="32">
        <v>139877.59563076901</v>
      </c>
      <c r="G16" s="32">
        <v>917469.36975384597</v>
      </c>
      <c r="H16" s="32">
        <v>0.132291102362873</v>
      </c>
    </row>
    <row r="17" spans="1:8" ht="14.25" x14ac:dyDescent="0.2">
      <c r="A17" s="32">
        <v>16</v>
      </c>
      <c r="B17" s="33">
        <v>29</v>
      </c>
      <c r="C17" s="32">
        <v>155897</v>
      </c>
      <c r="D17" s="32">
        <v>2031909.2986623901</v>
      </c>
      <c r="E17" s="32">
        <v>1785094.95539316</v>
      </c>
      <c r="F17" s="32">
        <v>246814.343269231</v>
      </c>
      <c r="G17" s="32">
        <v>1785094.95539316</v>
      </c>
      <c r="H17" s="32">
        <v>0.121469173565822</v>
      </c>
    </row>
    <row r="18" spans="1:8" ht="14.25" x14ac:dyDescent="0.2">
      <c r="A18" s="32">
        <v>17</v>
      </c>
      <c r="B18" s="33">
        <v>31</v>
      </c>
      <c r="C18" s="32">
        <v>26792.763999999999</v>
      </c>
      <c r="D18" s="32">
        <v>211905.40778393499</v>
      </c>
      <c r="E18" s="32">
        <v>178319.31142973699</v>
      </c>
      <c r="F18" s="32">
        <v>33586.096354197602</v>
      </c>
      <c r="G18" s="32">
        <v>178319.31142973699</v>
      </c>
      <c r="H18" s="32">
        <v>0.158495701952274</v>
      </c>
    </row>
    <row r="19" spans="1:8" ht="14.25" x14ac:dyDescent="0.2">
      <c r="A19" s="32">
        <v>18</v>
      </c>
      <c r="B19" s="33">
        <v>32</v>
      </c>
      <c r="C19" s="32">
        <v>14860.887000000001</v>
      </c>
      <c r="D19" s="32">
        <v>196354.79503756901</v>
      </c>
      <c r="E19" s="32">
        <v>180484.744510238</v>
      </c>
      <c r="F19" s="32">
        <v>15870.050527330901</v>
      </c>
      <c r="G19" s="32">
        <v>180484.744510238</v>
      </c>
      <c r="H19" s="32">
        <v>8.0823340852432105E-2</v>
      </c>
    </row>
    <row r="20" spans="1:8" ht="14.25" x14ac:dyDescent="0.2">
      <c r="A20" s="32">
        <v>19</v>
      </c>
      <c r="B20" s="33">
        <v>33</v>
      </c>
      <c r="C20" s="32">
        <v>44220.42</v>
      </c>
      <c r="D20" s="32">
        <v>534601.19140081701</v>
      </c>
      <c r="E20" s="32">
        <v>422770.98346140701</v>
      </c>
      <c r="F20" s="32">
        <v>111830.20793941</v>
      </c>
      <c r="G20" s="32">
        <v>422770.98346140701</v>
      </c>
      <c r="H20" s="32">
        <v>0.20918435973997901</v>
      </c>
    </row>
    <row r="21" spans="1:8" ht="14.25" x14ac:dyDescent="0.2">
      <c r="A21" s="32">
        <v>20</v>
      </c>
      <c r="B21" s="33">
        <v>34</v>
      </c>
      <c r="C21" s="32">
        <v>37252.476999999999</v>
      </c>
      <c r="D21" s="32">
        <v>208165.581836631</v>
      </c>
      <c r="E21" s="32">
        <v>152231.907608159</v>
      </c>
      <c r="F21" s="32">
        <v>55933.6742284723</v>
      </c>
      <c r="G21" s="32">
        <v>152231.907608159</v>
      </c>
      <c r="H21" s="32">
        <v>0.26869799385168902</v>
      </c>
    </row>
    <row r="22" spans="1:8" ht="14.25" x14ac:dyDescent="0.2">
      <c r="A22" s="32">
        <v>21</v>
      </c>
      <c r="B22" s="33">
        <v>35</v>
      </c>
      <c r="C22" s="32">
        <v>30235.485000000001</v>
      </c>
      <c r="D22" s="32">
        <v>730486.39523451298</v>
      </c>
      <c r="E22" s="32">
        <v>702359.58062035404</v>
      </c>
      <c r="F22" s="32">
        <v>28126.814614159299</v>
      </c>
      <c r="G22" s="32">
        <v>702359.58062035404</v>
      </c>
      <c r="H22" s="32">
        <v>3.8504227864681197E-2</v>
      </c>
    </row>
    <row r="23" spans="1:8" ht="14.25" x14ac:dyDescent="0.2">
      <c r="A23" s="32">
        <v>22</v>
      </c>
      <c r="B23" s="33">
        <v>36</v>
      </c>
      <c r="C23" s="32">
        <v>119535.111</v>
      </c>
      <c r="D23" s="32">
        <v>597424.99336902704</v>
      </c>
      <c r="E23" s="32">
        <v>506948.57548397401</v>
      </c>
      <c r="F23" s="32">
        <v>90476.417885052302</v>
      </c>
      <c r="G23" s="32">
        <v>506948.57548397401</v>
      </c>
      <c r="H23" s="32">
        <v>0.151443978556762</v>
      </c>
    </row>
    <row r="24" spans="1:8" ht="14.25" x14ac:dyDescent="0.2">
      <c r="A24" s="32">
        <v>23</v>
      </c>
      <c r="B24" s="33">
        <v>37</v>
      </c>
      <c r="C24" s="32">
        <v>114256.545</v>
      </c>
      <c r="D24" s="32">
        <v>1111051.92508319</v>
      </c>
      <c r="E24" s="32">
        <v>1002880.47440444</v>
      </c>
      <c r="F24" s="32">
        <v>108171.450678747</v>
      </c>
      <c r="G24" s="32">
        <v>1002880.47440444</v>
      </c>
      <c r="H24" s="32">
        <v>9.7359491700307499E-2</v>
      </c>
    </row>
    <row r="25" spans="1:8" ht="14.25" x14ac:dyDescent="0.2">
      <c r="A25" s="32">
        <v>24</v>
      </c>
      <c r="B25" s="33">
        <v>38</v>
      </c>
      <c r="C25" s="32">
        <v>189969.47099999999</v>
      </c>
      <c r="D25" s="32">
        <v>725390.86085840699</v>
      </c>
      <c r="E25" s="32">
        <v>690866.57977964601</v>
      </c>
      <c r="F25" s="32">
        <v>34524.281078761102</v>
      </c>
      <c r="G25" s="32">
        <v>690866.57977964601</v>
      </c>
      <c r="H25" s="32">
        <v>4.7594039216190299E-2</v>
      </c>
    </row>
    <row r="26" spans="1:8" ht="14.25" x14ac:dyDescent="0.2">
      <c r="A26" s="32">
        <v>25</v>
      </c>
      <c r="B26" s="33">
        <v>39</v>
      </c>
      <c r="C26" s="32">
        <v>74992.535999999993</v>
      </c>
      <c r="D26" s="32">
        <v>107831.83121567201</v>
      </c>
      <c r="E26" s="32">
        <v>76454.0960625773</v>
      </c>
      <c r="F26" s="32">
        <v>31377.735153094702</v>
      </c>
      <c r="G26" s="32">
        <v>76454.0960625773</v>
      </c>
      <c r="H26" s="32">
        <v>0.29098768702477801</v>
      </c>
    </row>
    <row r="27" spans="1:8" ht="14.25" x14ac:dyDescent="0.2">
      <c r="A27" s="32">
        <v>26</v>
      </c>
      <c r="B27" s="33">
        <v>42</v>
      </c>
      <c r="C27" s="32">
        <v>6814.1580000000004</v>
      </c>
      <c r="D27" s="32">
        <v>123493.1093</v>
      </c>
      <c r="E27" s="32">
        <v>104104.0033</v>
      </c>
      <c r="F27" s="32">
        <v>19389.106</v>
      </c>
      <c r="G27" s="32">
        <v>104104.0033</v>
      </c>
      <c r="H27" s="32">
        <v>0.157005569864618</v>
      </c>
    </row>
    <row r="28" spans="1:8" ht="14.25" x14ac:dyDescent="0.2">
      <c r="A28" s="32">
        <v>27</v>
      </c>
      <c r="B28" s="33">
        <v>75</v>
      </c>
      <c r="C28" s="32">
        <v>212</v>
      </c>
      <c r="D28" s="32">
        <v>96758.974358974403</v>
      </c>
      <c r="E28" s="32">
        <v>91610.465811965798</v>
      </c>
      <c r="F28" s="32">
        <v>5148.5085470085496</v>
      </c>
      <c r="G28" s="32">
        <v>91610.465811965798</v>
      </c>
      <c r="H28" s="32">
        <v>5.3209622994841402E-2</v>
      </c>
    </row>
    <row r="29" spans="1:8" ht="14.25" x14ac:dyDescent="0.2">
      <c r="A29" s="32">
        <v>28</v>
      </c>
      <c r="B29" s="33">
        <v>76</v>
      </c>
      <c r="C29" s="32">
        <v>1823</v>
      </c>
      <c r="D29" s="32">
        <v>338548.038382906</v>
      </c>
      <c r="E29" s="32">
        <v>317043.48567094002</v>
      </c>
      <c r="F29" s="32">
        <v>21504.5527119658</v>
      </c>
      <c r="G29" s="32">
        <v>317043.48567094002</v>
      </c>
      <c r="H29" s="32">
        <v>6.3519944805125794E-2</v>
      </c>
    </row>
    <row r="30" spans="1:8" ht="14.25" x14ac:dyDescent="0.2">
      <c r="A30" s="32">
        <v>29</v>
      </c>
      <c r="B30" s="33">
        <v>99</v>
      </c>
      <c r="C30" s="32">
        <v>25</v>
      </c>
      <c r="D30" s="32">
        <v>33517.652976325502</v>
      </c>
      <c r="E30" s="32">
        <v>30555.003645715198</v>
      </c>
      <c r="F30" s="32">
        <v>2962.6493306103898</v>
      </c>
      <c r="G30" s="32">
        <v>30555.003645715198</v>
      </c>
      <c r="H30" s="32">
        <v>8.8390715564213101E-2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12</v>
      </c>
      <c r="D32" s="38">
        <v>26831.62</v>
      </c>
      <c r="E32" s="38">
        <v>26775.439999999999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58</v>
      </c>
      <c r="D33" s="38">
        <v>146001.76999999999</v>
      </c>
      <c r="E33" s="38">
        <v>162468.96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146</v>
      </c>
      <c r="D34" s="38">
        <v>393452.96</v>
      </c>
      <c r="E34" s="38">
        <v>444164.49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94</v>
      </c>
      <c r="D35" s="38">
        <v>166725.76000000001</v>
      </c>
      <c r="E35" s="38">
        <v>192312.14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6</v>
      </c>
      <c r="D36" s="38">
        <v>1</v>
      </c>
      <c r="E36" s="38">
        <v>0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44</v>
      </c>
      <c r="D37" s="38">
        <v>81686.34</v>
      </c>
      <c r="E37" s="38">
        <v>93669.22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31</v>
      </c>
      <c r="D38" s="38">
        <v>33536.78</v>
      </c>
      <c r="E38" s="38">
        <v>29017.599999999999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2015-06-08T02:28:39Z</dcterms:modified>
</cp:coreProperties>
</file>