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WORK\BBG\RMS-RA Data check\RMS-RA部门销售数据核对\表格\"/>
    </mc:Choice>
  </mc:AlternateContent>
  <bookViews>
    <workbookView xWindow="8505" yWindow="10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J40" i="2" l="1"/>
  <c r="I40" i="2"/>
  <c r="H40" i="2"/>
  <c r="F40" i="2"/>
  <c r="E40" i="2"/>
  <c r="G40" i="2" l="1"/>
  <c r="L40" i="2" s="1"/>
  <c r="K40" i="2"/>
  <c r="E4" i="2"/>
  <c r="J35" i="2" l="1"/>
  <c r="I35" i="2"/>
  <c r="H35" i="2"/>
  <c r="F35" i="2"/>
  <c r="E35" i="2"/>
  <c r="J31" i="2"/>
  <c r="I31" i="2"/>
  <c r="H31" i="2"/>
  <c r="F31" i="2"/>
  <c r="E31" i="2"/>
  <c r="K31" i="2" l="1"/>
  <c r="K35" i="2"/>
  <c r="G35" i="2"/>
  <c r="L35" i="2" s="1"/>
  <c r="G31" i="2"/>
  <c r="L31" i="2" s="1"/>
  <c r="J38" i="2"/>
  <c r="J39" i="2"/>
  <c r="J32" i="2"/>
  <c r="J33" i="2"/>
  <c r="J34" i="2"/>
  <c r="I38" i="2"/>
  <c r="I39" i="2"/>
  <c r="I32" i="2"/>
  <c r="I33" i="2"/>
  <c r="I34" i="2"/>
  <c r="H30" i="2" l="1"/>
  <c r="H32" i="2"/>
  <c r="H41" i="2" l="1"/>
  <c r="J8" i="2" l="1"/>
  <c r="F38" i="2" l="1"/>
  <c r="F39" i="2"/>
  <c r="F33" i="2"/>
  <c r="F34" i="2"/>
  <c r="E38" i="2"/>
  <c r="K38" i="2" s="1"/>
  <c r="E39" i="2"/>
  <c r="K39" i="2" s="1"/>
  <c r="E34" i="2"/>
  <c r="K34" i="2" s="1"/>
  <c r="E33" i="2"/>
  <c r="K33" i="2" s="1"/>
  <c r="F41" i="2"/>
  <c r="E13" i="2"/>
  <c r="F37" i="2"/>
  <c r="F36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2" i="2"/>
  <c r="F4" i="2"/>
  <c r="E41" i="2"/>
  <c r="E37" i="2"/>
  <c r="E36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2" i="2"/>
  <c r="K32" i="2" s="1"/>
  <c r="E5" i="2"/>
  <c r="I30" i="2"/>
  <c r="I36" i="2"/>
  <c r="I37" i="2"/>
  <c r="I41" i="2"/>
  <c r="J4" i="2"/>
  <c r="J5" i="2"/>
  <c r="J6" i="2"/>
  <c r="J7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6" i="2"/>
  <c r="J37" i="2"/>
  <c r="J41" i="2"/>
  <c r="F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A4" i="2"/>
  <c r="H33" i="2"/>
  <c r="H34" i="2"/>
  <c r="H36" i="2"/>
  <c r="H37" i="2"/>
  <c r="H38" i="2"/>
  <c r="H39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K15" i="2" l="1"/>
  <c r="K6" i="2"/>
  <c r="E3" i="2"/>
  <c r="K19" i="2"/>
  <c r="G36" i="2"/>
  <c r="L36" i="2" s="1"/>
  <c r="G37" i="2"/>
  <c r="L37" i="2" s="1"/>
  <c r="G30" i="2"/>
  <c r="L30" i="2" s="1"/>
  <c r="G41" i="2"/>
  <c r="L41" i="2" s="1"/>
  <c r="G38" i="2"/>
  <c r="L38" i="2" s="1"/>
  <c r="G33" i="2"/>
  <c r="L33" i="2" s="1"/>
  <c r="G39" i="2"/>
  <c r="L39" i="2" s="1"/>
  <c r="G34" i="2"/>
  <c r="L34" i="2" s="1"/>
  <c r="G29" i="2"/>
  <c r="L29" i="2" s="1"/>
  <c r="G32" i="2"/>
  <c r="L32" i="2" s="1"/>
  <c r="I3" i="2"/>
  <c r="K5" i="2"/>
  <c r="K7" i="2"/>
  <c r="K41" i="2"/>
  <c r="G19" i="2"/>
  <c r="L19" i="2" s="1"/>
  <c r="G11" i="2"/>
  <c r="L11" i="2" s="1"/>
  <c r="G7" i="2"/>
  <c r="L7" i="2" s="1"/>
  <c r="G5" i="2"/>
  <c r="L5" i="2" s="1"/>
  <c r="K37" i="2"/>
  <c r="K28" i="2"/>
  <c r="K26" i="2"/>
  <c r="K24" i="2"/>
  <c r="K22" i="2"/>
  <c r="K20" i="2"/>
  <c r="K18" i="2"/>
  <c r="K16" i="2"/>
  <c r="K14" i="2"/>
  <c r="K12" i="2"/>
  <c r="K10" i="2"/>
  <c r="K8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3" i="2"/>
  <c r="G26" i="2"/>
  <c r="L26" i="2" s="1"/>
  <c r="G15" i="2"/>
  <c r="L15" i="2" s="1"/>
  <c r="G13" i="2"/>
  <c r="L13" i="2" s="1"/>
  <c r="G10" i="2"/>
  <c r="L10" i="2" s="1"/>
  <c r="G4" i="2"/>
  <c r="K36" i="2"/>
  <c r="K30" i="2"/>
  <c r="K27" i="2"/>
  <c r="K25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K3" i="2" l="1"/>
  <c r="L4" i="2"/>
  <c r="G3" i="2"/>
  <c r="L3" i="2" s="1"/>
</calcChain>
</file>

<file path=xl/sharedStrings.xml><?xml version="1.0" encoding="utf-8"?>
<sst xmlns="http://schemas.openxmlformats.org/spreadsheetml/2006/main" count="118" uniqueCount="77">
  <si>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</si>
  <si>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</si>
  <si>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</si>
  <si>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</si>
  <si>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</si>
  <si>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</si>
  <si>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</si>
  <si>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</si>
  <si>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</si>
  <si>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</si>
  <si>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</si>
  <si>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</si>
  <si>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</si>
  <si>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</si>
  <si>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</si>
  <si>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</si>
  <si>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</si>
  <si>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</si>
  <si>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</si>
  <si>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</si>
  <si>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</si>
  <si>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</si>
  <si>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</si>
  <si>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</si>
  <si>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</si>
  <si>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</si>
  <si>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</si>
  <si>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</si>
  <si>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</si>
  <si>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</si>
  <si>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</si>
  <si>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</si>
  <si>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</si>
  <si>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</si>
  <si>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</si>
  <si>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</si>
  <si>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</si>
  <si>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</si>
  <si>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</si>
  <si>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</si>
  <si>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22" type="noConversion"/>
  </si>
  <si>
    <t>COST</t>
    <phoneticPr fontId="22" type="noConversion"/>
  </si>
  <si>
    <t>成本</t>
    <phoneticPr fontId="22" type="noConversion"/>
  </si>
  <si>
    <t>销售金额差异</t>
    <phoneticPr fontId="22" type="noConversion"/>
  </si>
  <si>
    <t>销售成本差异</t>
    <phoneticPr fontId="22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</si>
  <si>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</si>
  <si>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</si>
  <si>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</si>
  <si>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</si>
  <si>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</si>
  <si>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</si>
  <si>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</si>
  <si>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</si>
  <si>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</si>
  <si>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</si>
  <si>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</si>
  <si>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</si>
  <si>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</si>
  <si>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</si>
  <si>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</si>
  <si>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</si>
  <si>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</si>
  <si>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>DEPT</t>
  </si>
  <si>
    <t>QTY</t>
  </si>
  <si>
    <t>AMT</t>
  </si>
  <si>
    <t>COST</t>
  </si>
  <si>
    <t>PROFIT</t>
  </si>
  <si>
    <t>PROFIT_RATE</t>
  </si>
  <si>
    <t>70-手机通信自营</t>
  </si>
  <si>
    <r>
      <t>74-</t>
    </r>
    <r>
      <rPr>
        <sz val="8"/>
        <color rgb="FF000000"/>
        <rFont val="宋体"/>
        <family val="3"/>
        <charset val="134"/>
      </rPr>
      <t>赠品</t>
    </r>
    <phoneticPr fontId="22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</si>
  <si>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</si>
  <si>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22" type="noConversion"/>
  </si>
  <si>
    <t xml:space="preserve">   </t>
  </si>
  <si>
    <r>
      <t>40-</t>
    </r>
    <r>
      <rPr>
        <sz val="8"/>
        <color rgb="FF000000"/>
        <rFont val="宋体"/>
        <family val="3"/>
        <charset val="134"/>
      </rPr>
      <t>原材料</t>
    </r>
    <phoneticPr fontId="22" type="noConversion"/>
  </si>
  <si>
    <t>40-原材料</t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</si>
  <si>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22" type="noConversion"/>
  </si>
  <si>
    <t>910-市场部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</si>
</sst>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  <numFmt numFmtId="180" formatCode="_(* #,##0.00_);_(* \(#,##0.00\);_(* &quot;-&quot;??_);_(@_)"/>
    <numFmt numFmtId="181" formatCode="_(* #,##0_);_(* \(#,##0\);_(* &quot;-&quot;_);_(@_)"/>
  </numFmts>
  <fonts count="77" x14ac:knownFonts="1">
    <font>
      <sz val="10"/>
      <name val="Arial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10"/>
      <name val="Arial"/>
      <family val="2"/>
    </font>
    <font>
      <sz val="9"/>
      <name val="Segoe UI"/>
      <family val="2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75">
    <xf numFmtId="0" fontId="0" fillId="0" borderId="0"/>
    <xf numFmtId="0" fontId="37" fillId="0" borderId="0" applyNumberFormat="0" applyFill="0" applyBorder="0" applyAlignment="0" applyProtection="0"/>
    <xf numFmtId="0" fontId="38" fillId="0" borderId="1" applyNumberFormat="0" applyFill="0" applyAlignment="0" applyProtection="0"/>
    <xf numFmtId="0" fontId="39" fillId="0" borderId="2" applyNumberFormat="0" applyFill="0" applyAlignment="0" applyProtection="0"/>
    <xf numFmtId="0" fontId="40" fillId="0" borderId="3" applyNumberFormat="0" applyFill="0" applyAlignment="0" applyProtection="0"/>
    <xf numFmtId="0" fontId="40" fillId="0" borderId="0" applyNumberFormat="0" applyFill="0" applyBorder="0" applyAlignment="0" applyProtection="0"/>
    <xf numFmtId="0" fontId="43" fillId="2" borderId="0" applyNumberFormat="0" applyBorder="0" applyAlignment="0" applyProtection="0"/>
    <xf numFmtId="0" fontId="41" fillId="3" borderId="0" applyNumberFormat="0" applyBorder="0" applyAlignment="0" applyProtection="0"/>
    <xf numFmtId="0" fontId="50" fillId="4" borderId="0" applyNumberFormat="0" applyBorder="0" applyAlignment="0" applyProtection="0"/>
    <xf numFmtId="0" fontId="52" fillId="5" borderId="4" applyNumberFormat="0" applyAlignment="0" applyProtection="0"/>
    <xf numFmtId="0" fontId="51" fillId="6" borderId="5" applyNumberFormat="0" applyAlignment="0" applyProtection="0"/>
    <xf numFmtId="0" fontId="45" fillId="6" borderId="4" applyNumberFormat="0" applyAlignment="0" applyProtection="0"/>
    <xf numFmtId="0" fontId="49" fillId="0" borderId="6" applyNumberFormat="0" applyFill="0" applyAlignment="0" applyProtection="0"/>
    <xf numFmtId="0" fontId="46" fillId="7" borderId="7" applyNumberFormat="0" applyAlignment="0" applyProtection="0"/>
    <xf numFmtId="0" fontId="48" fillId="0" borderId="0" applyNumberFormat="0" applyFill="0" applyBorder="0" applyAlignment="0" applyProtection="0"/>
    <xf numFmtId="0" fontId="18" fillId="8" borderId="8" applyNumberFormat="0" applyFont="0" applyAlignment="0" applyProtection="0">
      <alignment vertical="center"/>
    </xf>
    <xf numFmtId="0" fontId="47" fillId="0" borderId="0" applyNumberFormat="0" applyFill="0" applyBorder="0" applyAlignment="0" applyProtection="0"/>
    <xf numFmtId="0" fontId="44" fillId="0" borderId="9" applyNumberFormat="0" applyFill="0" applyAlignment="0" applyProtection="0"/>
    <xf numFmtId="0" fontId="35" fillId="9" borderId="0" applyNumberFormat="0" applyBorder="0" applyAlignment="0" applyProtection="0"/>
    <xf numFmtId="0" fontId="34" fillId="10" borderId="0" applyNumberFormat="0" applyBorder="0" applyAlignment="0" applyProtection="0"/>
    <xf numFmtId="0" fontId="34" fillId="11" borderId="0" applyNumberFormat="0" applyBorder="0" applyAlignment="0" applyProtection="0"/>
    <xf numFmtId="0" fontId="35" fillId="12" borderId="0" applyNumberFormat="0" applyBorder="0" applyAlignment="0" applyProtection="0"/>
    <xf numFmtId="0" fontId="35" fillId="13" borderId="0" applyNumberFormat="0" applyBorder="0" applyAlignment="0" applyProtection="0"/>
    <xf numFmtId="0" fontId="34" fillId="14" borderId="0" applyNumberFormat="0" applyBorder="0" applyAlignment="0" applyProtection="0"/>
    <xf numFmtId="0" fontId="34" fillId="15" borderId="0" applyNumberFormat="0" applyBorder="0" applyAlignment="0" applyProtection="0"/>
    <xf numFmtId="0" fontId="35" fillId="16" borderId="0" applyNumberFormat="0" applyBorder="0" applyAlignment="0" applyProtection="0"/>
    <xf numFmtId="0" fontId="35" fillId="17" borderId="0" applyNumberFormat="0" applyBorder="0" applyAlignment="0" applyProtection="0"/>
    <xf numFmtId="0" fontId="34" fillId="18" borderId="0" applyNumberFormat="0" applyBorder="0" applyAlignment="0" applyProtection="0"/>
    <xf numFmtId="0" fontId="34" fillId="19" borderId="0" applyNumberFormat="0" applyBorder="0" applyAlignment="0" applyProtection="0"/>
    <xf numFmtId="0" fontId="35" fillId="20" borderId="0" applyNumberFormat="0" applyBorder="0" applyAlignment="0" applyProtection="0"/>
    <xf numFmtId="0" fontId="35" fillId="21" borderId="0" applyNumberFormat="0" applyBorder="0" applyAlignment="0" applyProtection="0"/>
    <xf numFmtId="0" fontId="34" fillId="22" borderId="0" applyNumberFormat="0" applyBorder="0" applyAlignment="0" applyProtection="0"/>
    <xf numFmtId="0" fontId="34" fillId="23" borderId="0" applyNumberFormat="0" applyBorder="0" applyAlignment="0" applyProtection="0"/>
    <xf numFmtId="0" fontId="35" fillId="24" borderId="0" applyNumberFormat="0" applyBorder="0" applyAlignment="0" applyProtection="0"/>
    <xf numFmtId="0" fontId="35" fillId="25" borderId="0" applyNumberFormat="0" applyBorder="0" applyAlignment="0" applyProtection="0"/>
    <xf numFmtId="0" fontId="34" fillId="26" borderId="0" applyNumberFormat="0" applyBorder="0" applyAlignment="0" applyProtection="0"/>
    <xf numFmtId="0" fontId="34" fillId="27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4" fillId="30" borderId="0" applyNumberFormat="0" applyBorder="0" applyAlignment="0" applyProtection="0"/>
    <xf numFmtId="0" fontId="34" fillId="31" borderId="0" applyNumberFormat="0" applyBorder="0" applyAlignment="0" applyProtection="0"/>
    <xf numFmtId="0" fontId="35" fillId="32" borderId="0" applyNumberFormat="0" applyBorder="0" applyAlignment="0" applyProtection="0"/>
    <xf numFmtId="0" fontId="42" fillId="0" borderId="0" applyNumberFormat="0" applyFill="0" applyBorder="0" applyAlignment="0" applyProtection="0">
      <alignment vertical="top"/>
      <protection locked="0"/>
    </xf>
    <xf numFmtId="0" fontId="53" fillId="0" borderId="0" applyNumberFormat="0" applyFill="0" applyBorder="0" applyAlignment="0" applyProtection="0">
      <alignment vertical="top"/>
      <protection locked="0"/>
    </xf>
    <xf numFmtId="0" fontId="26" fillId="0" borderId="0"/>
    <xf numFmtId="0" fontId="27" fillId="0" borderId="0"/>
    <xf numFmtId="0" fontId="27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9" fillId="0" borderId="0"/>
    <xf numFmtId="0" fontId="32" fillId="0" borderId="0" applyNumberFormat="0" applyFill="0" applyBorder="0" applyAlignment="0" applyProtection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33" fillId="0" borderId="0"/>
    <xf numFmtId="43" fontId="33" fillId="0" borderId="0" applyFont="0" applyFill="0" applyBorder="0" applyAlignment="0" applyProtection="0"/>
    <xf numFmtId="41" fontId="33" fillId="0" borderId="0" applyFont="0" applyFill="0" applyBorder="0" applyAlignment="0" applyProtection="0"/>
    <xf numFmtId="178" fontId="33" fillId="0" borderId="0" applyFont="0" applyFill="0" applyBorder="0" applyAlignment="0" applyProtection="0"/>
    <xf numFmtId="179" fontId="33" fillId="0" borderId="0" applyFon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" applyNumberFormat="0" applyFill="0" applyAlignment="0" applyProtection="0"/>
    <xf numFmtId="0" fontId="39" fillId="0" borderId="2" applyNumberFormat="0" applyFill="0" applyAlignment="0" applyProtection="0"/>
    <xf numFmtId="0" fontId="40" fillId="0" borderId="3" applyNumberFormat="0" applyFill="0" applyAlignment="0" applyProtection="0"/>
    <xf numFmtId="0" fontId="40" fillId="0" borderId="0" applyNumberFormat="0" applyFill="0" applyBorder="0" applyAlignment="0" applyProtection="0"/>
    <xf numFmtId="0" fontId="43" fillId="2" borderId="0" applyNumberFormat="0" applyBorder="0" applyAlignment="0" applyProtection="0"/>
    <xf numFmtId="0" fontId="41" fillId="3" borderId="0" applyNumberFormat="0" applyBorder="0" applyAlignment="0" applyProtection="0"/>
    <xf numFmtId="0" fontId="50" fillId="4" borderId="0" applyNumberFormat="0" applyBorder="0" applyAlignment="0" applyProtection="0"/>
    <xf numFmtId="0" fontId="52" fillId="5" borderId="4" applyNumberFormat="0" applyAlignment="0" applyProtection="0"/>
    <xf numFmtId="0" fontId="51" fillId="6" borderId="5" applyNumberFormat="0" applyAlignment="0" applyProtection="0"/>
    <xf numFmtId="0" fontId="45" fillId="6" borderId="4" applyNumberFormat="0" applyAlignment="0" applyProtection="0"/>
    <xf numFmtId="0" fontId="49" fillId="0" borderId="6" applyNumberFormat="0" applyFill="0" applyAlignment="0" applyProtection="0"/>
    <xf numFmtId="0" fontId="46" fillId="7" borderId="7" applyNumberFormat="0" applyAlignment="0" applyProtection="0"/>
    <xf numFmtId="0" fontId="48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4" fillId="0" borderId="9" applyNumberFormat="0" applyFill="0" applyAlignment="0" applyProtection="0"/>
    <xf numFmtId="0" fontId="35" fillId="9" borderId="0" applyNumberFormat="0" applyBorder="0" applyAlignment="0" applyProtection="0"/>
    <xf numFmtId="0" fontId="34" fillId="10" borderId="0" applyNumberFormat="0" applyBorder="0" applyAlignment="0" applyProtection="0"/>
    <xf numFmtId="0" fontId="34" fillId="11" borderId="0" applyNumberFormat="0" applyBorder="0" applyAlignment="0" applyProtection="0"/>
    <xf numFmtId="0" fontId="35" fillId="12" borderId="0" applyNumberFormat="0" applyBorder="0" applyAlignment="0" applyProtection="0"/>
    <xf numFmtId="0" fontId="35" fillId="13" borderId="0" applyNumberFormat="0" applyBorder="0" applyAlignment="0" applyProtection="0"/>
    <xf numFmtId="0" fontId="34" fillId="14" borderId="0" applyNumberFormat="0" applyBorder="0" applyAlignment="0" applyProtection="0"/>
    <xf numFmtId="0" fontId="34" fillId="15" borderId="0" applyNumberFormat="0" applyBorder="0" applyAlignment="0" applyProtection="0"/>
    <xf numFmtId="0" fontId="35" fillId="16" borderId="0" applyNumberFormat="0" applyBorder="0" applyAlignment="0" applyProtection="0"/>
    <xf numFmtId="0" fontId="35" fillId="17" borderId="0" applyNumberFormat="0" applyBorder="0" applyAlignment="0" applyProtection="0"/>
    <xf numFmtId="0" fontId="34" fillId="18" borderId="0" applyNumberFormat="0" applyBorder="0" applyAlignment="0" applyProtection="0"/>
    <xf numFmtId="0" fontId="34" fillId="19" borderId="0" applyNumberFormat="0" applyBorder="0" applyAlignment="0" applyProtection="0"/>
    <xf numFmtId="0" fontId="35" fillId="20" borderId="0" applyNumberFormat="0" applyBorder="0" applyAlignment="0" applyProtection="0"/>
    <xf numFmtId="0" fontId="35" fillId="21" borderId="0" applyNumberFormat="0" applyBorder="0" applyAlignment="0" applyProtection="0"/>
    <xf numFmtId="0" fontId="34" fillId="22" borderId="0" applyNumberFormat="0" applyBorder="0" applyAlignment="0" applyProtection="0"/>
    <xf numFmtId="0" fontId="34" fillId="23" borderId="0" applyNumberFormat="0" applyBorder="0" applyAlignment="0" applyProtection="0"/>
    <xf numFmtId="0" fontId="35" fillId="24" borderId="0" applyNumberFormat="0" applyBorder="0" applyAlignment="0" applyProtection="0"/>
    <xf numFmtId="0" fontId="35" fillId="25" borderId="0" applyNumberFormat="0" applyBorder="0" applyAlignment="0" applyProtection="0"/>
    <xf numFmtId="0" fontId="34" fillId="26" borderId="0" applyNumberFormat="0" applyBorder="0" applyAlignment="0" applyProtection="0"/>
    <xf numFmtId="0" fontId="34" fillId="27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4" fillId="30" borderId="0" applyNumberFormat="0" applyBorder="0" applyAlignment="0" applyProtection="0"/>
    <xf numFmtId="0" fontId="34" fillId="31" borderId="0" applyNumberFormat="0" applyBorder="0" applyAlignment="0" applyProtection="0"/>
    <xf numFmtId="0" fontId="35" fillId="32" borderId="0" applyNumberFormat="0" applyBorder="0" applyAlignment="0" applyProtection="0"/>
    <xf numFmtId="0" fontId="42" fillId="0" borderId="0" applyNumberFormat="0" applyFill="0" applyBorder="0" applyAlignment="0" applyProtection="0">
      <alignment vertical="top"/>
      <protection locked="0"/>
    </xf>
    <xf numFmtId="0" fontId="53" fillId="0" borderId="0" applyNumberFormat="0" applyFill="0" applyBorder="0" applyAlignment="0" applyProtection="0">
      <alignment vertical="top"/>
      <protection locked="0"/>
    </xf>
    <xf numFmtId="0" fontId="36" fillId="38" borderId="21">
      <alignment vertical="center"/>
    </xf>
    <xf numFmtId="0" fontId="55" fillId="0" borderId="0"/>
    <xf numFmtId="180" fontId="57" fillId="0" borderId="0" applyFont="0" applyFill="0" applyBorder="0" applyAlignment="0" applyProtection="0"/>
    <xf numFmtId="181" fontId="57" fillId="0" borderId="0" applyFont="0" applyFill="0" applyBorder="0" applyAlignment="0" applyProtection="0"/>
    <xf numFmtId="178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0" fontId="17" fillId="8" borderId="8" applyNumberFormat="0" applyFont="0" applyAlignment="0" applyProtection="0">
      <alignment vertical="center"/>
    </xf>
    <xf numFmtId="0" fontId="16" fillId="8" borderId="8" applyNumberFormat="0" applyFont="0" applyAlignment="0" applyProtection="0">
      <alignment vertical="center"/>
    </xf>
    <xf numFmtId="0" fontId="15" fillId="8" borderId="8" applyNumberFormat="0" applyFont="0" applyAlignment="0" applyProtection="0">
      <alignment vertical="center"/>
    </xf>
    <xf numFmtId="0" fontId="14" fillId="8" borderId="8" applyNumberFormat="0" applyFont="0" applyAlignment="0" applyProtection="0">
      <alignment vertical="center"/>
    </xf>
    <xf numFmtId="0" fontId="13" fillId="8" borderId="8" applyNumberFormat="0" applyFont="0" applyAlignment="0" applyProtection="0">
      <alignment vertical="center"/>
    </xf>
    <xf numFmtId="0" fontId="12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0" fillId="8" borderId="8" applyNumberFormat="0" applyFont="0" applyAlignment="0" applyProtection="0">
      <alignment vertical="center"/>
    </xf>
    <xf numFmtId="0" fontId="9" fillId="8" borderId="8" applyNumberFormat="0" applyFont="0" applyAlignment="0" applyProtection="0">
      <alignment vertical="center"/>
    </xf>
    <xf numFmtId="0" fontId="8" fillId="8" borderId="8" applyNumberFormat="0" applyFont="0" applyAlignment="0" applyProtection="0">
      <alignment vertical="center"/>
    </xf>
    <xf numFmtId="0" fontId="7" fillId="8" borderId="8" applyNumberFormat="0" applyFont="0" applyAlignment="0" applyProtection="0">
      <alignment vertical="center"/>
    </xf>
    <xf numFmtId="0" fontId="6" fillId="8" borderId="8" applyNumberFormat="0" applyFont="0" applyAlignment="0" applyProtection="0">
      <alignment vertical="center"/>
    </xf>
    <xf numFmtId="0" fontId="5" fillId="8" borderId="8" applyNumberFormat="0" applyFont="0" applyAlignment="0" applyProtection="0">
      <alignment vertical="center"/>
    </xf>
    <xf numFmtId="0" fontId="4" fillId="8" borderId="8" applyNumberFormat="0" applyFont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59" fillId="0" borderId="0" applyNumberFormat="0" applyFill="0" applyBorder="0" applyAlignment="0" applyProtection="0">
      <alignment vertical="center"/>
    </xf>
    <xf numFmtId="0" fontId="60" fillId="0" borderId="1" applyNumberFormat="0" applyFill="0" applyAlignment="0" applyProtection="0">
      <alignment vertical="center"/>
    </xf>
    <xf numFmtId="0" fontId="61" fillId="0" borderId="2" applyNumberFormat="0" applyFill="0" applyAlignment="0" applyProtection="0">
      <alignment vertical="center"/>
    </xf>
    <xf numFmtId="0" fontId="62" fillId="0" borderId="3" applyNumberFormat="0" applyFill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3" fillId="2" borderId="0" applyNumberFormat="0" applyBorder="0" applyAlignment="0" applyProtection="0">
      <alignment vertical="center"/>
    </xf>
    <xf numFmtId="0" fontId="64" fillId="3" borderId="0" applyNumberFormat="0" applyBorder="0" applyAlignment="0" applyProtection="0">
      <alignment vertical="center"/>
    </xf>
    <xf numFmtId="0" fontId="65" fillId="4" borderId="0" applyNumberFormat="0" applyBorder="0" applyAlignment="0" applyProtection="0">
      <alignment vertical="center"/>
    </xf>
    <xf numFmtId="0" fontId="66" fillId="5" borderId="4" applyNumberFormat="0" applyAlignment="0" applyProtection="0">
      <alignment vertical="center"/>
    </xf>
    <xf numFmtId="0" fontId="67" fillId="6" borderId="5" applyNumberFormat="0" applyAlignment="0" applyProtection="0">
      <alignment vertical="center"/>
    </xf>
    <xf numFmtId="0" fontId="68" fillId="6" borderId="4" applyNumberFormat="0" applyAlignment="0" applyProtection="0">
      <alignment vertical="center"/>
    </xf>
    <xf numFmtId="0" fontId="69" fillId="0" borderId="6" applyNumberFormat="0" applyFill="0" applyAlignment="0" applyProtection="0">
      <alignment vertical="center"/>
    </xf>
    <xf numFmtId="0" fontId="70" fillId="7" borderId="7" applyNumberFormat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72" fillId="0" borderId="0" applyNumberFormat="0" applyFill="0" applyBorder="0" applyAlignment="0" applyProtection="0">
      <alignment vertical="center"/>
    </xf>
    <xf numFmtId="0" fontId="73" fillId="0" borderId="9" applyNumberFormat="0" applyFill="0" applyAlignment="0" applyProtection="0">
      <alignment vertical="center"/>
    </xf>
    <xf numFmtId="0" fontId="74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74" fillId="12" borderId="0" applyNumberFormat="0" applyBorder="0" applyAlignment="0" applyProtection="0">
      <alignment vertical="center"/>
    </xf>
    <xf numFmtId="0" fontId="74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74" fillId="16" borderId="0" applyNumberFormat="0" applyBorder="0" applyAlignment="0" applyProtection="0">
      <alignment vertical="center"/>
    </xf>
    <xf numFmtId="0" fontId="74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74" fillId="28" borderId="0" applyNumberFormat="0" applyBorder="0" applyAlignment="0" applyProtection="0">
      <alignment vertical="center"/>
    </xf>
    <xf numFmtId="0" fontId="74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74" fillId="32" borderId="0" applyNumberFormat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</cellStyleXfs>
  <cellXfs count="85">
    <xf numFmtId="0" fontId="0" fillId="0" borderId="0" xfId="0"/>
    <xf numFmtId="0" fontId="19" fillId="0" borderId="0" xfId="0" applyFont="1"/>
    <xf numFmtId="177" fontId="19" fillId="0" borderId="0" xfId="0" applyNumberFormat="1" applyFont="1"/>
    <xf numFmtId="0" fontId="0" fillId="0" borderId="0" xfId="0" applyAlignment="1"/>
    <xf numFmtId="0" fontId="19" fillId="0" borderId="0" xfId="0" applyNumberFormat="1" applyFont="1"/>
    <xf numFmtId="0" fontId="20" fillId="0" borderId="18" xfId="0" applyFont="1" applyBorder="1" applyAlignment="1">
      <alignment wrapText="1"/>
    </xf>
    <xf numFmtId="0" fontId="20" fillId="0" borderId="18" xfId="0" applyNumberFormat="1" applyFont="1" applyBorder="1" applyAlignment="1">
      <alignment wrapText="1"/>
    </xf>
    <xf numFmtId="0" fontId="19" fillId="0" borderId="18" xfId="0" applyFont="1" applyBorder="1" applyAlignment="1">
      <alignment wrapText="1"/>
    </xf>
    <xf numFmtId="0" fontId="19" fillId="0" borderId="18" xfId="0" applyFont="1" applyBorder="1" applyAlignment="1">
      <alignment horizontal="right" vertical="center" wrapText="1"/>
    </xf>
    <xf numFmtId="49" fontId="20" fillId="36" borderId="18" xfId="0" applyNumberFormat="1" applyFont="1" applyFill="1" applyBorder="1" applyAlignment="1">
      <alignment vertical="center" wrapText="1"/>
    </xf>
    <xf numFmtId="49" fontId="23" fillId="37" borderId="18" xfId="0" applyNumberFormat="1" applyFont="1" applyFill="1" applyBorder="1" applyAlignment="1">
      <alignment horizontal="center" vertical="center" wrapText="1"/>
    </xf>
    <xf numFmtId="0" fontId="20" fillId="33" borderId="18" xfId="0" applyFont="1" applyFill="1" applyBorder="1" applyAlignment="1">
      <alignment vertical="center" wrapText="1"/>
    </xf>
    <xf numFmtId="0" fontId="20" fillId="33" borderId="18" xfId="0" applyNumberFormat="1" applyFont="1" applyFill="1" applyBorder="1" applyAlignment="1">
      <alignment vertical="center" wrapText="1"/>
    </xf>
    <xf numFmtId="0" fontId="20" fillId="36" borderId="18" xfId="0" applyFont="1" applyFill="1" applyBorder="1" applyAlignment="1">
      <alignment vertical="center" wrapText="1"/>
    </xf>
    <xf numFmtId="0" fontId="20" fillId="37" borderId="18" xfId="0" applyFont="1" applyFill="1" applyBorder="1" applyAlignment="1">
      <alignment vertical="center" wrapText="1"/>
    </xf>
    <xf numFmtId="4" fontId="20" fillId="36" borderId="18" xfId="0" applyNumberFormat="1" applyFont="1" applyFill="1" applyBorder="1" applyAlignment="1">
      <alignment horizontal="right" vertical="top" wrapText="1"/>
    </xf>
    <xf numFmtId="4" fontId="20" fillId="37" borderId="18" xfId="0" applyNumberFormat="1" applyFont="1" applyFill="1" applyBorder="1" applyAlignment="1">
      <alignment horizontal="right" vertical="top" wrapText="1"/>
    </xf>
    <xf numFmtId="177" fontId="19" fillId="36" borderId="18" xfId="0" applyNumberFormat="1" applyFont="1" applyFill="1" applyBorder="1" applyAlignment="1">
      <alignment horizontal="center" vertical="center"/>
    </xf>
    <xf numFmtId="177" fontId="19" fillId="37" borderId="18" xfId="0" applyNumberFormat="1" applyFont="1" applyFill="1" applyBorder="1" applyAlignment="1">
      <alignment horizontal="center" vertical="center"/>
    </xf>
    <xf numFmtId="177" fontId="24" fillId="0" borderId="18" xfId="0" applyNumberFormat="1" applyFont="1" applyBorder="1"/>
    <xf numFmtId="177" fontId="19" fillId="36" borderId="18" xfId="0" applyNumberFormat="1" applyFont="1" applyFill="1" applyBorder="1"/>
    <xf numFmtId="177" fontId="19" fillId="37" borderId="18" xfId="0" applyNumberFormat="1" applyFont="1" applyFill="1" applyBorder="1"/>
    <xf numFmtId="177" fontId="19" fillId="0" borderId="18" xfId="0" applyNumberFormat="1" applyFont="1" applyBorder="1"/>
    <xf numFmtId="49" fontId="20" fillId="0" borderId="18" xfId="0" applyNumberFormat="1" applyFont="1" applyFill="1" applyBorder="1" applyAlignment="1">
      <alignment vertical="center" wrapText="1"/>
    </xf>
    <xf numFmtId="0" fontId="20" fillId="0" borderId="18" xfId="0" applyFont="1" applyFill="1" applyBorder="1" applyAlignment="1">
      <alignment vertical="center" wrapText="1"/>
    </xf>
    <xf numFmtId="4" fontId="20" fillId="0" borderId="18" xfId="0" applyNumberFormat="1" applyFont="1" applyFill="1" applyBorder="1" applyAlignment="1">
      <alignment horizontal="right" vertical="top" wrapText="1"/>
    </xf>
    <xf numFmtId="0" fontId="19" fillId="0" borderId="0" xfId="0" applyFont="1" applyFill="1"/>
    <xf numFmtId="176" fontId="20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0" fillId="0" borderId="0" xfId="0" applyNumberFormat="1" applyFont="1" applyAlignment="1"/>
    <xf numFmtId="1" fontId="30" fillId="0" borderId="0" xfId="0" applyNumberFormat="1" applyFont="1" applyAlignment="1"/>
    <xf numFmtId="0" fontId="19" fillId="0" borderId="0" xfId="0" applyFont="1"/>
    <xf numFmtId="1" fontId="54" fillId="0" borderId="0" xfId="0" applyNumberFormat="1" applyFont="1" applyAlignment="1"/>
    <xf numFmtId="0" fontId="54" fillId="0" borderId="0" xfId="0" applyNumberFormat="1" applyFont="1" applyAlignment="1"/>
    <xf numFmtId="0" fontId="19" fillId="0" borderId="0" xfId="0" applyFont="1"/>
    <xf numFmtId="0" fontId="19" fillId="0" borderId="0" xfId="0" applyFont="1"/>
    <xf numFmtId="0" fontId="55" fillId="0" borderId="0" xfId="110"/>
    <xf numFmtId="0" fontId="56" fillId="0" borderId="0" xfId="110" applyNumberFormat="1" applyFont="1"/>
    <xf numFmtId="1" fontId="58" fillId="0" borderId="0" xfId="0" applyNumberFormat="1" applyFont="1" applyAlignment="1"/>
    <xf numFmtId="0" fontId="58" fillId="0" borderId="0" xfId="0" applyNumberFormat="1" applyFont="1" applyAlignment="1"/>
    <xf numFmtId="0" fontId="19" fillId="0" borderId="0" xfId="0" applyFont="1" applyAlignment="1">
      <alignment vertical="center"/>
    </xf>
    <xf numFmtId="0" fontId="20" fillId="33" borderId="18" xfId="0" applyFont="1" applyFill="1" applyBorder="1" applyAlignment="1">
      <alignment vertical="center" wrapText="1"/>
    </xf>
    <xf numFmtId="49" fontId="20" fillId="33" borderId="18" xfId="0" applyNumberFormat="1" applyFont="1" applyFill="1" applyBorder="1" applyAlignment="1">
      <alignment horizontal="left" vertical="top" wrapText="1"/>
    </xf>
    <xf numFmtId="49" fontId="21" fillId="33" borderId="18" xfId="0" applyNumberFormat="1" applyFont="1" applyFill="1" applyBorder="1" applyAlignment="1">
      <alignment horizontal="left" vertical="top" wrapText="1"/>
    </xf>
    <xf numFmtId="14" fontId="20" fillId="33" borderId="18" xfId="0" applyNumberFormat="1" applyFont="1" applyFill="1" applyBorder="1" applyAlignment="1">
      <alignment vertical="center" wrapText="1"/>
    </xf>
    <xf numFmtId="49" fontId="20" fillId="33" borderId="13" xfId="0" applyNumberFormat="1" applyFont="1" applyFill="1" applyBorder="1" applyAlignment="1">
      <alignment horizontal="left" vertical="top" wrapText="1"/>
    </xf>
    <xf numFmtId="49" fontId="20" fillId="33" borderId="15" xfId="0" applyNumberFormat="1" applyFont="1" applyFill="1" applyBorder="1" applyAlignment="1">
      <alignment horizontal="left" vertical="top" wrapText="1"/>
    </xf>
    <xf numFmtId="49" fontId="20" fillId="33" borderId="22" xfId="0" applyNumberFormat="1" applyFont="1" applyFill="1" applyBorder="1" applyAlignment="1">
      <alignment horizontal="left" vertical="top" wrapText="1"/>
    </xf>
    <xf numFmtId="49" fontId="20" fillId="33" borderId="23" xfId="0" applyNumberFormat="1" applyFont="1" applyFill="1" applyBorder="1" applyAlignment="1">
      <alignment horizontal="left" vertical="top" wrapText="1"/>
    </xf>
    <xf numFmtId="0" fontId="1" fillId="0" borderId="0" xfId="131">
      <alignment vertical="center"/>
    </xf>
    <xf numFmtId="0" fontId="25" fillId="0" borderId="0" xfId="131" applyFont="1" applyAlignment="1">
      <alignment horizontal="left" wrapText="1"/>
    </xf>
    <xf numFmtId="0" fontId="31" fillId="0" borderId="19" xfId="131" applyFont="1" applyBorder="1" applyAlignment="1">
      <alignment horizontal="left" vertical="center" wrapText="1"/>
    </xf>
    <xf numFmtId="0" fontId="20" fillId="0" borderId="10" xfId="131" applyFont="1" applyBorder="1" applyAlignment="1">
      <alignment wrapText="1"/>
    </xf>
    <xf numFmtId="0" fontId="19" fillId="0" borderId="11" xfId="131" applyFont="1" applyBorder="1" applyAlignment="1">
      <alignment wrapText="1"/>
    </xf>
    <xf numFmtId="0" fontId="19" fillId="0" borderId="11" xfId="131" applyFont="1" applyBorder="1" applyAlignment="1">
      <alignment horizontal="right" vertical="center" wrapText="1"/>
    </xf>
    <xf numFmtId="49" fontId="20" fillId="33" borderId="10" xfId="131" applyNumberFormat="1" applyFont="1" applyFill="1" applyBorder="1" applyAlignment="1">
      <alignment vertical="center" wrapText="1"/>
    </xf>
    <xf numFmtId="49" fontId="20" fillId="33" borderId="12" xfId="131" applyNumberFormat="1" applyFont="1" applyFill="1" applyBorder="1" applyAlignment="1">
      <alignment vertical="center" wrapText="1"/>
    </xf>
    <xf numFmtId="0" fontId="20" fillId="33" borderId="10" xfId="131" applyFont="1" applyFill="1" applyBorder="1" applyAlignment="1">
      <alignment vertical="center" wrapText="1"/>
    </xf>
    <xf numFmtId="0" fontId="20" fillId="33" borderId="12" xfId="131" applyFont="1" applyFill="1" applyBorder="1" applyAlignment="1">
      <alignment vertical="center" wrapText="1"/>
    </xf>
    <xf numFmtId="4" fontId="21" fillId="34" borderId="10" xfId="131" applyNumberFormat="1" applyFont="1" applyFill="1" applyBorder="1" applyAlignment="1">
      <alignment horizontal="right" vertical="top" wrapText="1"/>
    </xf>
    <xf numFmtId="176" fontId="21" fillId="34" borderId="10" xfId="131" applyNumberFormat="1" applyFont="1" applyFill="1" applyBorder="1" applyAlignment="1">
      <alignment horizontal="right" vertical="top" wrapText="1"/>
    </xf>
    <xf numFmtId="176" fontId="21" fillId="34" borderId="12" xfId="131" applyNumberFormat="1" applyFont="1" applyFill="1" applyBorder="1" applyAlignment="1">
      <alignment horizontal="right" vertical="top" wrapText="1"/>
    </xf>
    <xf numFmtId="4" fontId="20" fillId="35" borderId="10" xfId="131" applyNumberFormat="1" applyFont="1" applyFill="1" applyBorder="1" applyAlignment="1">
      <alignment horizontal="right" vertical="top" wrapText="1"/>
    </xf>
    <xf numFmtId="176" fontId="20" fillId="35" borderId="10" xfId="131" applyNumberFormat="1" applyFont="1" applyFill="1" applyBorder="1" applyAlignment="1">
      <alignment horizontal="right" vertical="top" wrapText="1"/>
    </xf>
    <xf numFmtId="176" fontId="20" fillId="35" borderId="12" xfId="131" applyNumberFormat="1" applyFont="1" applyFill="1" applyBorder="1" applyAlignment="1">
      <alignment horizontal="right" vertical="top" wrapText="1"/>
    </xf>
    <xf numFmtId="0" fontId="20" fillId="35" borderId="10" xfId="131" applyFont="1" applyFill="1" applyBorder="1" applyAlignment="1">
      <alignment horizontal="right" vertical="top" wrapText="1"/>
    </xf>
    <xf numFmtId="0" fontId="20" fillId="35" borderId="12" xfId="131" applyFont="1" applyFill="1" applyBorder="1" applyAlignment="1">
      <alignment horizontal="right" vertical="top" wrapText="1"/>
    </xf>
    <xf numFmtId="4" fontId="20" fillId="35" borderId="13" xfId="131" applyNumberFormat="1" applyFont="1" applyFill="1" applyBorder="1" applyAlignment="1">
      <alignment horizontal="right" vertical="top" wrapText="1"/>
    </xf>
    <xf numFmtId="0" fontId="20" fillId="35" borderId="13" xfId="131" applyFont="1" applyFill="1" applyBorder="1" applyAlignment="1">
      <alignment horizontal="right" vertical="top" wrapText="1"/>
    </xf>
    <xf numFmtId="176" fontId="20" fillId="35" borderId="13" xfId="131" applyNumberFormat="1" applyFont="1" applyFill="1" applyBorder="1" applyAlignment="1">
      <alignment horizontal="right" vertical="top" wrapText="1"/>
    </xf>
    <xf numFmtId="176" fontId="20" fillId="35" borderId="20" xfId="131" applyNumberFormat="1" applyFont="1" applyFill="1" applyBorder="1" applyAlignment="1">
      <alignment horizontal="right" vertical="top" wrapText="1"/>
    </xf>
    <xf numFmtId="49" fontId="20" fillId="33" borderId="13" xfId="131" applyNumberFormat="1" applyFont="1" applyFill="1" applyBorder="1" applyAlignment="1">
      <alignment horizontal="left" vertical="top" wrapText="1"/>
    </xf>
    <xf numFmtId="49" fontId="20" fillId="33" borderId="15" xfId="131" applyNumberFormat="1" applyFont="1" applyFill="1" applyBorder="1" applyAlignment="1">
      <alignment horizontal="left" vertical="top" wrapText="1"/>
    </xf>
    <xf numFmtId="0" fontId="19" fillId="0" borderId="0" xfId="131" applyFont="1" applyAlignment="1">
      <alignment wrapText="1"/>
    </xf>
    <xf numFmtId="0" fontId="19" fillId="0" borderId="19" xfId="131" applyFont="1" applyBorder="1" applyAlignment="1">
      <alignment wrapText="1"/>
    </xf>
    <xf numFmtId="0" fontId="19" fillId="0" borderId="0" xfId="131" applyFont="1" applyAlignment="1">
      <alignment horizontal="right" vertical="center" wrapText="1"/>
    </xf>
    <xf numFmtId="0" fontId="20" fillId="33" borderId="13" xfId="131" applyFont="1" applyFill="1" applyBorder="1" applyAlignment="1">
      <alignment vertical="center" wrapText="1"/>
    </xf>
    <xf numFmtId="0" fontId="20" fillId="33" borderId="15" xfId="131" applyFont="1" applyFill="1" applyBorder="1" applyAlignment="1">
      <alignment vertical="center" wrapText="1"/>
    </xf>
    <xf numFmtId="49" fontId="21" fillId="33" borderId="13" xfId="131" applyNumberFormat="1" applyFont="1" applyFill="1" applyBorder="1" applyAlignment="1">
      <alignment horizontal="left" vertical="top" wrapText="1"/>
    </xf>
    <xf numFmtId="49" fontId="21" fillId="33" borderId="14" xfId="131" applyNumberFormat="1" applyFont="1" applyFill="1" applyBorder="1" applyAlignment="1">
      <alignment horizontal="left" vertical="top" wrapText="1"/>
    </xf>
    <xf numFmtId="49" fontId="21" fillId="33" borderId="15" xfId="131" applyNumberFormat="1" applyFont="1" applyFill="1" applyBorder="1" applyAlignment="1">
      <alignment horizontal="left" vertical="top" wrapText="1"/>
    </xf>
    <xf numFmtId="14" fontId="20" fillId="33" borderId="12" xfId="131" applyNumberFormat="1" applyFont="1" applyFill="1" applyBorder="1" applyAlignment="1">
      <alignment vertical="center" wrapText="1"/>
    </xf>
    <xf numFmtId="14" fontId="20" fillId="33" borderId="16" xfId="131" applyNumberFormat="1" applyFont="1" applyFill="1" applyBorder="1" applyAlignment="1">
      <alignment vertical="center" wrapText="1"/>
    </xf>
    <xf numFmtId="14" fontId="20" fillId="33" borderId="17" xfId="131" applyNumberFormat="1" applyFont="1" applyFill="1" applyBorder="1" applyAlignment="1">
      <alignment vertical="center" wrapText="1"/>
    </xf>
  </cellXfs>
  <cellStyles count="175">
    <cellStyle name="20% - 着色 1" xfId="19" builtinId="30" customBuiltin="1"/>
    <cellStyle name="20% - 着色 1 2" xfId="84"/>
    <cellStyle name="20% - 着色 1 3" xfId="150"/>
    <cellStyle name="20% - 着色 2" xfId="23" builtinId="34" customBuiltin="1"/>
    <cellStyle name="20% - 着色 2 2" xfId="88"/>
    <cellStyle name="20% - 着色 2 3" xfId="154"/>
    <cellStyle name="20% - 着色 3" xfId="27" builtinId="38" customBuiltin="1"/>
    <cellStyle name="20% - 着色 3 2" xfId="92"/>
    <cellStyle name="20% - 着色 3 3" xfId="158"/>
    <cellStyle name="20% - 着色 4" xfId="31" builtinId="42" customBuiltin="1"/>
    <cellStyle name="20% - 着色 4 2" xfId="96"/>
    <cellStyle name="20% - 着色 4 3" xfId="162"/>
    <cellStyle name="20% - 着色 5" xfId="35" builtinId="46" customBuiltin="1"/>
    <cellStyle name="20% - 着色 5 2" xfId="100"/>
    <cellStyle name="20% - 着色 5 3" xfId="166"/>
    <cellStyle name="20% - 着色 6" xfId="39" builtinId="50" customBuiltin="1"/>
    <cellStyle name="20% - 着色 6 2" xfId="104"/>
    <cellStyle name="20% - 着色 6 3" xfId="170"/>
    <cellStyle name="40% - 着色 1" xfId="20" builtinId="31" customBuiltin="1"/>
    <cellStyle name="40% - 着色 1 2" xfId="85"/>
    <cellStyle name="40% - 着色 1 3" xfId="151"/>
    <cellStyle name="40% - 着色 2" xfId="24" builtinId="35" customBuiltin="1"/>
    <cellStyle name="40% - 着色 2 2" xfId="89"/>
    <cellStyle name="40% - 着色 2 3" xfId="155"/>
    <cellStyle name="40% - 着色 3" xfId="28" builtinId="39" customBuiltin="1"/>
    <cellStyle name="40% - 着色 3 2" xfId="93"/>
    <cellStyle name="40% - 着色 3 3" xfId="159"/>
    <cellStyle name="40% - 着色 4" xfId="32" builtinId="43" customBuiltin="1"/>
    <cellStyle name="40% - 着色 4 2" xfId="97"/>
    <cellStyle name="40% - 着色 4 3" xfId="163"/>
    <cellStyle name="40% - 着色 5" xfId="36" builtinId="47" customBuiltin="1"/>
    <cellStyle name="40% - 着色 5 2" xfId="101"/>
    <cellStyle name="40% - 着色 5 3" xfId="167"/>
    <cellStyle name="40% - 着色 6" xfId="40" builtinId="51" customBuiltin="1"/>
    <cellStyle name="40% - 着色 6 2" xfId="105"/>
    <cellStyle name="40% - 着色 6 3" xfId="171"/>
    <cellStyle name="60% - 着色 1" xfId="21" builtinId="32" customBuiltin="1"/>
    <cellStyle name="60% - 着色 1 2" xfId="86"/>
    <cellStyle name="60% - 着色 1 3" xfId="152"/>
    <cellStyle name="60% - 着色 2" xfId="25" builtinId="36" customBuiltin="1"/>
    <cellStyle name="60% - 着色 2 2" xfId="90"/>
    <cellStyle name="60% - 着色 2 3" xfId="156"/>
    <cellStyle name="60% - 着色 3" xfId="29" builtinId="40" customBuiltin="1"/>
    <cellStyle name="60% - 着色 3 2" xfId="94"/>
    <cellStyle name="60% - 着色 3 3" xfId="160"/>
    <cellStyle name="60% - 着色 4" xfId="33" builtinId="44" customBuiltin="1"/>
    <cellStyle name="60% - 着色 4 2" xfId="98"/>
    <cellStyle name="60% - 着色 4 3" xfId="164"/>
    <cellStyle name="60% - 着色 5" xfId="37" builtinId="48" customBuiltin="1"/>
    <cellStyle name="60% - 着色 5 2" xfId="102"/>
    <cellStyle name="60% - 着色 5 3" xfId="168"/>
    <cellStyle name="60% - 着色 6" xfId="41" builtinId="52" customBuiltin="1"/>
    <cellStyle name="60% - 着色 6 2" xfId="106"/>
    <cellStyle name="60% - 着色 6 3" xfId="172"/>
    <cellStyle name="OBI_ColHeader" xfId="109"/>
    <cellStyle name="标题" xfId="1" builtinId="15" customBuiltin="1"/>
    <cellStyle name="标题 1" xfId="2" builtinId="16" customBuiltin="1"/>
    <cellStyle name="标题 1 2" xfId="68"/>
    <cellStyle name="标题 1 3" xfId="133"/>
    <cellStyle name="标题 2" xfId="3" builtinId="17" customBuiltin="1"/>
    <cellStyle name="标题 2 2" xfId="69"/>
    <cellStyle name="标题 2 3" xfId="134"/>
    <cellStyle name="标题 3" xfId="4" builtinId="18" customBuiltin="1"/>
    <cellStyle name="标题 3 2" xfId="70"/>
    <cellStyle name="标题 3 3" xfId="135"/>
    <cellStyle name="标题 4" xfId="5" builtinId="19" customBuiltin="1"/>
    <cellStyle name="标题 4 2" xfId="71"/>
    <cellStyle name="标题 4 3" xfId="136"/>
    <cellStyle name="标题 5" xfId="53"/>
    <cellStyle name="标题 6" xfId="67"/>
    <cellStyle name="标题 7" xfId="132"/>
    <cellStyle name="差" xfId="7" builtinId="27" customBuiltin="1"/>
    <cellStyle name="差 2" xfId="73"/>
    <cellStyle name="差 3" xfId="138"/>
    <cellStyle name="常规" xfId="0" builtinId="0" customBuiltin="1"/>
    <cellStyle name="常规 10" xfId="52"/>
    <cellStyle name="常规 10 2" xfId="61"/>
    <cellStyle name="常规 11" xfId="62"/>
    <cellStyle name="常规 12" xfId="110"/>
    <cellStyle name="常规 13" xfId="131"/>
    <cellStyle name="常规 2" xfId="44"/>
    <cellStyle name="常规 3" xfId="45"/>
    <cellStyle name="常规 3 2" xfId="54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超链接 3" xfId="173"/>
    <cellStyle name="好" xfId="6" builtinId="26" customBuiltin="1"/>
    <cellStyle name="好 2" xfId="72"/>
    <cellStyle name="好 3" xfId="137"/>
    <cellStyle name="汇总" xfId="17" builtinId="25" customBuiltin="1"/>
    <cellStyle name="汇总 2" xfId="82"/>
    <cellStyle name="汇总 3" xfId="148"/>
    <cellStyle name="货币" xfId="113" builtinId="4" customBuiltin="1"/>
    <cellStyle name="货币 2" xfId="65"/>
    <cellStyle name="货币[0]" xfId="114" builtinId="7" customBuiltin="1"/>
    <cellStyle name="货币[0] 2" xfId="66"/>
    <cellStyle name="计算" xfId="11" builtinId="22" customBuiltin="1"/>
    <cellStyle name="计算 2" xfId="77"/>
    <cellStyle name="计算 3" xfId="142"/>
    <cellStyle name="检查单元格" xfId="13" builtinId="23" customBuiltin="1"/>
    <cellStyle name="检查单元格 2" xfId="79"/>
    <cellStyle name="检查单元格 3" xfId="144"/>
    <cellStyle name="解释性文本" xfId="16" builtinId="53" customBuiltin="1"/>
    <cellStyle name="解释性文本 2" xfId="81"/>
    <cellStyle name="解释性文本 3" xfId="147"/>
    <cellStyle name="警告文本" xfId="14" builtinId="11" customBuiltin="1"/>
    <cellStyle name="警告文本 2" xfId="80"/>
    <cellStyle name="警告文本 3" xfId="145"/>
    <cellStyle name="链接单元格" xfId="12" builtinId="24" customBuiltin="1"/>
    <cellStyle name="链接单元格 2" xfId="78"/>
    <cellStyle name="链接单元格 3" xfId="143"/>
    <cellStyle name="千位分隔" xfId="111" builtinId="3" customBuiltin="1"/>
    <cellStyle name="千位分隔 2" xfId="63"/>
    <cellStyle name="千位分隔[0]" xfId="112" builtinId="6" customBuiltin="1"/>
    <cellStyle name="千位分隔[0] 2" xfId="64"/>
    <cellStyle name="适中" xfId="8" builtinId="28" customBuiltin="1"/>
    <cellStyle name="适中 2" xfId="74"/>
    <cellStyle name="适中 3" xfId="139"/>
    <cellStyle name="输出" xfId="10" builtinId="21" customBuiltin="1"/>
    <cellStyle name="输出 2" xfId="76"/>
    <cellStyle name="输出 3" xfId="141"/>
    <cellStyle name="输入" xfId="9" builtinId="20" customBuiltin="1"/>
    <cellStyle name="输入 2" xfId="75"/>
    <cellStyle name="输入 3" xfId="140"/>
    <cellStyle name="已访问的超链接" xfId="43" builtinId="9" customBuiltin="1"/>
    <cellStyle name="已访问的超链接 2" xfId="108"/>
    <cellStyle name="已访问的超链接 3" xfId="174"/>
    <cellStyle name="着色 1" xfId="18" builtinId="29" customBuiltin="1"/>
    <cellStyle name="着色 1 2" xfId="83"/>
    <cellStyle name="着色 1 3" xfId="149"/>
    <cellStyle name="着色 2" xfId="22" builtinId="33" customBuiltin="1"/>
    <cellStyle name="着色 2 2" xfId="87"/>
    <cellStyle name="着色 2 3" xfId="153"/>
    <cellStyle name="着色 3" xfId="26" builtinId="37" customBuiltin="1"/>
    <cellStyle name="着色 3 2" xfId="91"/>
    <cellStyle name="着色 3 3" xfId="157"/>
    <cellStyle name="着色 4" xfId="30" builtinId="41" customBuiltin="1"/>
    <cellStyle name="着色 4 2" xfId="95"/>
    <cellStyle name="着色 4 3" xfId="161"/>
    <cellStyle name="着色 5" xfId="34" builtinId="45" customBuiltin="1"/>
    <cellStyle name="着色 5 2" xfId="99"/>
    <cellStyle name="着色 5 3" xfId="165"/>
    <cellStyle name="着色 6" xfId="38" builtinId="49" customBuiltin="1"/>
    <cellStyle name="着色 6 2" xfId="103"/>
    <cellStyle name="着色 6 3" xfId="169"/>
    <cellStyle name="注释" xfId="15" builtinId="10" customBuiltin="1"/>
    <cellStyle name="注释 10" xfId="123"/>
    <cellStyle name="注释 11" xfId="124"/>
    <cellStyle name="注释 12" xfId="125"/>
    <cellStyle name="注释 13" xfId="126"/>
    <cellStyle name="注释 14" xfId="127"/>
    <cellStyle name="注释 15" xfId="128"/>
    <cellStyle name="注释 16" xfId="129"/>
    <cellStyle name="注释 17" xfId="130"/>
    <cellStyle name="注释 18" xfId="146"/>
    <cellStyle name="注释 2" xfId="115"/>
    <cellStyle name="注释 3" xfId="116"/>
    <cellStyle name="注释 4" xfId="117"/>
    <cellStyle name="注释 5" xfId="118"/>
    <cellStyle name="注释 6" xfId="119"/>
    <cellStyle name="注释 7" xfId="120"/>
    <cellStyle name="注释 8" xfId="121"/>
    <cellStyle name="注释 9" xfId="12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1" Type="http://schemas.openxmlformats.org/officeDocument/2006/relationships/hyperlink" Target="cid:97a5ff112" TargetMode="External"/><Relationship Id="rId324" Type="http://schemas.openxmlformats.org/officeDocument/2006/relationships/image" Target="cid:756b0d1e13" TargetMode="External"/><Relationship Id="rId531" Type="http://schemas.openxmlformats.org/officeDocument/2006/relationships/hyperlink" Target="cid:9de9f65e2" TargetMode="External"/><Relationship Id="rId170" Type="http://schemas.openxmlformats.org/officeDocument/2006/relationships/image" Target="cid:1600d1f413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32" Type="http://schemas.openxmlformats.org/officeDocument/2006/relationships/image" Target="cid:a711f732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542" Type="http://schemas.openxmlformats.org/officeDocument/2006/relationships/image" Target="cid:c1f4b6d313" TargetMode="External"/><Relationship Id="rId181" Type="http://schemas.openxmlformats.org/officeDocument/2006/relationships/hyperlink" Target="cid:482d44f6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86" Type="http://schemas.openxmlformats.org/officeDocument/2006/relationships/image" Target="cid:f41228aa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346" Type="http://schemas.openxmlformats.org/officeDocument/2006/relationships/image" Target="cid:bc84eb1013" TargetMode="External"/><Relationship Id="rId553" Type="http://schemas.openxmlformats.org/officeDocument/2006/relationships/hyperlink" Target="cid:ebcc17232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497" Type="http://schemas.openxmlformats.org/officeDocument/2006/relationships/hyperlink" Target="cid:225aa59d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217" Type="http://schemas.openxmlformats.org/officeDocument/2006/relationships/hyperlink" Target="cid:dd85b6102" TargetMode="External"/><Relationship Id="rId564" Type="http://schemas.openxmlformats.org/officeDocument/2006/relationships/image" Target="cid:f2a015013" TargetMode="External"/><Relationship Id="rId424" Type="http://schemas.openxmlformats.org/officeDocument/2006/relationships/image" Target="cid:91324cd513" TargetMode="External"/><Relationship Id="rId270" Type="http://schemas.openxmlformats.org/officeDocument/2006/relationships/image" Target="cid:b0aaf7de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575" Type="http://schemas.openxmlformats.org/officeDocument/2006/relationships/hyperlink" Target="cid:3d8c6a572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281" Type="http://schemas.openxmlformats.org/officeDocument/2006/relationships/hyperlink" Target="cid:c547f7a92" TargetMode="External"/><Relationship Id="rId502" Type="http://schemas.openxmlformats.org/officeDocument/2006/relationships/image" Target="cid:36f12f01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586" Type="http://schemas.openxmlformats.org/officeDocument/2006/relationships/image" Target="cid:61b2a1ef13" TargetMode="External"/><Relationship Id="rId7" Type="http://schemas.openxmlformats.org/officeDocument/2006/relationships/hyperlink" Target="cid:7393130e2" TargetMode="External"/><Relationship Id="rId239" Type="http://schemas.openxmlformats.org/officeDocument/2006/relationships/hyperlink" Target="cid:25a2b86c2" TargetMode="External"/><Relationship Id="rId446" Type="http://schemas.openxmlformats.org/officeDocument/2006/relationships/image" Target="cid:edd0fa3b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87" Type="http://schemas.openxmlformats.org/officeDocument/2006/relationships/hyperlink" Target="cid:3c6ac1ec2" TargetMode="External"/><Relationship Id="rId513" Type="http://schemas.openxmlformats.org/officeDocument/2006/relationships/hyperlink" Target="cid:5c15928c2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261" Type="http://schemas.openxmlformats.org/officeDocument/2006/relationships/hyperlink" Target="cid:7804080e2" TargetMode="External"/><Relationship Id="rId499" Type="http://schemas.openxmlformats.org/officeDocument/2006/relationships/hyperlink" Target="cid:31c44020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524" Type="http://schemas.openxmlformats.org/officeDocument/2006/relationships/image" Target="cid:7f1ab22313" TargetMode="External"/><Relationship Id="rId566" Type="http://schemas.openxmlformats.org/officeDocument/2006/relationships/image" Target="cid:1486e01413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535" Type="http://schemas.openxmlformats.org/officeDocument/2006/relationships/hyperlink" Target="cid:a82808e22" TargetMode="External"/><Relationship Id="rId577" Type="http://schemas.openxmlformats.org/officeDocument/2006/relationships/hyperlink" Target="cid:42aef7972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479" Type="http://schemas.openxmlformats.org/officeDocument/2006/relationships/hyperlink" Target="cid:db19d21f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546" Type="http://schemas.openxmlformats.org/officeDocument/2006/relationships/image" Target="cid:cc488cb713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588" Type="http://schemas.openxmlformats.org/officeDocument/2006/relationships/image" Target="cid:680b06d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515" Type="http://schemas.openxmlformats.org/officeDocument/2006/relationships/hyperlink" Target="cid:617250ef2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557" Type="http://schemas.openxmlformats.org/officeDocument/2006/relationships/hyperlink" Target="cid:f57373d0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470" Type="http://schemas.openxmlformats.org/officeDocument/2006/relationships/image" Target="cid:1643af9513" TargetMode="External"/><Relationship Id="rId526" Type="http://schemas.openxmlformats.org/officeDocument/2006/relationships/image" Target="cid:842f442513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568" Type="http://schemas.openxmlformats.org/officeDocument/2006/relationships/image" Target="cid:1b05e04f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481" Type="http://schemas.openxmlformats.org/officeDocument/2006/relationships/hyperlink" Target="cid:e9adde472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537" Type="http://schemas.openxmlformats.org/officeDocument/2006/relationships/hyperlink" Target="cid:ad5e98cf2" TargetMode="External"/><Relationship Id="rId579" Type="http://schemas.openxmlformats.org/officeDocument/2006/relationships/hyperlink" Target="cid:521d87e62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590" Type="http://schemas.openxmlformats.org/officeDocument/2006/relationships/image" Target="cid:546d451e13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506" Type="http://schemas.openxmlformats.org/officeDocument/2006/relationships/image" Target="cid:413c7421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492" Type="http://schemas.openxmlformats.org/officeDocument/2006/relationships/image" Target="cid:12de1e3b13" TargetMode="External"/><Relationship Id="rId548" Type="http://schemas.openxmlformats.org/officeDocument/2006/relationships/image" Target="cid:d15f9577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6f2111c2" TargetMode="External"/><Relationship Id="rId517" Type="http://schemas.openxmlformats.org/officeDocument/2006/relationships/hyperlink" Target="cid:66098c0e2" TargetMode="External"/><Relationship Id="rId559" Type="http://schemas.openxmlformats.org/officeDocument/2006/relationships/hyperlink" Target="cid:a077f90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570" Type="http://schemas.openxmlformats.org/officeDocument/2006/relationships/image" Target="cid:2e1706e013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472" Type="http://schemas.openxmlformats.org/officeDocument/2006/relationships/image" Target="cid:c5b52bf313" TargetMode="External"/><Relationship Id="rId528" Type="http://schemas.openxmlformats.org/officeDocument/2006/relationships/image" Target="cid:894d42c613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581" Type="http://schemas.openxmlformats.org/officeDocument/2006/relationships/hyperlink" Target="cid:574488562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83" Type="http://schemas.openxmlformats.org/officeDocument/2006/relationships/hyperlink" Target="cid:eed1948d2" TargetMode="External"/><Relationship Id="rId539" Type="http://schemas.openxmlformats.org/officeDocument/2006/relationships/hyperlink" Target="cid:b26ab2aa2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43" Type="http://schemas.openxmlformats.org/officeDocument/2006/relationships/hyperlink" Target="cid:b85e622f2" TargetMode="External"/><Relationship Id="rId550" Type="http://schemas.openxmlformats.org/officeDocument/2006/relationships/image" Target="cid:d68ab9df13" TargetMode="External"/><Relationship Id="rId82" Type="http://schemas.openxmlformats.org/officeDocument/2006/relationships/image" Target="cid:27d6fe1a13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592" Type="http://schemas.openxmlformats.org/officeDocument/2006/relationships/image" Target="cid:58d5456613" TargetMode="External"/><Relationship Id="rId245" Type="http://schemas.openxmlformats.org/officeDocument/2006/relationships/hyperlink" Target="cid:451c38c72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52" Type="http://schemas.openxmlformats.org/officeDocument/2006/relationships/image" Target="cid:6ea40ed913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105" Type="http://schemas.openxmlformats.org/officeDocument/2006/relationships/hyperlink" Target="cid:7f5152d02" TargetMode="External"/><Relationship Id="rId147" Type="http://schemas.openxmlformats.org/officeDocument/2006/relationships/hyperlink" Target="cid:e39a52552" TargetMode="External"/><Relationship Id="rId312" Type="http://schemas.openxmlformats.org/officeDocument/2006/relationships/image" Target="cid:3176d9a713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96" Type="http://schemas.openxmlformats.org/officeDocument/2006/relationships/image" Target="cid:1aa77f6213" TargetMode="External"/><Relationship Id="rId561" Type="http://schemas.openxmlformats.org/officeDocument/2006/relationships/hyperlink" Target="cid:ac5444b2" TargetMode="External"/><Relationship Id="rId214" Type="http://schemas.openxmlformats.org/officeDocument/2006/relationships/image" Target="cid:c8f5e14113" TargetMode="External"/><Relationship Id="rId256" Type="http://schemas.openxmlformats.org/officeDocument/2006/relationships/image" Target="cid:688eac9213" TargetMode="External"/><Relationship Id="rId298" Type="http://schemas.openxmlformats.org/officeDocument/2006/relationships/image" Target="cid:f8f29cbf13" TargetMode="External"/><Relationship Id="rId421" Type="http://schemas.openxmlformats.org/officeDocument/2006/relationships/hyperlink" Target="cid:8c0050b92" TargetMode="External"/><Relationship Id="rId463" Type="http://schemas.openxmlformats.org/officeDocument/2006/relationships/hyperlink" Target="cid:cd46ec842" TargetMode="External"/><Relationship Id="rId519" Type="http://schemas.openxmlformats.org/officeDocument/2006/relationships/hyperlink" Target="cid:6a60cd972" TargetMode="External"/><Relationship Id="rId116" Type="http://schemas.openxmlformats.org/officeDocument/2006/relationships/image" Target="cid:9917345813" TargetMode="External"/><Relationship Id="rId158" Type="http://schemas.openxmlformats.org/officeDocument/2006/relationships/image" Target="cid:14277013" TargetMode="External"/><Relationship Id="rId323" Type="http://schemas.openxmlformats.org/officeDocument/2006/relationships/hyperlink" Target="cid:756b0cf62" TargetMode="External"/><Relationship Id="rId530" Type="http://schemas.openxmlformats.org/officeDocument/2006/relationships/image" Target="cid:8e741fe313" TargetMode="External"/><Relationship Id="rId20" Type="http://schemas.openxmlformats.org/officeDocument/2006/relationships/image" Target="cid:883d555513" TargetMode="External"/><Relationship Id="rId62" Type="http://schemas.openxmlformats.org/officeDocument/2006/relationships/image" Target="cid:f456204213" TargetMode="External"/><Relationship Id="rId365" Type="http://schemas.openxmlformats.org/officeDocument/2006/relationships/hyperlink" Target="cid:238fd04e2" TargetMode="External"/><Relationship Id="rId572" Type="http://schemas.openxmlformats.org/officeDocument/2006/relationships/image" Target="cid:33374fa113" TargetMode="External"/><Relationship Id="rId225" Type="http://schemas.openxmlformats.org/officeDocument/2006/relationships/hyperlink" Target="cid:fd1fb7c42" TargetMode="External"/><Relationship Id="rId267" Type="http://schemas.openxmlformats.org/officeDocument/2006/relationships/hyperlink" Target="cid:96e6ab7e2" TargetMode="External"/><Relationship Id="rId432" Type="http://schemas.openxmlformats.org/officeDocument/2006/relationships/image" Target="cid:b011a0c113" TargetMode="External"/><Relationship Id="rId474" Type="http://schemas.openxmlformats.org/officeDocument/2006/relationships/image" Target="cid:cac018c913" TargetMode="External"/><Relationship Id="rId127" Type="http://schemas.openxmlformats.org/officeDocument/2006/relationships/hyperlink" Target="cid:b8b36ac52" TargetMode="External"/><Relationship Id="rId31" Type="http://schemas.openxmlformats.org/officeDocument/2006/relationships/hyperlink" Target="cid:a711f70c2" TargetMode="External"/><Relationship Id="rId73" Type="http://schemas.openxmlformats.org/officeDocument/2006/relationships/hyperlink" Target="cid:1338c5792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76" Type="http://schemas.openxmlformats.org/officeDocument/2006/relationships/image" Target="cid:4cbb716013" TargetMode="External"/><Relationship Id="rId541" Type="http://schemas.openxmlformats.org/officeDocument/2006/relationships/hyperlink" Target="cid:c1f4b6ac2" TargetMode="External"/><Relationship Id="rId583" Type="http://schemas.openxmlformats.org/officeDocument/2006/relationships/hyperlink" Target="cid:5d65a7c0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36" Type="http://schemas.openxmlformats.org/officeDocument/2006/relationships/image" Target="cid:1128430c13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43" Type="http://schemas.openxmlformats.org/officeDocument/2006/relationships/hyperlink" Target="cid:de6f2be72" TargetMode="External"/><Relationship Id="rId303" Type="http://schemas.openxmlformats.org/officeDocument/2006/relationships/hyperlink" Target="cid:85846372" TargetMode="External"/><Relationship Id="rId485" Type="http://schemas.openxmlformats.org/officeDocument/2006/relationships/hyperlink" Target="cid:f412288c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510" Type="http://schemas.openxmlformats.org/officeDocument/2006/relationships/image" Target="cid:55e6272213" TargetMode="External"/><Relationship Id="rId552" Type="http://schemas.openxmlformats.org/officeDocument/2006/relationships/image" Target="cid:e606bc1c13" TargetMode="External"/><Relationship Id="rId594" Type="http://schemas.openxmlformats.org/officeDocument/2006/relationships/image" Target="cid:5deba76d13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496" Type="http://schemas.openxmlformats.org/officeDocument/2006/relationships/image" Target="cid:1def42a0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521" Type="http://schemas.openxmlformats.org/officeDocument/2006/relationships/hyperlink" Target="cid:7a2e86af2" TargetMode="External"/><Relationship Id="rId563" Type="http://schemas.openxmlformats.org/officeDocument/2006/relationships/hyperlink" Target="cid:f2a01292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532" Type="http://schemas.openxmlformats.org/officeDocument/2006/relationships/image" Target="cid:9de9f68413" TargetMode="External"/><Relationship Id="rId574" Type="http://schemas.openxmlformats.org/officeDocument/2006/relationships/image" Target="cid:396108aa13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476" Type="http://schemas.openxmlformats.org/officeDocument/2006/relationships/image" Target="cid:cfe06461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501" Type="http://schemas.openxmlformats.org/officeDocument/2006/relationships/hyperlink" Target="cid:36f12ed32" TargetMode="External"/><Relationship Id="rId543" Type="http://schemas.openxmlformats.org/officeDocument/2006/relationships/hyperlink" Target="cid:c7314bce2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585" Type="http://schemas.openxmlformats.org/officeDocument/2006/relationships/hyperlink" Target="cid:61b2a1cb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487" Type="http://schemas.openxmlformats.org/officeDocument/2006/relationships/hyperlink" Target="cid:f9211053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512" Type="http://schemas.openxmlformats.org/officeDocument/2006/relationships/image" Target="cid:55e9400c13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554" Type="http://schemas.openxmlformats.org/officeDocument/2006/relationships/image" Target="cid:ebcc174e13" TargetMode="External"/><Relationship Id="rId596" Type="http://schemas.openxmlformats.org/officeDocument/2006/relationships/image" Target="cid:6329896713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498" Type="http://schemas.openxmlformats.org/officeDocument/2006/relationships/image" Target="cid:225aa5c4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23" Type="http://schemas.openxmlformats.org/officeDocument/2006/relationships/hyperlink" Target="cid:7f1ab1eb2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565" Type="http://schemas.openxmlformats.org/officeDocument/2006/relationships/hyperlink" Target="cid:1486dfc62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534" Type="http://schemas.openxmlformats.org/officeDocument/2006/relationships/image" Target="cid:a3e4f30613" TargetMode="External"/><Relationship Id="rId576" Type="http://schemas.openxmlformats.org/officeDocument/2006/relationships/image" Target="cid:3d8c6a7b13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503" Type="http://schemas.openxmlformats.org/officeDocument/2006/relationships/hyperlink" Target="cid:3c1017e92" TargetMode="External"/><Relationship Id="rId545" Type="http://schemas.openxmlformats.org/officeDocument/2006/relationships/hyperlink" Target="cid:cc488c802" TargetMode="External"/><Relationship Id="rId587" Type="http://schemas.openxmlformats.org/officeDocument/2006/relationships/hyperlink" Target="cid:680b06b02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89" Type="http://schemas.openxmlformats.org/officeDocument/2006/relationships/hyperlink" Target="cid:dbb2081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514" Type="http://schemas.openxmlformats.org/officeDocument/2006/relationships/image" Target="cid:5c1592af13" TargetMode="External"/><Relationship Id="rId556" Type="http://schemas.openxmlformats.org/officeDocument/2006/relationships/image" Target="cid:f049fbb413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525" Type="http://schemas.openxmlformats.org/officeDocument/2006/relationships/hyperlink" Target="cid:842f44012" TargetMode="External"/><Relationship Id="rId567" Type="http://schemas.openxmlformats.org/officeDocument/2006/relationships/hyperlink" Target="cid:1b05e0252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469" Type="http://schemas.openxmlformats.org/officeDocument/2006/relationships/hyperlink" Target="cid:1643af6f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480" Type="http://schemas.openxmlformats.org/officeDocument/2006/relationships/image" Target="cid:db19d24313" TargetMode="External"/><Relationship Id="rId536" Type="http://schemas.openxmlformats.org/officeDocument/2006/relationships/image" Target="cid:a828098c13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578" Type="http://schemas.openxmlformats.org/officeDocument/2006/relationships/image" Target="cid:42aef7bf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547" Type="http://schemas.openxmlformats.org/officeDocument/2006/relationships/hyperlink" Target="cid:d15f95592" TargetMode="External"/><Relationship Id="rId589" Type="http://schemas.openxmlformats.org/officeDocument/2006/relationships/hyperlink" Target="cid:546d44f72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516" Type="http://schemas.openxmlformats.org/officeDocument/2006/relationships/image" Target="cid:61725117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558" Type="http://schemas.openxmlformats.org/officeDocument/2006/relationships/image" Target="cid:f57373f4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471" Type="http://schemas.openxmlformats.org/officeDocument/2006/relationships/hyperlink" Target="cid:c5b52bce2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527" Type="http://schemas.openxmlformats.org/officeDocument/2006/relationships/hyperlink" Target="cid:894d429c2" TargetMode="External"/><Relationship Id="rId569" Type="http://schemas.openxmlformats.org/officeDocument/2006/relationships/hyperlink" Target="cid:2e1706bb2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580" Type="http://schemas.openxmlformats.org/officeDocument/2006/relationships/image" Target="cid:521d880d13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482" Type="http://schemas.openxmlformats.org/officeDocument/2006/relationships/image" Target="cid:e9adde6813" TargetMode="External"/><Relationship Id="rId538" Type="http://schemas.openxmlformats.org/officeDocument/2006/relationships/image" Target="cid:ad5e98f3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591" Type="http://schemas.openxmlformats.org/officeDocument/2006/relationships/hyperlink" Target="cid:58d545402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549" Type="http://schemas.openxmlformats.org/officeDocument/2006/relationships/hyperlink" Target="cid:d68ab9b7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560" Type="http://schemas.openxmlformats.org/officeDocument/2006/relationships/image" Target="cid:a077fb613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518" Type="http://schemas.openxmlformats.org/officeDocument/2006/relationships/image" Target="cid:66098c3213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Relationship Id="rId61" Type="http://schemas.openxmlformats.org/officeDocument/2006/relationships/hyperlink" Target="cid:f456201d2" TargetMode="External"/><Relationship Id="rId199" Type="http://schemas.openxmlformats.org/officeDocument/2006/relationships/hyperlink" Target="cid:9fc12dd62" TargetMode="External"/><Relationship Id="rId571" Type="http://schemas.openxmlformats.org/officeDocument/2006/relationships/hyperlink" Target="cid:33374f78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66" Type="http://schemas.openxmlformats.org/officeDocument/2006/relationships/image" Target="cid:8c9b568c13" TargetMode="External"/><Relationship Id="rId431" Type="http://schemas.openxmlformats.org/officeDocument/2006/relationships/hyperlink" Target="cid:b011a09e2" TargetMode="External"/><Relationship Id="rId473" Type="http://schemas.openxmlformats.org/officeDocument/2006/relationships/hyperlink" Target="cid:cac018a42" TargetMode="External"/><Relationship Id="rId529" Type="http://schemas.openxmlformats.org/officeDocument/2006/relationships/hyperlink" Target="cid:8e741fbb2" TargetMode="External"/><Relationship Id="rId30" Type="http://schemas.openxmlformats.org/officeDocument/2006/relationships/image" Target="cid:a1ed202213" TargetMode="External"/><Relationship Id="rId126" Type="http://schemas.openxmlformats.org/officeDocument/2006/relationships/image" Target="cid:b8993aa413" TargetMode="External"/><Relationship Id="rId168" Type="http://schemas.openxmlformats.org/officeDocument/2006/relationships/image" Target="cid:fa4c68513" TargetMode="External"/><Relationship Id="rId333" Type="http://schemas.openxmlformats.org/officeDocument/2006/relationships/hyperlink" Target="cid:934e91b52" TargetMode="External"/><Relationship Id="rId540" Type="http://schemas.openxmlformats.org/officeDocument/2006/relationships/image" Target="cid:b26ab2d413" TargetMode="External"/><Relationship Id="rId72" Type="http://schemas.openxmlformats.org/officeDocument/2006/relationships/image" Target="cid:e111a3a13" TargetMode="External"/><Relationship Id="rId375" Type="http://schemas.openxmlformats.org/officeDocument/2006/relationships/hyperlink" Target="cid:4cbb713d2" TargetMode="External"/><Relationship Id="rId582" Type="http://schemas.openxmlformats.org/officeDocument/2006/relationships/image" Target="cid:5744887d13" TargetMode="External"/><Relationship Id="rId3" Type="http://schemas.openxmlformats.org/officeDocument/2006/relationships/image" Target="cid:650096f013" TargetMode="External"/><Relationship Id="rId235" Type="http://schemas.openxmlformats.org/officeDocument/2006/relationships/hyperlink" Target="cid:112842e72" TargetMode="External"/><Relationship Id="rId277" Type="http://schemas.openxmlformats.org/officeDocument/2006/relationships/hyperlink" Target="cid:bbbea9ec2" TargetMode="External"/><Relationship Id="rId400" Type="http://schemas.openxmlformats.org/officeDocument/2006/relationships/image" Target="cid:25d848f913" TargetMode="External"/><Relationship Id="rId442" Type="http://schemas.openxmlformats.org/officeDocument/2006/relationships/image" Target="cid:d943ccea13" TargetMode="External"/><Relationship Id="rId484" Type="http://schemas.openxmlformats.org/officeDocument/2006/relationships/image" Target="cid:eed194b213" TargetMode="External"/><Relationship Id="rId137" Type="http://schemas.openxmlformats.org/officeDocument/2006/relationships/hyperlink" Target="cid:dc21ce9c2" TargetMode="External"/><Relationship Id="rId302" Type="http://schemas.openxmlformats.org/officeDocument/2006/relationships/image" Target="cid:41f092313" TargetMode="External"/><Relationship Id="rId344" Type="http://schemas.openxmlformats.org/officeDocument/2006/relationships/image" Target="cid:b85e625313" TargetMode="External"/><Relationship Id="rId41" Type="http://schemas.openxmlformats.org/officeDocument/2006/relationships/hyperlink" Target="cid:c0d5d5872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86" Type="http://schemas.openxmlformats.org/officeDocument/2006/relationships/image" Target="cid:d80d7c7b13" TargetMode="External"/><Relationship Id="rId551" Type="http://schemas.openxmlformats.org/officeDocument/2006/relationships/hyperlink" Target="cid:e606bbf52" TargetMode="External"/><Relationship Id="rId593" Type="http://schemas.openxmlformats.org/officeDocument/2006/relationships/hyperlink" Target="cid:5deba7452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46" Type="http://schemas.openxmlformats.org/officeDocument/2006/relationships/image" Target="cid:451c38e513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53" Type="http://schemas.openxmlformats.org/officeDocument/2006/relationships/hyperlink" Target="cid:7e78fe482" TargetMode="External"/><Relationship Id="rId509" Type="http://schemas.openxmlformats.org/officeDocument/2006/relationships/hyperlink" Target="cid:55e626f22" TargetMode="External"/><Relationship Id="rId106" Type="http://schemas.openxmlformats.org/officeDocument/2006/relationships/image" Target="cid:7f5152f613" TargetMode="External"/><Relationship Id="rId313" Type="http://schemas.openxmlformats.org/officeDocument/2006/relationships/hyperlink" Target="cid:460f5a652" TargetMode="External"/><Relationship Id="rId495" Type="http://schemas.openxmlformats.org/officeDocument/2006/relationships/hyperlink" Target="cid:1def42792" TargetMode="External"/><Relationship Id="rId10" Type="http://schemas.openxmlformats.org/officeDocument/2006/relationships/image" Target="cid:7395293113" TargetMode="External"/><Relationship Id="rId52" Type="http://schemas.openxmlformats.org/officeDocument/2006/relationships/image" Target="cid:dfd5ecc813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355" Type="http://schemas.openxmlformats.org/officeDocument/2006/relationships/hyperlink" Target="cid:d64e53542" TargetMode="External"/><Relationship Id="rId397" Type="http://schemas.openxmlformats.org/officeDocument/2006/relationships/hyperlink" Target="cid:1fd500ac2" TargetMode="External"/><Relationship Id="rId520" Type="http://schemas.openxmlformats.org/officeDocument/2006/relationships/image" Target="cid:6a60cdbf13" TargetMode="External"/><Relationship Id="rId562" Type="http://schemas.openxmlformats.org/officeDocument/2006/relationships/image" Target="cid:ac5447513" TargetMode="External"/><Relationship Id="rId215" Type="http://schemas.openxmlformats.org/officeDocument/2006/relationships/hyperlink" Target="cid:d85c69912" TargetMode="External"/><Relationship Id="rId257" Type="http://schemas.openxmlformats.org/officeDocument/2006/relationships/hyperlink" Target="cid:72d9e8a72" TargetMode="External"/><Relationship Id="rId422" Type="http://schemas.openxmlformats.org/officeDocument/2006/relationships/image" Target="cid:8c0050da13" TargetMode="External"/><Relationship Id="rId464" Type="http://schemas.openxmlformats.org/officeDocument/2006/relationships/image" Target="cid:cd46eca713" TargetMode="External"/><Relationship Id="rId299" Type="http://schemas.openxmlformats.org/officeDocument/2006/relationships/hyperlink" Target="cid:fe112e74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66" Type="http://schemas.openxmlformats.org/officeDocument/2006/relationships/image" Target="cid:238fd07013" TargetMode="External"/><Relationship Id="rId573" Type="http://schemas.openxmlformats.org/officeDocument/2006/relationships/hyperlink" Target="cid:396108812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74" Type="http://schemas.openxmlformats.org/officeDocument/2006/relationships/image" Target="cid:1338c59c13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84" Type="http://schemas.openxmlformats.org/officeDocument/2006/relationships/image" Target="cid:5d65a7e413" TargetMode="External"/><Relationship Id="rId5" Type="http://schemas.openxmlformats.org/officeDocument/2006/relationships/hyperlink" Target="cid:738f7e472" TargetMode="External"/><Relationship Id="rId237" Type="http://schemas.openxmlformats.org/officeDocument/2006/relationships/hyperlink" Target="cid:207b4f192" TargetMode="External"/><Relationship Id="rId444" Type="http://schemas.openxmlformats.org/officeDocument/2006/relationships/image" Target="cid:de6f2c0e13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88" Type="http://schemas.openxmlformats.org/officeDocument/2006/relationships/image" Target="cid:dceb387013" TargetMode="External"/><Relationship Id="rId511" Type="http://schemas.openxmlformats.org/officeDocument/2006/relationships/hyperlink" Target="cid:55e93fe82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595" Type="http://schemas.openxmlformats.org/officeDocument/2006/relationships/hyperlink" Target="cid:63298944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522" Type="http://schemas.openxmlformats.org/officeDocument/2006/relationships/image" Target="cid:7a2e86d0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66" Type="http://schemas.openxmlformats.org/officeDocument/2006/relationships/image" Target="cid:70e25481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326" Type="http://schemas.openxmlformats.org/officeDocument/2006/relationships/image" Target="cid:798fde1113" TargetMode="External"/><Relationship Id="rId533" Type="http://schemas.openxmlformats.org/officeDocument/2006/relationships/hyperlink" Target="cid:a3e4f28f2" TargetMode="External"/><Relationship Id="rId172" Type="http://schemas.openxmlformats.org/officeDocument/2006/relationships/image" Target="cid:16470bac13" TargetMode="External"/><Relationship Id="rId477" Type="http://schemas.openxmlformats.org/officeDocument/2006/relationships/hyperlink" Target="cid:d507c8292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544" Type="http://schemas.openxmlformats.org/officeDocument/2006/relationships/image" Target="cid:c7314bf313" TargetMode="External"/><Relationship Id="rId183" Type="http://schemas.openxmlformats.org/officeDocument/2006/relationships/hyperlink" Target="cid:4d58e284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250" Type="http://schemas.openxmlformats.org/officeDocument/2006/relationships/image" Target="cid:4fda174d13" TargetMode="External"/><Relationship Id="rId488" Type="http://schemas.openxmlformats.org/officeDocument/2006/relationships/image" Target="cid:f921107413" TargetMode="External"/><Relationship Id="rId45" Type="http://schemas.openxmlformats.org/officeDocument/2006/relationships/hyperlink" Target="cid:cb1fd4b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555" Type="http://schemas.openxmlformats.org/officeDocument/2006/relationships/hyperlink" Target="cid:f049fb93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9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1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3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5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7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9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1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3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5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7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9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1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3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5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7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9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35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1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3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5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7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9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1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3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5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7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9" name="Picture 2" descr="cid:a077fb613">
          <a:hlinkClick xmlns:r="http://schemas.openxmlformats.org/officeDocument/2006/relationships" r:id="rId5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1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3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5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7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9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1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3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5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7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9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1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3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5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7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9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1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3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5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7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9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1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3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5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7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9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1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3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5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7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9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1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3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5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7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9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1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3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5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7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9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1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3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5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7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9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1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3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5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7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9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1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3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5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7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9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1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3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5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7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9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1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3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5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7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9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1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3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5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7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9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1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3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5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7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9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1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3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5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7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9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1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3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5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7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9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1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3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5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7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9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1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3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5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7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9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0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1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3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5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7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9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1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3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5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7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9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1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3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5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7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9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1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3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5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7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9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1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3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5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7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9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1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3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5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7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9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1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3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5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7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9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1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3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5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7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9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1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3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5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7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9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1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3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5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7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9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1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3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5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7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9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1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3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5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7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9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1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3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5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7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9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1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3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5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7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9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1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3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5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7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9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1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3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5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7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9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1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3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5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7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9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1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3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5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7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9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1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3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5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7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9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1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3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5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7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9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1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3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5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7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9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1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3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5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7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9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1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3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5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7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9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1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3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5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7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9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1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3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5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7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9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1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3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5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7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9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1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3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5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7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9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1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3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5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7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9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1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3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5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7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9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1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3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5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7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9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1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3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5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7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9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1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3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5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7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9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1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3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5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7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9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1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3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5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7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9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1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3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5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7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9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1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3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5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7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9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1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3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5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1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61912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7" name="Picture 2" descr="cid:ac5447513">
          <a:hlinkClick xmlns:r="http://schemas.openxmlformats.org/officeDocument/2006/relationships" r:id="rId5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9" name="Picture 2" descr="cid:f2a015013">
          <a:hlinkClick xmlns:r="http://schemas.openxmlformats.org/officeDocument/2006/relationships" r:id="rId5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4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1" name="Picture 2" descr="cid:1486e01413">
          <a:hlinkClick xmlns:r="http://schemas.openxmlformats.org/officeDocument/2006/relationships" r:id="rId5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6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3" name="Picture 2" descr="cid:1b05e04f13">
          <a:hlinkClick xmlns:r="http://schemas.openxmlformats.org/officeDocument/2006/relationships" r:id="rId5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8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2</xdr:row>
      <xdr:rowOff>9525</xdr:rowOff>
    </xdr:to>
    <xdr:pic>
      <xdr:nvPicPr>
        <xdr:cNvPr id="1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5" name="Picture 2" descr="cid:2e1706e013">
          <a:hlinkClick xmlns:r="http://schemas.openxmlformats.org/officeDocument/2006/relationships" r:id="rId5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0" cstate="print"/>
        <a:srcRect/>
        <a:stretch>
          <a:fillRect/>
        </a:stretch>
      </xdr:blipFill>
      <xdr:spPr bwMode="auto">
        <a:xfrm>
          <a:off x="17478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7" name="Picture 2" descr="cid:33374fa113">
          <a:hlinkClick xmlns:r="http://schemas.openxmlformats.org/officeDocument/2006/relationships" r:id="rId5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9" name="Picture 2" descr="cid:396108aa13">
          <a:hlinkClick xmlns:r="http://schemas.openxmlformats.org/officeDocument/2006/relationships" r:id="rId5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1" name="Picture 2" descr="cid:3d8c6a7b13">
          <a:hlinkClick xmlns:r="http://schemas.openxmlformats.org/officeDocument/2006/relationships" r:id="rId5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3" name="Picture 2" descr="cid:42aef7bf13">
          <a:hlinkClick xmlns:r="http://schemas.openxmlformats.org/officeDocument/2006/relationships" r:id="rId5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8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5" name="Picture 2" descr="cid:521d880d13">
          <a:hlinkClick xmlns:r="http://schemas.openxmlformats.org/officeDocument/2006/relationships" r:id="rId5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0" cstate="print"/>
        <a:srcRect/>
        <a:stretch>
          <a:fillRect/>
        </a:stretch>
      </xdr:blipFill>
      <xdr:spPr bwMode="auto">
        <a:xfrm>
          <a:off x="17554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7" name="Picture 2" descr="cid:5744887d13">
          <a:hlinkClick xmlns:r="http://schemas.openxmlformats.org/officeDocument/2006/relationships" r:id="rId5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9" name="Picture 2" descr="cid:5d65a7e413">
          <a:hlinkClick xmlns:r="http://schemas.openxmlformats.org/officeDocument/2006/relationships" r:id="rId5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1" name="Picture 2" descr="cid:61b2a1ef13">
          <a:hlinkClick xmlns:r="http://schemas.openxmlformats.org/officeDocument/2006/relationships" r:id="rId5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3" name="Picture 2" descr="cid:680b06d213">
          <a:hlinkClick xmlns:r="http://schemas.openxmlformats.org/officeDocument/2006/relationships" r:id="rId5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8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5" name="Picture 2" descr="cid:546d451e13">
          <a:hlinkClick xmlns:r="http://schemas.openxmlformats.org/officeDocument/2006/relationships" r:id="rId5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7" name="Picture 2" descr="cid:58d5456613">
          <a:hlinkClick xmlns:r="http://schemas.openxmlformats.org/officeDocument/2006/relationships" r:id="rId5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9" name="Picture 2" descr="cid:5deba76d13">
          <a:hlinkClick xmlns:r="http://schemas.openxmlformats.org/officeDocument/2006/relationships" r:id="rId5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1" name="Picture 2" descr="cid:6329896713">
          <a:hlinkClick xmlns:r="http://schemas.openxmlformats.org/officeDocument/2006/relationships" r:id="rId5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41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N8" sqref="N8"/>
    </sheetView>
  </sheetViews>
  <sheetFormatPr defaultRowHeight="11.25" x14ac:dyDescent="0.2"/>
  <cols>
    <col min="1" max="1" width="9.7109375" style="1" customWidth="1"/>
    <col min="2" max="2" width="4.5703125" style="4" customWidth="1"/>
    <col min="3" max="4" width="9.140625" style="1"/>
    <col min="5" max="5" width="12.28515625" style="1" customWidth="1"/>
    <col min="6" max="6" width="13.7109375" style="26" customWidth="1"/>
    <col min="7" max="7" width="14.28515625" style="1" customWidth="1"/>
    <col min="8" max="8" width="11.85546875" style="26" customWidth="1"/>
    <col min="9" max="9" width="11.28515625" style="2" customWidth="1"/>
    <col min="10" max="10" width="12.85546875" style="2" customWidth="1"/>
    <col min="11" max="12" width="9.85546875" style="2" customWidth="1"/>
    <col min="13" max="16384" width="9.140625" style="1"/>
  </cols>
  <sheetData>
    <row r="1" spans="1:13" x14ac:dyDescent="0.2">
      <c r="A1" s="5"/>
      <c r="B1" s="6"/>
      <c r="C1" s="7"/>
      <c r="D1" s="8"/>
      <c r="E1" s="9" t="s">
        <v>0</v>
      </c>
      <c r="F1" s="23" t="s">
        <v>1</v>
      </c>
      <c r="G1" s="10" t="s">
        <v>42</v>
      </c>
      <c r="H1" s="23" t="s">
        <v>2</v>
      </c>
      <c r="I1" s="17" t="s">
        <v>40</v>
      </c>
      <c r="J1" s="18" t="s">
        <v>41</v>
      </c>
      <c r="K1" s="19" t="s">
        <v>43</v>
      </c>
      <c r="L1" s="19" t="s">
        <v>44</v>
      </c>
    </row>
    <row r="2" spans="1:13" x14ac:dyDescent="0.2">
      <c r="A2" s="11" t="s">
        <v>3</v>
      </c>
      <c r="B2" s="12"/>
      <c r="C2" s="42" t="s">
        <v>4</v>
      </c>
      <c r="D2" s="42"/>
      <c r="E2" s="13"/>
      <c r="F2" s="24"/>
      <c r="G2" s="14"/>
      <c r="H2" s="24"/>
      <c r="I2" s="20"/>
      <c r="J2" s="21"/>
      <c r="K2" s="22"/>
      <c r="L2" s="22"/>
    </row>
    <row r="3" spans="1:13" x14ac:dyDescent="0.2">
      <c r="A3" s="44" t="s">
        <v>5</v>
      </c>
      <c r="B3" s="44"/>
      <c r="C3" s="44"/>
      <c r="D3" s="44"/>
      <c r="E3" s="15">
        <f>SUM(E4:E41)</f>
        <v>22924137.911499999</v>
      </c>
      <c r="F3" s="25">
        <f>RA!I7</f>
        <v>377728.97629999998</v>
      </c>
      <c r="G3" s="16">
        <f>SUM(G4:G41)</f>
        <v>22546408.935200002</v>
      </c>
      <c r="H3" s="27">
        <f>RA!J7</f>
        <v>1.64773470548051</v>
      </c>
      <c r="I3" s="20">
        <f>SUM(I4:I41)</f>
        <v>22924143.051811986</v>
      </c>
      <c r="J3" s="21">
        <f>SUM(J4:J41)</f>
        <v>22546408.23555135</v>
      </c>
      <c r="K3" s="22">
        <f>E3-I3</f>
        <v>-5.140311986207962</v>
      </c>
      <c r="L3" s="22">
        <f>G3-J3</f>
        <v>0.6996486522257328</v>
      </c>
    </row>
    <row r="4" spans="1:13" x14ac:dyDescent="0.2">
      <c r="A4" s="45">
        <f>RA!A8</f>
        <v>42440</v>
      </c>
      <c r="B4" s="12">
        <v>12</v>
      </c>
      <c r="C4" s="43" t="s">
        <v>6</v>
      </c>
      <c r="D4" s="43"/>
      <c r="E4" s="15">
        <f>VLOOKUP(C4,RA!B8:D36,3,0)</f>
        <v>581818.59180000005</v>
      </c>
      <c r="F4" s="25">
        <f>VLOOKUP(C4,RA!B8:I39,8,0)</f>
        <v>110144.39539999999</v>
      </c>
      <c r="G4" s="16">
        <f t="shared" ref="G4:G41" si="0">E4-F4</f>
        <v>471674.19640000007</v>
      </c>
      <c r="H4" s="27">
        <f>RA!J8</f>
        <v>18.931054619489</v>
      </c>
      <c r="I4" s="20">
        <f>VLOOKUP(B4,RMS!B:D,3,FALSE)</f>
        <v>581819.35423504305</v>
      </c>
      <c r="J4" s="21">
        <f>VLOOKUP(B4,RMS!B:E,4,FALSE)</f>
        <v>471674.208805128</v>
      </c>
      <c r="K4" s="22">
        <f t="shared" ref="K4:K41" si="1">E4-I4</f>
        <v>-0.76243504299782217</v>
      </c>
      <c r="L4" s="22">
        <f t="shared" ref="L4:L41" si="2">G4-J4</f>
        <v>-1.2405127927195281E-2</v>
      </c>
    </row>
    <row r="5" spans="1:13" x14ac:dyDescent="0.2">
      <c r="A5" s="45"/>
      <c r="B5" s="12">
        <v>13</v>
      </c>
      <c r="C5" s="43" t="s">
        <v>7</v>
      </c>
      <c r="D5" s="43"/>
      <c r="E5" s="15">
        <f>VLOOKUP(C5,RA!B8:D37,3,0)</f>
        <v>82272.711899999995</v>
      </c>
      <c r="F5" s="25">
        <f>VLOOKUP(C5,RA!B9:I40,8,0)</f>
        <v>18807.455399999999</v>
      </c>
      <c r="G5" s="16">
        <f t="shared" si="0"/>
        <v>63465.256499999996</v>
      </c>
      <c r="H5" s="27">
        <f>RA!J9</f>
        <v>22.859894812826798</v>
      </c>
      <c r="I5" s="20">
        <f>VLOOKUP(B5,RMS!B:D,3,FALSE)</f>
        <v>82272.759972649597</v>
      </c>
      <c r="J5" s="21">
        <f>VLOOKUP(B5,RMS!B:E,4,FALSE)</f>
        <v>63465.267719658099</v>
      </c>
      <c r="K5" s="22">
        <f t="shared" si="1"/>
        <v>-4.8072649602545425E-2</v>
      </c>
      <c r="L5" s="22">
        <f t="shared" si="2"/>
        <v>-1.1219658103073016E-2</v>
      </c>
      <c r="M5" s="32"/>
    </row>
    <row r="6" spans="1:13" x14ac:dyDescent="0.2">
      <c r="A6" s="45"/>
      <c r="B6" s="12">
        <v>14</v>
      </c>
      <c r="C6" s="43" t="s">
        <v>8</v>
      </c>
      <c r="D6" s="43"/>
      <c r="E6" s="15">
        <f>VLOOKUP(C6,RA!B10:D38,3,0)</f>
        <v>140018.9063</v>
      </c>
      <c r="F6" s="25">
        <f>VLOOKUP(C6,RA!B10:I41,8,0)</f>
        <v>27191.9277</v>
      </c>
      <c r="G6" s="16">
        <f t="shared" si="0"/>
        <v>112826.9786</v>
      </c>
      <c r="H6" s="27">
        <f>RA!J10</f>
        <v>19.4201829014001</v>
      </c>
      <c r="I6" s="20">
        <f>VLOOKUP(B6,RMS!B:D,3,FALSE)</f>
        <v>140020.92649412301</v>
      </c>
      <c r="J6" s="21">
        <f>VLOOKUP(B6,RMS!B:E,4,FALSE)</f>
        <v>112826.97962749501</v>
      </c>
      <c r="K6" s="22">
        <f>E6-I6</f>
        <v>-2.0201941230043303</v>
      </c>
      <c r="L6" s="22">
        <f t="shared" si="2"/>
        <v>-1.0274950036546215E-3</v>
      </c>
      <c r="M6" s="32"/>
    </row>
    <row r="7" spans="1:13" x14ac:dyDescent="0.2">
      <c r="A7" s="45"/>
      <c r="B7" s="12">
        <v>15</v>
      </c>
      <c r="C7" s="43" t="s">
        <v>9</v>
      </c>
      <c r="D7" s="43"/>
      <c r="E7" s="15">
        <f>VLOOKUP(C7,RA!B10:D39,3,0)</f>
        <v>44494.869100000004</v>
      </c>
      <c r="F7" s="25">
        <f>VLOOKUP(C7,RA!B11:I42,8,0)</f>
        <v>9108.8042000000005</v>
      </c>
      <c r="G7" s="16">
        <f t="shared" si="0"/>
        <v>35386.064900000005</v>
      </c>
      <c r="H7" s="27">
        <f>RA!J11</f>
        <v>20.471583317906699</v>
      </c>
      <c r="I7" s="20">
        <f>VLOOKUP(B7,RMS!B:D,3,FALSE)</f>
        <v>44494.911789123398</v>
      </c>
      <c r="J7" s="21">
        <f>VLOOKUP(B7,RMS!B:E,4,FALSE)</f>
        <v>35386.064764631999</v>
      </c>
      <c r="K7" s="22">
        <f t="shared" si="1"/>
        <v>-4.268912339466624E-2</v>
      </c>
      <c r="L7" s="22">
        <f t="shared" si="2"/>
        <v>1.3536800543079153E-4</v>
      </c>
      <c r="M7" s="32"/>
    </row>
    <row r="8" spans="1:13" x14ac:dyDescent="0.2">
      <c r="A8" s="45"/>
      <c r="B8" s="12">
        <v>16</v>
      </c>
      <c r="C8" s="43" t="s">
        <v>10</v>
      </c>
      <c r="D8" s="43"/>
      <c r="E8" s="15">
        <f>VLOOKUP(C8,RA!B12:D39,3,0)</f>
        <v>222009.23790000001</v>
      </c>
      <c r="F8" s="25">
        <f>VLOOKUP(C8,RA!B12:I43,8,0)</f>
        <v>111.8377</v>
      </c>
      <c r="G8" s="16">
        <f t="shared" si="0"/>
        <v>221897.4002</v>
      </c>
      <c r="H8" s="27">
        <f>RA!J12</f>
        <v>5.0375246119431998E-2</v>
      </c>
      <c r="I8" s="20">
        <f>VLOOKUP(B8,RMS!B:D,3,FALSE)</f>
        <v>222009.23638376099</v>
      </c>
      <c r="J8" s="21">
        <f>VLOOKUP(B8,RMS!B:E,4,FALSE)</f>
        <v>221897.399088034</v>
      </c>
      <c r="K8" s="22">
        <f t="shared" si="1"/>
        <v>1.5162390191107988E-3</v>
      </c>
      <c r="L8" s="22">
        <f t="shared" si="2"/>
        <v>1.1119660048279911E-3</v>
      </c>
      <c r="M8" s="32"/>
    </row>
    <row r="9" spans="1:13" x14ac:dyDescent="0.2">
      <c r="A9" s="45"/>
      <c r="B9" s="12">
        <v>17</v>
      </c>
      <c r="C9" s="43" t="s">
        <v>11</v>
      </c>
      <c r="D9" s="43"/>
      <c r="E9" s="15">
        <f>VLOOKUP(C9,RA!B12:D40,3,0)</f>
        <v>573527.5564</v>
      </c>
      <c r="F9" s="25">
        <f>VLOOKUP(C9,RA!B13:I44,8,0)</f>
        <v>-155483.64050000001</v>
      </c>
      <c r="G9" s="16">
        <f t="shared" si="0"/>
        <v>729011.19689999998</v>
      </c>
      <c r="H9" s="27">
        <f>RA!J13</f>
        <v>-27.110055788070898</v>
      </c>
      <c r="I9" s="20">
        <f>VLOOKUP(B9,RMS!B:D,3,FALSE)</f>
        <v>573527.63057350402</v>
      </c>
      <c r="J9" s="21">
        <f>VLOOKUP(B9,RMS!B:E,4,FALSE)</f>
        <v>729011.195421368</v>
      </c>
      <c r="K9" s="22">
        <f t="shared" si="1"/>
        <v>-7.4173504021018744E-2</v>
      </c>
      <c r="L9" s="22">
        <f t="shared" si="2"/>
        <v>1.4786319807171822E-3</v>
      </c>
      <c r="M9" s="32"/>
    </row>
    <row r="10" spans="1:13" x14ac:dyDescent="0.2">
      <c r="A10" s="45"/>
      <c r="B10" s="12">
        <v>18</v>
      </c>
      <c r="C10" s="43" t="s">
        <v>12</v>
      </c>
      <c r="D10" s="43"/>
      <c r="E10" s="15">
        <f>VLOOKUP(C10,RA!B14:D41,3,0)</f>
        <v>131391.4184</v>
      </c>
      <c r="F10" s="25">
        <f>VLOOKUP(C10,RA!B14:I44,8,0)</f>
        <v>22590.9522</v>
      </c>
      <c r="G10" s="16">
        <f t="shared" si="0"/>
        <v>108800.4662</v>
      </c>
      <c r="H10" s="27">
        <f>RA!J14</f>
        <v>17.193628377787601</v>
      </c>
      <c r="I10" s="20">
        <f>VLOOKUP(B10,RMS!B:D,3,FALSE)</f>
        <v>131391.412746154</v>
      </c>
      <c r="J10" s="21">
        <f>VLOOKUP(B10,RMS!B:E,4,FALSE)</f>
        <v>108800.468411111</v>
      </c>
      <c r="K10" s="22">
        <f t="shared" si="1"/>
        <v>5.6538459903094918E-3</v>
      </c>
      <c r="L10" s="22">
        <f t="shared" si="2"/>
        <v>-2.211111001088284E-3</v>
      </c>
      <c r="M10" s="32"/>
    </row>
    <row r="11" spans="1:13" x14ac:dyDescent="0.2">
      <c r="A11" s="45"/>
      <c r="B11" s="12">
        <v>19</v>
      </c>
      <c r="C11" s="43" t="s">
        <v>13</v>
      </c>
      <c r="D11" s="43"/>
      <c r="E11" s="15">
        <f>VLOOKUP(C11,RA!B14:D42,3,0)</f>
        <v>185687.4664</v>
      </c>
      <c r="F11" s="25">
        <f>VLOOKUP(C11,RA!B15:I45,8,0)</f>
        <v>-83758.117700000003</v>
      </c>
      <c r="G11" s="16">
        <f t="shared" si="0"/>
        <v>269445.58409999998</v>
      </c>
      <c r="H11" s="27">
        <f>RA!J15</f>
        <v>-45.107038899206998</v>
      </c>
      <c r="I11" s="20">
        <f>VLOOKUP(B11,RMS!B:D,3,FALSE)</f>
        <v>185687.661905983</v>
      </c>
      <c r="J11" s="21">
        <f>VLOOKUP(B11,RMS!B:E,4,FALSE)</f>
        <v>269445.58547777799</v>
      </c>
      <c r="K11" s="22">
        <f t="shared" si="1"/>
        <v>-0.19550598299247213</v>
      </c>
      <c r="L11" s="22">
        <f t="shared" si="2"/>
        <v>-1.3777780113741755E-3</v>
      </c>
      <c r="M11" s="32"/>
    </row>
    <row r="12" spans="1:13" x14ac:dyDescent="0.2">
      <c r="A12" s="45"/>
      <c r="B12" s="12">
        <v>21</v>
      </c>
      <c r="C12" s="43" t="s">
        <v>14</v>
      </c>
      <c r="D12" s="43"/>
      <c r="E12" s="15">
        <f>VLOOKUP(C12,RA!B16:D43,3,0)</f>
        <v>725540.02399999998</v>
      </c>
      <c r="F12" s="25">
        <f>VLOOKUP(C12,RA!B16:I46,8,0)</f>
        <v>-94125.329400000002</v>
      </c>
      <c r="G12" s="16">
        <f t="shared" si="0"/>
        <v>819665.35340000002</v>
      </c>
      <c r="H12" s="27">
        <f>RA!J16</f>
        <v>-12.973140872515099</v>
      </c>
      <c r="I12" s="20">
        <f>VLOOKUP(B12,RMS!B:D,3,FALSE)</f>
        <v>725539.49037093995</v>
      </c>
      <c r="J12" s="21">
        <f>VLOOKUP(B12,RMS!B:E,4,FALSE)</f>
        <v>819665.35393504298</v>
      </c>
      <c r="K12" s="22">
        <f t="shared" si="1"/>
        <v>0.53362906002439559</v>
      </c>
      <c r="L12" s="22">
        <f t="shared" si="2"/>
        <v>-5.3504295647144318E-4</v>
      </c>
      <c r="M12" s="32"/>
    </row>
    <row r="13" spans="1:13" x14ac:dyDescent="0.2">
      <c r="A13" s="45"/>
      <c r="B13" s="12">
        <v>22</v>
      </c>
      <c r="C13" s="43" t="s">
        <v>15</v>
      </c>
      <c r="D13" s="43"/>
      <c r="E13" s="15">
        <f>VLOOKUP(C13,RA!B16:D44,3,0)</f>
        <v>410133.3028</v>
      </c>
      <c r="F13" s="25">
        <f>VLOOKUP(C13,RA!B17:I47,8,0)</f>
        <v>55361.889799999997</v>
      </c>
      <c r="G13" s="16">
        <f t="shared" si="0"/>
        <v>354771.413</v>
      </c>
      <c r="H13" s="27">
        <f>RA!J17</f>
        <v>13.4985111967357</v>
      </c>
      <c r="I13" s="20">
        <f>VLOOKUP(B13,RMS!B:D,3,FALSE)</f>
        <v>410133.25922307698</v>
      </c>
      <c r="J13" s="21">
        <f>VLOOKUP(B13,RMS!B:E,4,FALSE)</f>
        <v>354771.41223846102</v>
      </c>
      <c r="K13" s="22">
        <f t="shared" si="1"/>
        <v>4.3576923024374992E-2</v>
      </c>
      <c r="L13" s="22">
        <f t="shared" si="2"/>
        <v>7.6153897680342197E-4</v>
      </c>
      <c r="M13" s="32"/>
    </row>
    <row r="14" spans="1:13" x14ac:dyDescent="0.2">
      <c r="A14" s="45"/>
      <c r="B14" s="12">
        <v>23</v>
      </c>
      <c r="C14" s="43" t="s">
        <v>16</v>
      </c>
      <c r="D14" s="43"/>
      <c r="E14" s="15">
        <f>VLOOKUP(C14,RA!B18:D44,3,0)</f>
        <v>1603006.9021999999</v>
      </c>
      <c r="F14" s="25">
        <f>VLOOKUP(C14,RA!B18:I48,8,0)</f>
        <v>248381.00349999999</v>
      </c>
      <c r="G14" s="16">
        <f t="shared" si="0"/>
        <v>1354625.8986999998</v>
      </c>
      <c r="H14" s="27">
        <f>RA!J18</f>
        <v>15.4946933265925</v>
      </c>
      <c r="I14" s="20">
        <f>VLOOKUP(B14,RMS!B:D,3,FALSE)</f>
        <v>1603006.8766401701</v>
      </c>
      <c r="J14" s="21">
        <f>VLOOKUP(B14,RMS!B:E,4,FALSE)</f>
        <v>1354625.8793769199</v>
      </c>
      <c r="K14" s="22">
        <f t="shared" si="1"/>
        <v>2.5559829780831933E-2</v>
      </c>
      <c r="L14" s="22">
        <f t="shared" si="2"/>
        <v>1.9323079846799374E-2</v>
      </c>
      <c r="M14" s="32"/>
    </row>
    <row r="15" spans="1:13" x14ac:dyDescent="0.2">
      <c r="A15" s="45"/>
      <c r="B15" s="12">
        <v>24</v>
      </c>
      <c r="C15" s="43" t="s">
        <v>17</v>
      </c>
      <c r="D15" s="43"/>
      <c r="E15" s="15">
        <f>VLOOKUP(C15,RA!B18:D45,3,0)</f>
        <v>535638.86490000004</v>
      </c>
      <c r="F15" s="25">
        <f>VLOOKUP(C15,RA!B19:I49,8,0)</f>
        <v>60990.527900000001</v>
      </c>
      <c r="G15" s="16">
        <f t="shared" si="0"/>
        <v>474648.33700000006</v>
      </c>
      <c r="H15" s="27">
        <f>RA!J19</f>
        <v>11.3865015958815</v>
      </c>
      <c r="I15" s="20">
        <f>VLOOKUP(B15,RMS!B:D,3,FALSE)</f>
        <v>535638.87516153802</v>
      </c>
      <c r="J15" s="21">
        <f>VLOOKUP(B15,RMS!B:E,4,FALSE)</f>
        <v>474648.33449401701</v>
      </c>
      <c r="K15" s="22">
        <f t="shared" si="1"/>
        <v>-1.0261537972837687E-2</v>
      </c>
      <c r="L15" s="22">
        <f t="shared" si="2"/>
        <v>2.5059830513782799E-3</v>
      </c>
      <c r="M15" s="32"/>
    </row>
    <row r="16" spans="1:13" x14ac:dyDescent="0.2">
      <c r="A16" s="45"/>
      <c r="B16" s="12">
        <v>25</v>
      </c>
      <c r="C16" s="43" t="s">
        <v>18</v>
      </c>
      <c r="D16" s="43"/>
      <c r="E16" s="15">
        <f>VLOOKUP(C16,RA!B20:D46,3,0)</f>
        <v>867696.04240000003</v>
      </c>
      <c r="F16" s="25">
        <f>VLOOKUP(C16,RA!B20:I50,8,0)</f>
        <v>107786.4939</v>
      </c>
      <c r="G16" s="16">
        <f t="shared" si="0"/>
        <v>759909.54850000003</v>
      </c>
      <c r="H16" s="27">
        <f>RA!J20</f>
        <v>12.422148843951</v>
      </c>
      <c r="I16" s="20">
        <f>VLOOKUP(B16,RMS!B:D,3,FALSE)</f>
        <v>867696.17469999997</v>
      </c>
      <c r="J16" s="21">
        <f>VLOOKUP(B16,RMS!B:E,4,FALSE)</f>
        <v>759909.54850000003</v>
      </c>
      <c r="K16" s="22">
        <f t="shared" si="1"/>
        <v>-0.13229999993927777</v>
      </c>
      <c r="L16" s="22">
        <f t="shared" si="2"/>
        <v>0</v>
      </c>
      <c r="M16" s="32"/>
    </row>
    <row r="17" spans="1:13" x14ac:dyDescent="0.2">
      <c r="A17" s="45"/>
      <c r="B17" s="12">
        <v>26</v>
      </c>
      <c r="C17" s="43" t="s">
        <v>19</v>
      </c>
      <c r="D17" s="43"/>
      <c r="E17" s="15">
        <f>VLOOKUP(C17,RA!B20:D47,3,0)</f>
        <v>351524.99589999998</v>
      </c>
      <c r="F17" s="25">
        <f>VLOOKUP(C17,RA!B21:I51,8,0)</f>
        <v>52477.4548</v>
      </c>
      <c r="G17" s="16">
        <f t="shared" si="0"/>
        <v>299047.54109999997</v>
      </c>
      <c r="H17" s="27">
        <f>RA!J21</f>
        <v>14.928513025266801</v>
      </c>
      <c r="I17" s="20">
        <f>VLOOKUP(B17,RMS!B:D,3,FALSE)</f>
        <v>351524.879174495</v>
      </c>
      <c r="J17" s="21">
        <f>VLOOKUP(B17,RMS!B:E,4,FALSE)</f>
        <v>299047.54108087101</v>
      </c>
      <c r="K17" s="22">
        <f t="shared" si="1"/>
        <v>0.11672550498042256</v>
      </c>
      <c r="L17" s="22">
        <f t="shared" si="2"/>
        <v>1.9128958228975534E-5</v>
      </c>
      <c r="M17" s="32"/>
    </row>
    <row r="18" spans="1:13" x14ac:dyDescent="0.2">
      <c r="A18" s="45"/>
      <c r="B18" s="12">
        <v>27</v>
      </c>
      <c r="C18" s="43" t="s">
        <v>20</v>
      </c>
      <c r="D18" s="43"/>
      <c r="E18" s="15">
        <f>VLOOKUP(C18,RA!B22:D48,3,0)</f>
        <v>1153948.3991</v>
      </c>
      <c r="F18" s="25">
        <f>VLOOKUP(C18,RA!B22:I52,8,0)</f>
        <v>71466.391300000003</v>
      </c>
      <c r="G18" s="16">
        <f t="shared" si="0"/>
        <v>1082482.0078</v>
      </c>
      <c r="H18" s="27">
        <f>RA!J22</f>
        <v>6.1932051169479401</v>
      </c>
      <c r="I18" s="20">
        <f>VLOOKUP(B18,RMS!B:D,3,FALSE)</f>
        <v>1153949.8052999999</v>
      </c>
      <c r="J18" s="21">
        <f>VLOOKUP(B18,RMS!B:E,4,FALSE)</f>
        <v>1082482.0059</v>
      </c>
      <c r="K18" s="22">
        <f t="shared" si="1"/>
        <v>-1.406199999852106</v>
      </c>
      <c r="L18" s="22">
        <f t="shared" si="2"/>
        <v>1.9000000320374966E-3</v>
      </c>
      <c r="M18" s="32"/>
    </row>
    <row r="19" spans="1:13" x14ac:dyDescent="0.2">
      <c r="A19" s="45"/>
      <c r="B19" s="12">
        <v>29</v>
      </c>
      <c r="C19" s="43" t="s">
        <v>21</v>
      </c>
      <c r="D19" s="43"/>
      <c r="E19" s="15">
        <f>VLOOKUP(C19,RA!B22:D49,3,0)</f>
        <v>2153234.2085000002</v>
      </c>
      <c r="F19" s="25">
        <f>VLOOKUP(C19,RA!B23:I53,8,0)</f>
        <v>262874.52189999999</v>
      </c>
      <c r="G19" s="16">
        <f t="shared" si="0"/>
        <v>1890359.6866000001</v>
      </c>
      <c r="H19" s="27">
        <f>RA!J23</f>
        <v>12.208357124473</v>
      </c>
      <c r="I19" s="20">
        <f>VLOOKUP(B19,RMS!B:D,3,FALSE)</f>
        <v>2153235.7618914498</v>
      </c>
      <c r="J19" s="21">
        <f>VLOOKUP(B19,RMS!B:E,4,FALSE)</f>
        <v>1890359.7154093999</v>
      </c>
      <c r="K19" s="22">
        <f t="shared" si="1"/>
        <v>-1.5533914496190846</v>
      </c>
      <c r="L19" s="22">
        <f t="shared" si="2"/>
        <v>-2.880939980968833E-2</v>
      </c>
      <c r="M19" s="32"/>
    </row>
    <row r="20" spans="1:13" x14ac:dyDescent="0.2">
      <c r="A20" s="45"/>
      <c r="B20" s="12">
        <v>31</v>
      </c>
      <c r="C20" s="43" t="s">
        <v>22</v>
      </c>
      <c r="D20" s="43"/>
      <c r="E20" s="15">
        <f>VLOOKUP(C20,RA!B24:D50,3,0)</f>
        <v>255285.55220000001</v>
      </c>
      <c r="F20" s="25">
        <f>VLOOKUP(C20,RA!B24:I54,8,0)</f>
        <v>39201.956100000003</v>
      </c>
      <c r="G20" s="16">
        <f t="shared" si="0"/>
        <v>216083.5961</v>
      </c>
      <c r="H20" s="27">
        <f>RA!J24</f>
        <v>15.3561201416082</v>
      </c>
      <c r="I20" s="20">
        <f>VLOOKUP(B20,RMS!B:D,3,FALSE)</f>
        <v>255285.53882502799</v>
      </c>
      <c r="J20" s="21">
        <f>VLOOKUP(B20,RMS!B:E,4,FALSE)</f>
        <v>216083.59439914601</v>
      </c>
      <c r="K20" s="22">
        <f t="shared" si="1"/>
        <v>1.3374972011661157E-2</v>
      </c>
      <c r="L20" s="22">
        <f t="shared" si="2"/>
        <v>1.7008539871312678E-3</v>
      </c>
      <c r="M20" s="32"/>
    </row>
    <row r="21" spans="1:13" x14ac:dyDescent="0.2">
      <c r="A21" s="45"/>
      <c r="B21" s="12">
        <v>32</v>
      </c>
      <c r="C21" s="43" t="s">
        <v>23</v>
      </c>
      <c r="D21" s="43"/>
      <c r="E21" s="15">
        <f>VLOOKUP(C21,RA!B24:D51,3,0)</f>
        <v>331364.07610000001</v>
      </c>
      <c r="F21" s="25">
        <f>VLOOKUP(C21,RA!B25:I55,8,0)</f>
        <v>24899.429400000001</v>
      </c>
      <c r="G21" s="16">
        <f t="shared" si="0"/>
        <v>306464.64669999998</v>
      </c>
      <c r="H21" s="27">
        <f>RA!J25</f>
        <v>7.5142211228973999</v>
      </c>
      <c r="I21" s="20">
        <f>VLOOKUP(B21,RMS!B:D,3,FALSE)</f>
        <v>331364.07835418597</v>
      </c>
      <c r="J21" s="21">
        <f>VLOOKUP(B21,RMS!B:E,4,FALSE)</f>
        <v>306464.60685181001</v>
      </c>
      <c r="K21" s="22">
        <f t="shared" si="1"/>
        <v>-2.2541859652847052E-3</v>
      </c>
      <c r="L21" s="22">
        <f t="shared" si="2"/>
        <v>3.984818997560069E-2</v>
      </c>
      <c r="M21" s="32"/>
    </row>
    <row r="22" spans="1:13" x14ac:dyDescent="0.2">
      <c r="A22" s="45"/>
      <c r="B22" s="12">
        <v>33</v>
      </c>
      <c r="C22" s="43" t="s">
        <v>24</v>
      </c>
      <c r="D22" s="43"/>
      <c r="E22" s="15">
        <f>VLOOKUP(C22,RA!B26:D52,3,0)</f>
        <v>608418.15709999995</v>
      </c>
      <c r="F22" s="25">
        <f>VLOOKUP(C22,RA!B26:I56,8,0)</f>
        <v>131387.9981</v>
      </c>
      <c r="G22" s="16">
        <f t="shared" si="0"/>
        <v>477030.15899999999</v>
      </c>
      <c r="H22" s="27">
        <f>RA!J26</f>
        <v>21.595015955187101</v>
      </c>
      <c r="I22" s="20">
        <f>VLOOKUP(B22,RMS!B:D,3,FALSE)</f>
        <v>608418.18518849602</v>
      </c>
      <c r="J22" s="21">
        <f>VLOOKUP(B22,RMS!B:E,4,FALSE)</f>
        <v>477030.14114409097</v>
      </c>
      <c r="K22" s="22">
        <f t="shared" si="1"/>
        <v>-2.8088496066629887E-2</v>
      </c>
      <c r="L22" s="22">
        <f t="shared" si="2"/>
        <v>1.7855909012723714E-2</v>
      </c>
      <c r="M22" s="32"/>
    </row>
    <row r="23" spans="1:13" x14ac:dyDescent="0.2">
      <c r="A23" s="45"/>
      <c r="B23" s="12">
        <v>34</v>
      </c>
      <c r="C23" s="43" t="s">
        <v>25</v>
      </c>
      <c r="D23" s="43"/>
      <c r="E23" s="15">
        <f>VLOOKUP(C23,RA!B26:D53,3,0)</f>
        <v>258068.34770000001</v>
      </c>
      <c r="F23" s="25">
        <f>VLOOKUP(C23,RA!B27:I57,8,0)</f>
        <v>70668.958100000003</v>
      </c>
      <c r="G23" s="16">
        <f t="shared" si="0"/>
        <v>187399.38959999999</v>
      </c>
      <c r="H23" s="27">
        <f>RA!J27</f>
        <v>27.383814687011299</v>
      </c>
      <c r="I23" s="20">
        <f>VLOOKUP(B23,RMS!B:D,3,FALSE)</f>
        <v>258068.19413360601</v>
      </c>
      <c r="J23" s="21">
        <f>VLOOKUP(B23,RMS!B:E,4,FALSE)</f>
        <v>187399.431922994</v>
      </c>
      <c r="K23" s="22">
        <f t="shared" si="1"/>
        <v>0.1535663940012455</v>
      </c>
      <c r="L23" s="22">
        <f t="shared" si="2"/>
        <v>-4.2322994006099179E-2</v>
      </c>
      <c r="M23" s="32"/>
    </row>
    <row r="24" spans="1:13" x14ac:dyDescent="0.2">
      <c r="A24" s="45"/>
      <c r="B24" s="12">
        <v>35</v>
      </c>
      <c r="C24" s="43" t="s">
        <v>26</v>
      </c>
      <c r="D24" s="43"/>
      <c r="E24" s="15">
        <f>VLOOKUP(C24,RA!B28:D54,3,0)</f>
        <v>837856.29509999999</v>
      </c>
      <c r="F24" s="25">
        <f>VLOOKUP(C24,RA!B28:I58,8,0)</f>
        <v>42358.788999999997</v>
      </c>
      <c r="G24" s="16">
        <f t="shared" si="0"/>
        <v>795497.5061</v>
      </c>
      <c r="H24" s="27">
        <f>RA!J28</f>
        <v>5.05561505567543</v>
      </c>
      <c r="I24" s="20">
        <f>VLOOKUP(B24,RMS!B:D,3,FALSE)</f>
        <v>837856.29560585401</v>
      </c>
      <c r="J24" s="21">
        <f>VLOOKUP(B24,RMS!B:E,4,FALSE)</f>
        <v>795497.50339012896</v>
      </c>
      <c r="K24" s="22">
        <f t="shared" si="1"/>
        <v>-5.0585402641445398E-4</v>
      </c>
      <c r="L24" s="22">
        <f t="shared" si="2"/>
        <v>2.7098710415884852E-3</v>
      </c>
      <c r="M24" s="32"/>
    </row>
    <row r="25" spans="1:13" x14ac:dyDescent="0.2">
      <c r="A25" s="45"/>
      <c r="B25" s="12">
        <v>36</v>
      </c>
      <c r="C25" s="43" t="s">
        <v>27</v>
      </c>
      <c r="D25" s="43"/>
      <c r="E25" s="15">
        <f>VLOOKUP(C25,RA!B28:D55,3,0)</f>
        <v>748332.11769999994</v>
      </c>
      <c r="F25" s="25">
        <f>VLOOKUP(C25,RA!B29:I59,8,0)</f>
        <v>103489.5235</v>
      </c>
      <c r="G25" s="16">
        <f t="shared" si="0"/>
        <v>644842.59419999993</v>
      </c>
      <c r="H25" s="27">
        <f>RA!J29</f>
        <v>13.829357454023899</v>
      </c>
      <c r="I25" s="20">
        <f>VLOOKUP(B25,RMS!B:D,3,FALSE)</f>
        <v>748332.13199203496</v>
      </c>
      <c r="J25" s="21">
        <f>VLOOKUP(B25,RMS!B:E,4,FALSE)</f>
        <v>644842.57937417796</v>
      </c>
      <c r="K25" s="22">
        <f t="shared" si="1"/>
        <v>-1.4292035019025207E-2</v>
      </c>
      <c r="L25" s="22">
        <f t="shared" si="2"/>
        <v>1.4825821970589459E-2</v>
      </c>
      <c r="M25" s="32"/>
    </row>
    <row r="26" spans="1:13" x14ac:dyDescent="0.2">
      <c r="A26" s="45"/>
      <c r="B26" s="12">
        <v>37</v>
      </c>
      <c r="C26" s="43" t="s">
        <v>71</v>
      </c>
      <c r="D26" s="43"/>
      <c r="E26" s="15">
        <f>VLOOKUP(C26,RA!B30:D56,3,0)</f>
        <v>892711.45979999995</v>
      </c>
      <c r="F26" s="25">
        <f>VLOOKUP(C26,RA!B30:I60,8,0)</f>
        <v>97744.2304</v>
      </c>
      <c r="G26" s="16">
        <f t="shared" si="0"/>
        <v>794967.22939999995</v>
      </c>
      <c r="H26" s="27">
        <f>RA!J30</f>
        <v>10.9491403215433</v>
      </c>
      <c r="I26" s="20">
        <f>VLOOKUP(B26,RMS!B:D,3,FALSE)</f>
        <v>892711.45083893801</v>
      </c>
      <c r="J26" s="21">
        <f>VLOOKUP(B26,RMS!B:E,4,FALSE)</f>
        <v>794967.22129659902</v>
      </c>
      <c r="K26" s="22">
        <f t="shared" si="1"/>
        <v>8.9610619470477104E-3</v>
      </c>
      <c r="L26" s="22">
        <f t="shared" si="2"/>
        <v>8.1034009344875813E-3</v>
      </c>
      <c r="M26" s="32"/>
    </row>
    <row r="27" spans="1:13" x14ac:dyDescent="0.2">
      <c r="A27" s="45"/>
      <c r="B27" s="12">
        <v>38</v>
      </c>
      <c r="C27" s="43" t="s">
        <v>29</v>
      </c>
      <c r="D27" s="43"/>
      <c r="E27" s="15">
        <f>VLOOKUP(C27,RA!B30:D57,3,0)</f>
        <v>784162.93310000002</v>
      </c>
      <c r="F27" s="25">
        <f>VLOOKUP(C27,RA!B31:I61,8,0)</f>
        <v>46077.772900000004</v>
      </c>
      <c r="G27" s="16">
        <f t="shared" si="0"/>
        <v>738085.16020000004</v>
      </c>
      <c r="H27" s="27">
        <f>RA!J31</f>
        <v>5.8760457750588397</v>
      </c>
      <c r="I27" s="20">
        <f>VLOOKUP(B27,RMS!B:D,3,FALSE)</f>
        <v>784162.75193982304</v>
      </c>
      <c r="J27" s="21">
        <f>VLOOKUP(B27,RMS!B:E,4,FALSE)</f>
        <v>738084.47498230101</v>
      </c>
      <c r="K27" s="22">
        <f t="shared" si="1"/>
        <v>0.18116017698775977</v>
      </c>
      <c r="L27" s="22">
        <f t="shared" si="2"/>
        <v>0.68521769903600216</v>
      </c>
      <c r="M27" s="32"/>
    </row>
    <row r="28" spans="1:13" x14ac:dyDescent="0.2">
      <c r="A28" s="45"/>
      <c r="B28" s="12">
        <v>39</v>
      </c>
      <c r="C28" s="43" t="s">
        <v>30</v>
      </c>
      <c r="D28" s="43"/>
      <c r="E28" s="15">
        <f>VLOOKUP(C28,RA!B32:D58,3,0)</f>
        <v>116218.4102</v>
      </c>
      <c r="F28" s="25">
        <f>VLOOKUP(C28,RA!B32:I62,8,0)</f>
        <v>33234.953000000001</v>
      </c>
      <c r="G28" s="16">
        <f t="shared" si="0"/>
        <v>82983.457200000004</v>
      </c>
      <c r="H28" s="27">
        <f>RA!J32</f>
        <v>28.596977830625999</v>
      </c>
      <c r="I28" s="20">
        <f>VLOOKUP(B28,RMS!B:D,3,FALSE)</f>
        <v>116218.35040010601</v>
      </c>
      <c r="J28" s="21">
        <f>VLOOKUP(B28,RMS!B:E,4,FALSE)</f>
        <v>82983.452994767998</v>
      </c>
      <c r="K28" s="22">
        <f t="shared" si="1"/>
        <v>5.979989399202168E-2</v>
      </c>
      <c r="L28" s="22">
        <f t="shared" si="2"/>
        <v>4.2052320059156045E-3</v>
      </c>
      <c r="M28" s="32"/>
    </row>
    <row r="29" spans="1:13" x14ac:dyDescent="0.2">
      <c r="A29" s="45"/>
      <c r="B29" s="12">
        <v>40</v>
      </c>
      <c r="C29" s="43" t="s">
        <v>73</v>
      </c>
      <c r="D29" s="43"/>
      <c r="E29" s="15">
        <f>VLOOKUP(C29,RA!B32:D59,3,0)</f>
        <v>0</v>
      </c>
      <c r="F29" s="25">
        <f>VLOOKUP(C29,RA!B33:I63,8,0)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2"/>
    </row>
    <row r="30" spans="1:13" ht="12" thickBot="1" x14ac:dyDescent="0.25">
      <c r="A30" s="45"/>
      <c r="B30" s="12">
        <v>42</v>
      </c>
      <c r="C30" s="43" t="s">
        <v>31</v>
      </c>
      <c r="D30" s="43"/>
      <c r="E30" s="15">
        <f>VLOOKUP(C30,RA!B34:D61,3,0)</f>
        <v>124392.89079999999</v>
      </c>
      <c r="F30" s="25">
        <f>VLOOKUP(C30,RA!B34:I65,8,0)</f>
        <v>19440.607899999999</v>
      </c>
      <c r="G30" s="16">
        <f t="shared" si="0"/>
        <v>104952.28289999999</v>
      </c>
      <c r="H30" s="27">
        <f>RA!J34</f>
        <v>15.628391441804199</v>
      </c>
      <c r="I30" s="20">
        <f>VLOOKUP(B30,RMS!B:D,3,FALSE)</f>
        <v>124392.88959999999</v>
      </c>
      <c r="J30" s="21">
        <f>VLOOKUP(B30,RMS!B:E,4,FALSE)</f>
        <v>104952.2874</v>
      </c>
      <c r="K30" s="22">
        <f t="shared" si="1"/>
        <v>1.1999999987892807E-3</v>
      </c>
      <c r="L30" s="22">
        <f t="shared" si="2"/>
        <v>-4.5000000100117177E-3</v>
      </c>
      <c r="M30" s="32"/>
    </row>
    <row r="31" spans="1:13" s="35" customFormat="1" ht="12" thickBot="1" x14ac:dyDescent="0.25">
      <c r="A31" s="45"/>
      <c r="B31" s="12">
        <v>70</v>
      </c>
      <c r="C31" s="46" t="s">
        <v>68</v>
      </c>
      <c r="D31" s="47"/>
      <c r="E31" s="15">
        <f>VLOOKUP(C31,RA!B35:D62,3,0)</f>
        <v>147845.35999999999</v>
      </c>
      <c r="F31" s="25">
        <f>VLOOKUP(C31,RA!B35:I66,8,0)</f>
        <v>1197.93</v>
      </c>
      <c r="G31" s="16">
        <f t="shared" si="0"/>
        <v>146647.43</v>
      </c>
      <c r="H31" s="27">
        <f>RA!J35</f>
        <v>0.81025877308560801</v>
      </c>
      <c r="I31" s="20">
        <f>VLOOKUP(B31,RMS!B:D,3,FALSE)</f>
        <v>147845.35999999999</v>
      </c>
      <c r="J31" s="21">
        <f>VLOOKUP(B31,RMS!B:E,4,FALSE)</f>
        <v>146647.43</v>
      </c>
      <c r="K31" s="22">
        <f t="shared" si="1"/>
        <v>0</v>
      </c>
      <c r="L31" s="22">
        <f t="shared" si="2"/>
        <v>0</v>
      </c>
    </row>
    <row r="32" spans="1:13" x14ac:dyDescent="0.2">
      <c r="A32" s="45"/>
      <c r="B32" s="12">
        <v>71</v>
      </c>
      <c r="C32" s="43" t="s">
        <v>35</v>
      </c>
      <c r="D32" s="43"/>
      <c r="E32" s="15">
        <f>VLOOKUP(C32,RA!B34:D62,3,0)</f>
        <v>2326562.62</v>
      </c>
      <c r="F32" s="25">
        <f>VLOOKUP(C32,RA!B34:I66,8,0)</f>
        <v>-301814.46999999997</v>
      </c>
      <c r="G32" s="16">
        <f t="shared" si="0"/>
        <v>2628377.09</v>
      </c>
      <c r="H32" s="27">
        <f>RA!J35</f>
        <v>0.81025877308560801</v>
      </c>
      <c r="I32" s="20">
        <f>VLOOKUP(B32,RMS!B:D,3,FALSE)</f>
        <v>2326562.62</v>
      </c>
      <c r="J32" s="21">
        <f>VLOOKUP(B32,RMS!B:E,4,FALSE)</f>
        <v>2628377.09</v>
      </c>
      <c r="K32" s="22">
        <f t="shared" si="1"/>
        <v>0</v>
      </c>
      <c r="L32" s="22">
        <f t="shared" si="2"/>
        <v>0</v>
      </c>
      <c r="M32" s="32"/>
    </row>
    <row r="33" spans="1:13" x14ac:dyDescent="0.2">
      <c r="A33" s="45"/>
      <c r="B33" s="12">
        <v>72</v>
      </c>
      <c r="C33" s="43" t="s">
        <v>36</v>
      </c>
      <c r="D33" s="43"/>
      <c r="E33" s="15">
        <f>VLOOKUP(C33,RA!B34:D63,3,0)</f>
        <v>2001505.94</v>
      </c>
      <c r="F33" s="25">
        <f>VLOOKUP(C33,RA!B34:I67,8,0)</f>
        <v>-150774.37</v>
      </c>
      <c r="G33" s="16">
        <f t="shared" si="0"/>
        <v>2152280.31</v>
      </c>
      <c r="H33" s="27">
        <f>RA!J34</f>
        <v>15.628391441804199</v>
      </c>
      <c r="I33" s="20">
        <f>VLOOKUP(B33,RMS!B:D,3,FALSE)</f>
        <v>2001505.94</v>
      </c>
      <c r="J33" s="21">
        <f>VLOOKUP(B33,RMS!B:E,4,FALSE)</f>
        <v>2152280.31</v>
      </c>
      <c r="K33" s="22">
        <f t="shared" si="1"/>
        <v>0</v>
      </c>
      <c r="L33" s="22">
        <f t="shared" si="2"/>
        <v>0</v>
      </c>
      <c r="M33" s="32"/>
    </row>
    <row r="34" spans="1:13" x14ac:dyDescent="0.2">
      <c r="A34" s="45"/>
      <c r="B34" s="12">
        <v>73</v>
      </c>
      <c r="C34" s="43" t="s">
        <v>37</v>
      </c>
      <c r="D34" s="43"/>
      <c r="E34" s="15">
        <f>VLOOKUP(C34,RA!B35:D64,3,0)</f>
        <v>1438917.34</v>
      </c>
      <c r="F34" s="25">
        <f>VLOOKUP(C34,RA!B35:I68,8,0)</f>
        <v>-286178.3</v>
      </c>
      <c r="G34" s="16">
        <f t="shared" si="0"/>
        <v>1725095.6400000001</v>
      </c>
      <c r="H34" s="27">
        <f>RA!J35</f>
        <v>0.81025877308560801</v>
      </c>
      <c r="I34" s="20">
        <f>VLOOKUP(B34,RMS!B:D,3,FALSE)</f>
        <v>1438917.34</v>
      </c>
      <c r="J34" s="21">
        <f>VLOOKUP(B34,RMS!B:E,4,FALSE)</f>
        <v>1725095.64</v>
      </c>
      <c r="K34" s="22">
        <f t="shared" si="1"/>
        <v>0</v>
      </c>
      <c r="L34" s="22">
        <f t="shared" si="2"/>
        <v>0</v>
      </c>
      <c r="M34" s="32"/>
    </row>
    <row r="35" spans="1:13" s="35" customFormat="1" x14ac:dyDescent="0.2">
      <c r="A35" s="45"/>
      <c r="B35" s="12">
        <v>74</v>
      </c>
      <c r="C35" s="43" t="s">
        <v>69</v>
      </c>
      <c r="D35" s="43"/>
      <c r="E35" s="15">
        <f>VLOOKUP(C35,RA!B36:D65,3,0)</f>
        <v>0</v>
      </c>
      <c r="F35" s="25">
        <f>VLOOKUP(C35,RA!B36:I69,8,0)</f>
        <v>0</v>
      </c>
      <c r="G35" s="16">
        <f t="shared" si="0"/>
        <v>0</v>
      </c>
      <c r="H35" s="27">
        <f>RA!J36</f>
        <v>-12.972548746614001</v>
      </c>
      <c r="I35" s="20">
        <f>VLOOKUP(B35,RMS!B:D,3,FALSE)</f>
        <v>0</v>
      </c>
      <c r="J35" s="21">
        <f>VLOOKUP(B35,RMS!B:E,4,FALSE)</f>
        <v>0</v>
      </c>
      <c r="K35" s="22">
        <f t="shared" si="1"/>
        <v>0</v>
      </c>
      <c r="L35" s="22">
        <f t="shared" si="2"/>
        <v>0</v>
      </c>
    </row>
    <row r="36" spans="1:13" ht="11.25" customHeight="1" x14ac:dyDescent="0.2">
      <c r="A36" s="45"/>
      <c r="B36" s="12">
        <v>75</v>
      </c>
      <c r="C36" s="43" t="s">
        <v>32</v>
      </c>
      <c r="D36" s="43"/>
      <c r="E36" s="15">
        <f>VLOOKUP(C36,RA!B8:D65,3,0)</f>
        <v>350805.1274</v>
      </c>
      <c r="F36" s="25">
        <f>VLOOKUP(C36,RA!B8:I69,8,0)</f>
        <v>14950.1584</v>
      </c>
      <c r="G36" s="16">
        <f t="shared" si="0"/>
        <v>335854.96899999998</v>
      </c>
      <c r="H36" s="27">
        <f>RA!J36</f>
        <v>-12.972548746614001</v>
      </c>
      <c r="I36" s="20">
        <f>VLOOKUP(B36,RMS!B:D,3,FALSE)</f>
        <v>350805.12820512801</v>
      </c>
      <c r="J36" s="21">
        <f>VLOOKUP(B36,RMS!B:E,4,FALSE)</f>
        <v>335854.97008547001</v>
      </c>
      <c r="K36" s="22">
        <f t="shared" si="1"/>
        <v>-8.051280165091157E-4</v>
      </c>
      <c r="L36" s="22">
        <f t="shared" si="2"/>
        <v>-1.085470023099333E-3</v>
      </c>
      <c r="M36" s="32"/>
    </row>
    <row r="37" spans="1:13" x14ac:dyDescent="0.2">
      <c r="A37" s="45"/>
      <c r="B37" s="12">
        <v>76</v>
      </c>
      <c r="C37" s="43" t="s">
        <v>33</v>
      </c>
      <c r="D37" s="43"/>
      <c r="E37" s="15">
        <f>VLOOKUP(C37,RA!B8:D66,3,0)</f>
        <v>436968.16399999999</v>
      </c>
      <c r="F37" s="25">
        <f>VLOOKUP(C37,RA!B8:I70,8,0)</f>
        <v>17909.557199999999</v>
      </c>
      <c r="G37" s="16">
        <f t="shared" si="0"/>
        <v>419058.60680000001</v>
      </c>
      <c r="H37" s="27">
        <f>RA!J37</f>
        <v>-7.5330463420957896</v>
      </c>
      <c r="I37" s="20">
        <f>VLOOKUP(B37,RMS!B:D,3,FALSE)</f>
        <v>436968.15775470098</v>
      </c>
      <c r="J37" s="21">
        <f>VLOOKUP(B37,RMS!B:E,4,FALSE)</f>
        <v>419058.603025641</v>
      </c>
      <c r="K37" s="22">
        <f t="shared" si="1"/>
        <v>6.2452990096062422E-3</v>
      </c>
      <c r="L37" s="22">
        <f t="shared" si="2"/>
        <v>3.7743590073660016E-3</v>
      </c>
      <c r="M37" s="32"/>
    </row>
    <row r="38" spans="1:13" x14ac:dyDescent="0.2">
      <c r="A38" s="45"/>
      <c r="B38" s="12">
        <v>77</v>
      </c>
      <c r="C38" s="43" t="s">
        <v>38</v>
      </c>
      <c r="D38" s="43"/>
      <c r="E38" s="15">
        <f>VLOOKUP(C38,RA!B9:D67,3,0)</f>
        <v>1145593.58</v>
      </c>
      <c r="F38" s="25">
        <f>VLOOKUP(C38,RA!B9:I71,8,0)</f>
        <v>-265768.67</v>
      </c>
      <c r="G38" s="16">
        <f t="shared" si="0"/>
        <v>1411362.25</v>
      </c>
      <c r="H38" s="27">
        <f>RA!J38</f>
        <v>-19.888446128531601</v>
      </c>
      <c r="I38" s="20">
        <f>VLOOKUP(B38,RMS!B:D,3,FALSE)</f>
        <v>1145593.58</v>
      </c>
      <c r="J38" s="21">
        <f>VLOOKUP(B38,RMS!B:E,4,FALSE)</f>
        <v>1411362.25</v>
      </c>
      <c r="K38" s="22">
        <f t="shared" si="1"/>
        <v>0</v>
      </c>
      <c r="L38" s="22">
        <f t="shared" si="2"/>
        <v>0</v>
      </c>
      <c r="M38" s="32"/>
    </row>
    <row r="39" spans="1:13" x14ac:dyDescent="0.2">
      <c r="A39" s="45"/>
      <c r="B39" s="12">
        <v>78</v>
      </c>
      <c r="C39" s="43" t="s">
        <v>39</v>
      </c>
      <c r="D39" s="43"/>
      <c r="E39" s="15">
        <f>VLOOKUP(C39,RA!B10:D68,3,0)</f>
        <v>347888.13</v>
      </c>
      <c r="F39" s="25">
        <f>VLOOKUP(C39,RA!B10:I72,8,0)</f>
        <v>24913.34</v>
      </c>
      <c r="G39" s="16">
        <f t="shared" si="0"/>
        <v>322974.78999999998</v>
      </c>
      <c r="H39" s="27">
        <f>RA!J39</f>
        <v>0</v>
      </c>
      <c r="I39" s="20">
        <f>VLOOKUP(B39,RMS!B:D,3,FALSE)</f>
        <v>347888.13</v>
      </c>
      <c r="J39" s="21">
        <f>VLOOKUP(B39,RMS!B:E,4,FALSE)</f>
        <v>322974.78999999998</v>
      </c>
      <c r="K39" s="22">
        <f t="shared" si="1"/>
        <v>0</v>
      </c>
      <c r="L39" s="22">
        <f t="shared" si="2"/>
        <v>0</v>
      </c>
      <c r="M39" s="32"/>
    </row>
    <row r="40" spans="1:13" s="36" customFormat="1" x14ac:dyDescent="0.2">
      <c r="A40" s="45"/>
      <c r="B40" s="12">
        <v>9101</v>
      </c>
      <c r="C40" s="48" t="s">
        <v>75</v>
      </c>
      <c r="D40" s="49"/>
      <c r="E40" s="15">
        <f>VLOOKUP(C40,RA!B11:D69,3,0)</f>
        <v>0</v>
      </c>
      <c r="F40" s="25">
        <f>VLOOKUP(C40,RA!B11:I73,8,0)</f>
        <v>0</v>
      </c>
      <c r="G40" s="16">
        <f t="shared" si="0"/>
        <v>0</v>
      </c>
      <c r="H40" s="27">
        <f>RA!J40</f>
        <v>4.2616704353221504</v>
      </c>
      <c r="I40" s="20">
        <f>VLOOKUP(B40,RMS!B:D,3,FALSE)</f>
        <v>0</v>
      </c>
      <c r="J40" s="21">
        <f>VLOOKUP(B40,RMS!B:E,4,FALSE)</f>
        <v>0</v>
      </c>
      <c r="K40" s="22">
        <f t="shared" si="1"/>
        <v>0</v>
      </c>
      <c r="L40" s="22">
        <f t="shared" si="2"/>
        <v>0</v>
      </c>
    </row>
    <row r="41" spans="1:13" x14ac:dyDescent="0.2">
      <c r="A41" s="45"/>
      <c r="B41" s="12">
        <v>99</v>
      </c>
      <c r="C41" s="43" t="s">
        <v>34</v>
      </c>
      <c r="D41" s="43"/>
      <c r="E41" s="15">
        <f>VLOOKUP(C41,RA!B8:D69,3,0)</f>
        <v>9297.9123</v>
      </c>
      <c r="F41" s="25">
        <f>VLOOKUP(C41,RA!B8:I73,8,0)</f>
        <v>863.01419999999996</v>
      </c>
      <c r="G41" s="16">
        <f t="shared" si="0"/>
        <v>8434.8981000000003</v>
      </c>
      <c r="H41" s="27">
        <f>RA!J40</f>
        <v>4.2616704353221504</v>
      </c>
      <c r="I41" s="20">
        <f>VLOOKUP(B41,RMS!B:D,3,FALSE)</f>
        <v>9297.9124120717006</v>
      </c>
      <c r="J41" s="21">
        <f>VLOOKUP(B41,RMS!B:E,4,FALSE)</f>
        <v>8434.8984343090506</v>
      </c>
      <c r="K41" s="22">
        <f t="shared" si="1"/>
        <v>-1.1207170064153615E-4</v>
      </c>
      <c r="L41" s="22">
        <f t="shared" si="2"/>
        <v>-3.3430905023124069E-4</v>
      </c>
      <c r="M41" s="32"/>
    </row>
  </sheetData>
  <mergeCells count="41"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37:D37"/>
    <mergeCell ref="C38:D38"/>
    <mergeCell ref="C41:D41"/>
    <mergeCell ref="C39:D39"/>
    <mergeCell ref="C10:D10"/>
    <mergeCell ref="C23:D23"/>
    <mergeCell ref="C24:D24"/>
    <mergeCell ref="C25:D25"/>
    <mergeCell ref="C26:D26"/>
    <mergeCell ref="C28:D28"/>
    <mergeCell ref="C40:D40"/>
    <mergeCell ref="C2:D2"/>
    <mergeCell ref="C4:D4"/>
    <mergeCell ref="C5:D5"/>
    <mergeCell ref="C6:D6"/>
    <mergeCell ref="C7:D7"/>
    <mergeCell ref="A3:D3"/>
    <mergeCell ref="A4:A41"/>
    <mergeCell ref="C30:D30"/>
    <mergeCell ref="C32:D32"/>
    <mergeCell ref="C33:D33"/>
    <mergeCell ref="C34:D34"/>
    <mergeCell ref="C36:D36"/>
    <mergeCell ref="C31:D31"/>
    <mergeCell ref="C35:D35"/>
    <mergeCell ref="C29:D29"/>
    <mergeCell ref="C27:D27"/>
  </mergeCells>
  <phoneticPr fontId="22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45"/>
  <sheetViews>
    <sheetView workbookViewId="0">
      <selection sqref="A1:W45"/>
    </sheetView>
  </sheetViews>
  <sheetFormatPr defaultRowHeight="11.25" x14ac:dyDescent="0.2"/>
  <cols>
    <col min="1" max="1" width="8.85546875" style="41" customWidth="1"/>
    <col min="2" max="3" width="9.140625" style="41"/>
    <col min="4" max="5" width="13.140625" style="41" bestFit="1" customWidth="1"/>
    <col min="6" max="7" width="14" style="41" bestFit="1" customWidth="1"/>
    <col min="8" max="8" width="9.140625" style="41"/>
    <col min="9" max="9" width="14" style="41" bestFit="1" customWidth="1"/>
    <col min="10" max="10" width="11.85546875" style="41" bestFit="1" customWidth="1"/>
    <col min="11" max="11" width="14" style="41" bestFit="1" customWidth="1"/>
    <col min="12" max="12" width="12" style="41" bestFit="1" customWidth="1"/>
    <col min="13" max="13" width="14" style="41" bestFit="1" customWidth="1"/>
    <col min="14" max="15" width="15.85546875" style="41" bestFit="1" customWidth="1"/>
    <col min="16" max="17" width="10.5703125" style="41" bestFit="1" customWidth="1"/>
    <col min="18" max="18" width="12" style="41" bestFit="1" customWidth="1"/>
    <col min="19" max="20" width="9.140625" style="41"/>
    <col min="21" max="21" width="12" style="41" bestFit="1" customWidth="1"/>
    <col min="22" max="22" width="41.140625" style="41" bestFit="1" customWidth="1"/>
    <col min="23" max="16384" width="9.140625" style="41"/>
  </cols>
  <sheetData>
    <row r="1" spans="1:23" ht="12.75" x14ac:dyDescent="0.2">
      <c r="A1" s="74"/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51" t="s">
        <v>45</v>
      </c>
      <c r="W1" s="76"/>
    </row>
    <row r="2" spans="1:23" ht="12.75" x14ac:dyDescent="0.2">
      <c r="A2" s="74"/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  <c r="U2" s="74"/>
      <c r="V2" s="51"/>
      <c r="W2" s="76"/>
    </row>
    <row r="3" spans="1:23" ht="23.25" thickBot="1" x14ac:dyDescent="0.25">
      <c r="A3" s="74"/>
      <c r="B3" s="74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52" t="s">
        <v>46</v>
      </c>
      <c r="W3" s="76"/>
    </row>
    <row r="4" spans="1:23" ht="15" thickTop="1" thickBot="1" x14ac:dyDescent="0.25">
      <c r="A4" s="75"/>
      <c r="B4" s="75"/>
      <c r="C4" s="75"/>
      <c r="D4" s="75"/>
      <c r="E4" s="75"/>
      <c r="F4" s="75"/>
      <c r="G4" s="75"/>
      <c r="H4" s="75"/>
      <c r="I4" s="75"/>
      <c r="J4" s="75"/>
      <c r="K4" s="75"/>
      <c r="L4" s="75"/>
      <c r="M4" s="75"/>
      <c r="N4" s="75"/>
      <c r="O4" s="75"/>
      <c r="P4" s="75"/>
      <c r="Q4" s="75"/>
      <c r="R4" s="75"/>
      <c r="S4" s="75"/>
      <c r="T4" s="75"/>
      <c r="U4" s="75"/>
      <c r="V4" s="50"/>
      <c r="W4" s="76"/>
    </row>
    <row r="5" spans="1:23" ht="22.5" thickTop="1" thickBot="1" x14ac:dyDescent="0.25">
      <c r="A5" s="53"/>
      <c r="B5" s="54"/>
      <c r="C5" s="55"/>
      <c r="D5" s="56" t="s">
        <v>0</v>
      </c>
      <c r="E5" s="56" t="s">
        <v>58</v>
      </c>
      <c r="F5" s="56" t="s">
        <v>59</v>
      </c>
      <c r="G5" s="56" t="s">
        <v>47</v>
      </c>
      <c r="H5" s="56" t="s">
        <v>48</v>
      </c>
      <c r="I5" s="56" t="s">
        <v>1</v>
      </c>
      <c r="J5" s="56" t="s">
        <v>2</v>
      </c>
      <c r="K5" s="56" t="s">
        <v>49</v>
      </c>
      <c r="L5" s="56" t="s">
        <v>50</v>
      </c>
      <c r="M5" s="56" t="s">
        <v>51</v>
      </c>
      <c r="N5" s="56" t="s">
        <v>52</v>
      </c>
      <c r="O5" s="56" t="s">
        <v>53</v>
      </c>
      <c r="P5" s="56" t="s">
        <v>60</v>
      </c>
      <c r="Q5" s="56" t="s">
        <v>61</v>
      </c>
      <c r="R5" s="56" t="s">
        <v>54</v>
      </c>
      <c r="S5" s="56" t="s">
        <v>55</v>
      </c>
      <c r="T5" s="56" t="s">
        <v>56</v>
      </c>
      <c r="U5" s="57" t="s">
        <v>57</v>
      </c>
      <c r="V5" s="50"/>
      <c r="W5" s="50"/>
    </row>
    <row r="6" spans="1:23" ht="14.25" thickBot="1" x14ac:dyDescent="0.25">
      <c r="A6" s="58" t="s">
        <v>3</v>
      </c>
      <c r="B6" s="77" t="s">
        <v>4</v>
      </c>
      <c r="C6" s="78"/>
      <c r="D6" s="58"/>
      <c r="E6" s="58"/>
      <c r="F6" s="58"/>
      <c r="G6" s="58"/>
      <c r="H6" s="58"/>
      <c r="I6" s="58"/>
      <c r="J6" s="58"/>
      <c r="K6" s="58"/>
      <c r="L6" s="58"/>
      <c r="M6" s="58"/>
      <c r="N6" s="58"/>
      <c r="O6" s="58"/>
      <c r="P6" s="58"/>
      <c r="Q6" s="58"/>
      <c r="R6" s="58"/>
      <c r="S6" s="58"/>
      <c r="T6" s="58"/>
      <c r="U6" s="59"/>
      <c r="V6" s="50"/>
      <c r="W6" s="50"/>
    </row>
    <row r="7" spans="1:23" ht="14.25" thickBot="1" x14ac:dyDescent="0.25">
      <c r="A7" s="79" t="s">
        <v>5</v>
      </c>
      <c r="B7" s="80"/>
      <c r="C7" s="81"/>
      <c r="D7" s="60">
        <v>22924137.911499999</v>
      </c>
      <c r="E7" s="60">
        <v>16580965.2611</v>
      </c>
      <c r="F7" s="61">
        <v>138.255750196169</v>
      </c>
      <c r="G7" s="60">
        <v>13818559.077299999</v>
      </c>
      <c r="H7" s="61">
        <v>65.893837289865502</v>
      </c>
      <c r="I7" s="60">
        <v>377728.97629999998</v>
      </c>
      <c r="J7" s="61">
        <v>1.64773470548051</v>
      </c>
      <c r="K7" s="60">
        <v>1968980.2918</v>
      </c>
      <c r="L7" s="61">
        <v>14.248810464142201</v>
      </c>
      <c r="M7" s="61">
        <v>-0.80816010303755403</v>
      </c>
      <c r="N7" s="60">
        <v>230839848.7182</v>
      </c>
      <c r="O7" s="60">
        <v>1969930947.1289001</v>
      </c>
      <c r="P7" s="60">
        <v>881158</v>
      </c>
      <c r="Q7" s="60">
        <v>808626</v>
      </c>
      <c r="R7" s="61">
        <v>8.9697833114443597</v>
      </c>
      <c r="S7" s="60">
        <v>26.0159221291755</v>
      </c>
      <c r="T7" s="60">
        <v>17.13895976397</v>
      </c>
      <c r="U7" s="62">
        <v>34.121267434339501</v>
      </c>
      <c r="V7" s="50"/>
      <c r="W7" s="50"/>
    </row>
    <row r="8" spans="1:23" ht="12" customHeight="1" thickBot="1" x14ac:dyDescent="0.25">
      <c r="A8" s="82">
        <v>42440</v>
      </c>
      <c r="B8" s="72" t="s">
        <v>6</v>
      </c>
      <c r="C8" s="73"/>
      <c r="D8" s="63">
        <v>581818.59180000005</v>
      </c>
      <c r="E8" s="63">
        <v>674531.65449999995</v>
      </c>
      <c r="F8" s="64">
        <v>86.255194684862701</v>
      </c>
      <c r="G8" s="63">
        <v>652822.40560000006</v>
      </c>
      <c r="H8" s="64">
        <v>-10.8764364076538</v>
      </c>
      <c r="I8" s="63">
        <v>110144.39539999999</v>
      </c>
      <c r="J8" s="64">
        <v>18.931054619489</v>
      </c>
      <c r="K8" s="63">
        <v>192386.91279999999</v>
      </c>
      <c r="L8" s="64">
        <v>29.47002295719</v>
      </c>
      <c r="M8" s="64">
        <v>-0.42748498950912001</v>
      </c>
      <c r="N8" s="63">
        <v>8693547.7901000008</v>
      </c>
      <c r="O8" s="63">
        <v>77980746.431999996</v>
      </c>
      <c r="P8" s="63">
        <v>23952</v>
      </c>
      <c r="Q8" s="63">
        <v>21384</v>
      </c>
      <c r="R8" s="64">
        <v>12.008978675645301</v>
      </c>
      <c r="S8" s="63">
        <v>24.291023371743499</v>
      </c>
      <c r="T8" s="63">
        <v>24.400094000187099</v>
      </c>
      <c r="U8" s="65">
        <v>-0.44901619324299302</v>
      </c>
      <c r="V8" s="50"/>
      <c r="W8" s="50"/>
    </row>
    <row r="9" spans="1:23" ht="12" customHeight="1" thickBot="1" x14ac:dyDescent="0.25">
      <c r="A9" s="83"/>
      <c r="B9" s="72" t="s">
        <v>7</v>
      </c>
      <c r="C9" s="73"/>
      <c r="D9" s="63">
        <v>82272.711899999995</v>
      </c>
      <c r="E9" s="63">
        <v>138819.78099999999</v>
      </c>
      <c r="F9" s="64">
        <v>59.265841875949903</v>
      </c>
      <c r="G9" s="63">
        <v>95221.521999999997</v>
      </c>
      <c r="H9" s="64">
        <v>-13.5986170227357</v>
      </c>
      <c r="I9" s="63">
        <v>18807.455399999999</v>
      </c>
      <c r="J9" s="64">
        <v>22.859894812826798</v>
      </c>
      <c r="K9" s="63">
        <v>23382.6263</v>
      </c>
      <c r="L9" s="64">
        <v>24.556030830929199</v>
      </c>
      <c r="M9" s="64">
        <v>-0.19566539880081801</v>
      </c>
      <c r="N9" s="63">
        <v>1108976.088</v>
      </c>
      <c r="O9" s="63">
        <v>10361164.744000001</v>
      </c>
      <c r="P9" s="63">
        <v>4553</v>
      </c>
      <c r="Q9" s="63">
        <v>3879</v>
      </c>
      <c r="R9" s="64">
        <v>17.375612271203899</v>
      </c>
      <c r="S9" s="63">
        <v>18.070000417307298</v>
      </c>
      <c r="T9" s="63">
        <v>17.829975328692999</v>
      </c>
      <c r="U9" s="65">
        <v>1.32830704521961</v>
      </c>
      <c r="V9" s="50"/>
      <c r="W9" s="50"/>
    </row>
    <row r="10" spans="1:23" ht="12" customHeight="1" thickBot="1" x14ac:dyDescent="0.25">
      <c r="A10" s="83"/>
      <c r="B10" s="72" t="s">
        <v>8</v>
      </c>
      <c r="C10" s="73"/>
      <c r="D10" s="63">
        <v>140018.9063</v>
      </c>
      <c r="E10" s="63">
        <v>175877.25030000001</v>
      </c>
      <c r="F10" s="64">
        <v>79.6117212778599</v>
      </c>
      <c r="G10" s="63">
        <v>113512.6804</v>
      </c>
      <c r="H10" s="64">
        <v>23.3508941966628</v>
      </c>
      <c r="I10" s="63">
        <v>27191.9277</v>
      </c>
      <c r="J10" s="64">
        <v>19.4201829014001</v>
      </c>
      <c r="K10" s="63">
        <v>29383.4611</v>
      </c>
      <c r="L10" s="64">
        <v>25.885619999860399</v>
      </c>
      <c r="M10" s="64">
        <v>-7.4583909381593996E-2</v>
      </c>
      <c r="N10" s="63">
        <v>1550498.5315</v>
      </c>
      <c r="O10" s="63">
        <v>18571523.205499999</v>
      </c>
      <c r="P10" s="63">
        <v>93918</v>
      </c>
      <c r="Q10" s="63">
        <v>86284</v>
      </c>
      <c r="R10" s="64">
        <v>8.8475267720550708</v>
      </c>
      <c r="S10" s="63">
        <v>1.4908633733682599</v>
      </c>
      <c r="T10" s="63">
        <v>1.3187256026609799</v>
      </c>
      <c r="U10" s="65">
        <v>11.546180138450399</v>
      </c>
      <c r="V10" s="50"/>
      <c r="W10" s="50"/>
    </row>
    <row r="11" spans="1:23" ht="14.25" thickBot="1" x14ac:dyDescent="0.25">
      <c r="A11" s="83"/>
      <c r="B11" s="72" t="s">
        <v>9</v>
      </c>
      <c r="C11" s="73"/>
      <c r="D11" s="63">
        <v>44494.869100000004</v>
      </c>
      <c r="E11" s="63">
        <v>68674.821500000005</v>
      </c>
      <c r="F11" s="64">
        <v>64.790658538515501</v>
      </c>
      <c r="G11" s="63">
        <v>57299.435599999997</v>
      </c>
      <c r="H11" s="64">
        <v>-22.3467585080367</v>
      </c>
      <c r="I11" s="63">
        <v>9108.8042000000005</v>
      </c>
      <c r="J11" s="64">
        <v>20.471583317906699</v>
      </c>
      <c r="K11" s="63">
        <v>14505.644899999999</v>
      </c>
      <c r="L11" s="64">
        <v>25.315510961158601</v>
      </c>
      <c r="M11" s="64">
        <v>-0.37205106958050499</v>
      </c>
      <c r="N11" s="63">
        <v>519798.55249999999</v>
      </c>
      <c r="O11" s="63">
        <v>6148387.0133999996</v>
      </c>
      <c r="P11" s="63">
        <v>2290</v>
      </c>
      <c r="Q11" s="63">
        <v>2395</v>
      </c>
      <c r="R11" s="64">
        <v>-4.3841336116910199</v>
      </c>
      <c r="S11" s="63">
        <v>19.430073842794801</v>
      </c>
      <c r="T11" s="63">
        <v>19.651545302713998</v>
      </c>
      <c r="U11" s="65">
        <v>-1.13983848806294</v>
      </c>
      <c r="V11" s="50"/>
      <c r="W11" s="50"/>
    </row>
    <row r="12" spans="1:23" ht="12" customHeight="1" thickBot="1" x14ac:dyDescent="0.25">
      <c r="A12" s="83"/>
      <c r="B12" s="72" t="s">
        <v>10</v>
      </c>
      <c r="C12" s="73"/>
      <c r="D12" s="63">
        <v>222009.23790000001</v>
      </c>
      <c r="E12" s="63">
        <v>144353.89009999999</v>
      </c>
      <c r="F12" s="64">
        <v>153.79511958160899</v>
      </c>
      <c r="G12" s="63">
        <v>151246.5019</v>
      </c>
      <c r="H12" s="64">
        <v>46.786362071888703</v>
      </c>
      <c r="I12" s="63">
        <v>111.8377</v>
      </c>
      <c r="J12" s="64">
        <v>5.0375246119431998E-2</v>
      </c>
      <c r="K12" s="63">
        <v>29144.390500000001</v>
      </c>
      <c r="L12" s="64">
        <v>19.2694641752901</v>
      </c>
      <c r="M12" s="64">
        <v>-0.99616263376652203</v>
      </c>
      <c r="N12" s="63">
        <v>2799436.6675</v>
      </c>
      <c r="O12" s="63">
        <v>21116172.978300001</v>
      </c>
      <c r="P12" s="63">
        <v>2319</v>
      </c>
      <c r="Q12" s="63">
        <v>2130</v>
      </c>
      <c r="R12" s="64">
        <v>8.8732394366197305</v>
      </c>
      <c r="S12" s="63">
        <v>95.734902069857696</v>
      </c>
      <c r="T12" s="63">
        <v>92.243333661971903</v>
      </c>
      <c r="U12" s="65">
        <v>3.6471217209143401</v>
      </c>
      <c r="V12" s="50"/>
      <c r="W12" s="50"/>
    </row>
    <row r="13" spans="1:23" ht="14.25" thickBot="1" x14ac:dyDescent="0.25">
      <c r="A13" s="83"/>
      <c r="B13" s="72" t="s">
        <v>11</v>
      </c>
      <c r="C13" s="73"/>
      <c r="D13" s="63">
        <v>573527.5564</v>
      </c>
      <c r="E13" s="63">
        <v>252019.1716</v>
      </c>
      <c r="F13" s="64">
        <v>227.572986911604</v>
      </c>
      <c r="G13" s="63">
        <v>254060.65289999999</v>
      </c>
      <c r="H13" s="64">
        <v>125.74434484577399</v>
      </c>
      <c r="I13" s="63">
        <v>-155483.64050000001</v>
      </c>
      <c r="J13" s="64">
        <v>-27.110055788070898</v>
      </c>
      <c r="K13" s="63">
        <v>61822.699099999998</v>
      </c>
      <c r="L13" s="64">
        <v>24.3338346156002</v>
      </c>
      <c r="M13" s="64">
        <v>-3.5149927577328999</v>
      </c>
      <c r="N13" s="63">
        <v>9730603.9395000003</v>
      </c>
      <c r="O13" s="63">
        <v>35332535.166100003</v>
      </c>
      <c r="P13" s="63">
        <v>15013</v>
      </c>
      <c r="Q13" s="63">
        <v>15395</v>
      </c>
      <c r="R13" s="64">
        <v>-2.48132510555376</v>
      </c>
      <c r="S13" s="63">
        <v>38.202061972956798</v>
      </c>
      <c r="T13" s="63">
        <v>33.738919876583303</v>
      </c>
      <c r="U13" s="65">
        <v>11.682987424953501</v>
      </c>
      <c r="V13" s="50"/>
      <c r="W13" s="50"/>
    </row>
    <row r="14" spans="1:23" ht="14.25" thickBot="1" x14ac:dyDescent="0.25">
      <c r="A14" s="83"/>
      <c r="B14" s="72" t="s">
        <v>12</v>
      </c>
      <c r="C14" s="73"/>
      <c r="D14" s="63">
        <v>131391.4184</v>
      </c>
      <c r="E14" s="63">
        <v>111923.3852</v>
      </c>
      <c r="F14" s="64">
        <v>117.394071100701</v>
      </c>
      <c r="G14" s="63">
        <v>118748.28780000001</v>
      </c>
      <c r="H14" s="64">
        <v>10.6470003351071</v>
      </c>
      <c r="I14" s="63">
        <v>22590.9522</v>
      </c>
      <c r="J14" s="64">
        <v>17.193628377787601</v>
      </c>
      <c r="K14" s="63">
        <v>23967.6862</v>
      </c>
      <c r="L14" s="64">
        <v>20.183605712586999</v>
      </c>
      <c r="M14" s="64">
        <v>-5.7441256052492999E-2</v>
      </c>
      <c r="N14" s="63">
        <v>1662717.8842</v>
      </c>
      <c r="O14" s="63">
        <v>13837936.2467</v>
      </c>
      <c r="P14" s="63">
        <v>1869</v>
      </c>
      <c r="Q14" s="63">
        <v>1960</v>
      </c>
      <c r="R14" s="64">
        <v>-4.6428571428571397</v>
      </c>
      <c r="S14" s="63">
        <v>70.300384376672</v>
      </c>
      <c r="T14" s="63">
        <v>60.4366593877551</v>
      </c>
      <c r="U14" s="65">
        <v>14.0308265401036</v>
      </c>
      <c r="V14" s="50"/>
      <c r="W14" s="50"/>
    </row>
    <row r="15" spans="1:23" ht="14.25" thickBot="1" x14ac:dyDescent="0.25">
      <c r="A15" s="83"/>
      <c r="B15" s="72" t="s">
        <v>13</v>
      </c>
      <c r="C15" s="73"/>
      <c r="D15" s="63">
        <v>185687.4664</v>
      </c>
      <c r="E15" s="63">
        <v>88273.496299999999</v>
      </c>
      <c r="F15" s="64">
        <v>210.35472048023999</v>
      </c>
      <c r="G15" s="63">
        <v>105458.1639</v>
      </c>
      <c r="H15" s="64">
        <v>76.076900576494893</v>
      </c>
      <c r="I15" s="63">
        <v>-83758.117700000003</v>
      </c>
      <c r="J15" s="64">
        <v>-45.107038899206998</v>
      </c>
      <c r="K15" s="63">
        <v>2176.9650999999999</v>
      </c>
      <c r="L15" s="64">
        <v>2.0642926251440299</v>
      </c>
      <c r="M15" s="64">
        <v>-39.474717715961603</v>
      </c>
      <c r="N15" s="63">
        <v>2386600.4659000002</v>
      </c>
      <c r="O15" s="63">
        <v>11802595.198799999</v>
      </c>
      <c r="P15" s="63">
        <v>9502</v>
      </c>
      <c r="Q15" s="63">
        <v>13746</v>
      </c>
      <c r="R15" s="64">
        <v>-30.874436199621702</v>
      </c>
      <c r="S15" s="63">
        <v>19.541935003157199</v>
      </c>
      <c r="T15" s="63">
        <v>20.764284468208899</v>
      </c>
      <c r="U15" s="65">
        <v>-6.2550073206886498</v>
      </c>
      <c r="V15" s="50"/>
      <c r="W15" s="50"/>
    </row>
    <row r="16" spans="1:23" ht="14.25" thickBot="1" x14ac:dyDescent="0.25">
      <c r="A16" s="83"/>
      <c r="B16" s="72" t="s">
        <v>14</v>
      </c>
      <c r="C16" s="73"/>
      <c r="D16" s="63">
        <v>725540.02399999998</v>
      </c>
      <c r="E16" s="63">
        <v>672137.81700000004</v>
      </c>
      <c r="F16" s="64">
        <v>107.945127568979</v>
      </c>
      <c r="G16" s="63">
        <v>508873.8371</v>
      </c>
      <c r="H16" s="64">
        <v>42.577584285871303</v>
      </c>
      <c r="I16" s="63">
        <v>-94125.329400000002</v>
      </c>
      <c r="J16" s="64">
        <v>-12.973140872515099</v>
      </c>
      <c r="K16" s="63">
        <v>58474.780899999998</v>
      </c>
      <c r="L16" s="64">
        <v>11.491017347883201</v>
      </c>
      <c r="M16" s="64">
        <v>-2.6096739132886602</v>
      </c>
      <c r="N16" s="63">
        <v>8606110.0438000001</v>
      </c>
      <c r="O16" s="63">
        <v>95784159.869499996</v>
      </c>
      <c r="P16" s="63">
        <v>32986</v>
      </c>
      <c r="Q16" s="63">
        <v>25745</v>
      </c>
      <c r="R16" s="64">
        <v>28.1258496795494</v>
      </c>
      <c r="S16" s="63">
        <v>21.995392712059701</v>
      </c>
      <c r="T16" s="63">
        <v>22.500417921926601</v>
      </c>
      <c r="U16" s="65">
        <v>-2.2960499795488101</v>
      </c>
      <c r="V16" s="50"/>
      <c r="W16" s="50"/>
    </row>
    <row r="17" spans="1:21" ht="12" thickBot="1" x14ac:dyDescent="0.25">
      <c r="A17" s="83"/>
      <c r="B17" s="72" t="s">
        <v>15</v>
      </c>
      <c r="C17" s="73"/>
      <c r="D17" s="63">
        <v>410133.3028</v>
      </c>
      <c r="E17" s="63">
        <v>522935.98469999997</v>
      </c>
      <c r="F17" s="64">
        <v>78.428969281065406</v>
      </c>
      <c r="G17" s="63">
        <v>505370.78769999999</v>
      </c>
      <c r="H17" s="64">
        <v>-18.845071226502199</v>
      </c>
      <c r="I17" s="63">
        <v>55361.889799999997</v>
      </c>
      <c r="J17" s="64">
        <v>13.4985111967357</v>
      </c>
      <c r="K17" s="63">
        <v>75648.883400000006</v>
      </c>
      <c r="L17" s="64">
        <v>14.968986186219199</v>
      </c>
      <c r="M17" s="64">
        <v>-0.26817307392008399</v>
      </c>
      <c r="N17" s="63">
        <v>5007600.5093</v>
      </c>
      <c r="O17" s="63">
        <v>131641560.1824</v>
      </c>
      <c r="P17" s="63">
        <v>8726</v>
      </c>
      <c r="Q17" s="63">
        <v>8494</v>
      </c>
      <c r="R17" s="64">
        <v>2.7313397692488901</v>
      </c>
      <c r="S17" s="63">
        <v>47.001295301398102</v>
      </c>
      <c r="T17" s="63">
        <v>47.536796774193597</v>
      </c>
      <c r="U17" s="65">
        <v>-1.1393334361563801</v>
      </c>
    </row>
    <row r="18" spans="1:21" ht="12" customHeight="1" thickBot="1" x14ac:dyDescent="0.25">
      <c r="A18" s="83"/>
      <c r="B18" s="72" t="s">
        <v>16</v>
      </c>
      <c r="C18" s="73"/>
      <c r="D18" s="63">
        <v>1603006.9021999999</v>
      </c>
      <c r="E18" s="63">
        <v>1788397.5555</v>
      </c>
      <c r="F18" s="64">
        <v>89.633700139554904</v>
      </c>
      <c r="G18" s="63">
        <v>1346275.8563999999</v>
      </c>
      <c r="H18" s="64">
        <v>19.069720709878101</v>
      </c>
      <c r="I18" s="63">
        <v>248381.00349999999</v>
      </c>
      <c r="J18" s="64">
        <v>15.4946933265925</v>
      </c>
      <c r="K18" s="63">
        <v>224391.2046</v>
      </c>
      <c r="L18" s="64">
        <v>16.667550230012399</v>
      </c>
      <c r="M18" s="64">
        <v>0.10691060259141701</v>
      </c>
      <c r="N18" s="63">
        <v>16024510.1511</v>
      </c>
      <c r="O18" s="63">
        <v>247642428.12549999</v>
      </c>
      <c r="P18" s="63">
        <v>72639</v>
      </c>
      <c r="Q18" s="63">
        <v>61921</v>
      </c>
      <c r="R18" s="64">
        <v>17.3091519839796</v>
      </c>
      <c r="S18" s="63">
        <v>22.068130098156601</v>
      </c>
      <c r="T18" s="63">
        <v>21.542994367016</v>
      </c>
      <c r="U18" s="65">
        <v>2.3796113617458801</v>
      </c>
    </row>
    <row r="19" spans="1:21" ht="12" customHeight="1" thickBot="1" x14ac:dyDescent="0.25">
      <c r="A19" s="83"/>
      <c r="B19" s="72" t="s">
        <v>17</v>
      </c>
      <c r="C19" s="73"/>
      <c r="D19" s="63">
        <v>535638.86490000004</v>
      </c>
      <c r="E19" s="63">
        <v>505853.33110000001</v>
      </c>
      <c r="F19" s="64">
        <v>105.888175874068</v>
      </c>
      <c r="G19" s="63">
        <v>581757.61600000004</v>
      </c>
      <c r="H19" s="64">
        <v>-7.9274855767423098</v>
      </c>
      <c r="I19" s="63">
        <v>60990.527900000001</v>
      </c>
      <c r="J19" s="64">
        <v>11.3865015958815</v>
      </c>
      <c r="K19" s="63">
        <v>73466.088099999994</v>
      </c>
      <c r="L19" s="64">
        <v>12.628298466487101</v>
      </c>
      <c r="M19" s="64">
        <v>-0.16981386273104099</v>
      </c>
      <c r="N19" s="63">
        <v>6548595.1235999996</v>
      </c>
      <c r="O19" s="63">
        <v>65839503.052100003</v>
      </c>
      <c r="P19" s="63">
        <v>11721</v>
      </c>
      <c r="Q19" s="63">
        <v>10520</v>
      </c>
      <c r="R19" s="64">
        <v>11.416349809885901</v>
      </c>
      <c r="S19" s="63">
        <v>45.699075582288202</v>
      </c>
      <c r="T19" s="63">
        <v>46.457832557034202</v>
      </c>
      <c r="U19" s="65">
        <v>-1.6603333110748999</v>
      </c>
    </row>
    <row r="20" spans="1:21" ht="12" thickBot="1" x14ac:dyDescent="0.25">
      <c r="A20" s="83"/>
      <c r="B20" s="72" t="s">
        <v>18</v>
      </c>
      <c r="C20" s="73"/>
      <c r="D20" s="63">
        <v>867696.04240000003</v>
      </c>
      <c r="E20" s="63">
        <v>817283.89670000004</v>
      </c>
      <c r="F20" s="64">
        <v>106.16825388381601</v>
      </c>
      <c r="G20" s="63">
        <v>658536.61010000005</v>
      </c>
      <c r="H20" s="64">
        <v>31.761245934108199</v>
      </c>
      <c r="I20" s="63">
        <v>107786.4939</v>
      </c>
      <c r="J20" s="64">
        <v>12.422148843951</v>
      </c>
      <c r="K20" s="63">
        <v>88846.831699999995</v>
      </c>
      <c r="L20" s="64">
        <v>13.491555418081999</v>
      </c>
      <c r="M20" s="64">
        <v>0.21317206069825501</v>
      </c>
      <c r="N20" s="63">
        <v>14493679.881999999</v>
      </c>
      <c r="O20" s="63">
        <v>108698801.97390001</v>
      </c>
      <c r="P20" s="63">
        <v>39816</v>
      </c>
      <c r="Q20" s="63">
        <v>37168</v>
      </c>
      <c r="R20" s="64">
        <v>7.1244080929831997</v>
      </c>
      <c r="S20" s="63">
        <v>21.792647237291501</v>
      </c>
      <c r="T20" s="63">
        <v>20.925999480736099</v>
      </c>
      <c r="U20" s="65">
        <v>3.9767897269149399</v>
      </c>
    </row>
    <row r="21" spans="1:21" ht="12" customHeight="1" thickBot="1" x14ac:dyDescent="0.25">
      <c r="A21" s="83"/>
      <c r="B21" s="72" t="s">
        <v>19</v>
      </c>
      <c r="C21" s="73"/>
      <c r="D21" s="63">
        <v>351524.99589999998</v>
      </c>
      <c r="E21" s="63">
        <v>399583.3737</v>
      </c>
      <c r="F21" s="64">
        <v>87.972878512187194</v>
      </c>
      <c r="G21" s="63">
        <v>310396.62760000001</v>
      </c>
      <c r="H21" s="64">
        <v>13.250262613355799</v>
      </c>
      <c r="I21" s="63">
        <v>52477.4548</v>
      </c>
      <c r="J21" s="64">
        <v>14.928513025266801</v>
      </c>
      <c r="K21" s="63">
        <v>66988.263300000006</v>
      </c>
      <c r="L21" s="64">
        <v>21.581504869417</v>
      </c>
      <c r="M21" s="64">
        <v>-0.216617177176468</v>
      </c>
      <c r="N21" s="63">
        <v>3695755.3950999998</v>
      </c>
      <c r="O21" s="63">
        <v>40395830.2707</v>
      </c>
      <c r="P21" s="63">
        <v>29819</v>
      </c>
      <c r="Q21" s="63">
        <v>28190</v>
      </c>
      <c r="R21" s="64">
        <v>5.7786449095423897</v>
      </c>
      <c r="S21" s="63">
        <v>11.7886245648747</v>
      </c>
      <c r="T21" s="63">
        <v>11.827616998935801</v>
      </c>
      <c r="U21" s="65">
        <v>-0.33076321878324799</v>
      </c>
    </row>
    <row r="22" spans="1:21" ht="12" customHeight="1" thickBot="1" x14ac:dyDescent="0.25">
      <c r="A22" s="83"/>
      <c r="B22" s="72" t="s">
        <v>20</v>
      </c>
      <c r="C22" s="73"/>
      <c r="D22" s="63">
        <v>1153948.3991</v>
      </c>
      <c r="E22" s="63">
        <v>1408110.2098000001</v>
      </c>
      <c r="F22" s="64">
        <v>81.950147869739595</v>
      </c>
      <c r="G22" s="63">
        <v>967992.43400000001</v>
      </c>
      <c r="H22" s="64">
        <v>19.2104771244524</v>
      </c>
      <c r="I22" s="63">
        <v>71466.391300000003</v>
      </c>
      <c r="J22" s="64">
        <v>6.1932051169479401</v>
      </c>
      <c r="K22" s="63">
        <v>134630.73019999999</v>
      </c>
      <c r="L22" s="64">
        <v>13.9082419935526</v>
      </c>
      <c r="M22" s="64">
        <v>-0.46916732016655099</v>
      </c>
      <c r="N22" s="63">
        <v>11867616.193399999</v>
      </c>
      <c r="O22" s="63">
        <v>120585852.79080001</v>
      </c>
      <c r="P22" s="63">
        <v>69896</v>
      </c>
      <c r="Q22" s="63">
        <v>60212</v>
      </c>
      <c r="R22" s="64">
        <v>16.083172789477199</v>
      </c>
      <c r="S22" s="63">
        <v>16.509505538228201</v>
      </c>
      <c r="T22" s="63">
        <v>16.814343022985501</v>
      </c>
      <c r="U22" s="65">
        <v>-1.8464361882393701</v>
      </c>
    </row>
    <row r="23" spans="1:21" ht="12" thickBot="1" x14ac:dyDescent="0.25">
      <c r="A23" s="83"/>
      <c r="B23" s="72" t="s">
        <v>21</v>
      </c>
      <c r="C23" s="73"/>
      <c r="D23" s="63">
        <v>2153234.2085000002</v>
      </c>
      <c r="E23" s="63">
        <v>2541399.9704</v>
      </c>
      <c r="F23" s="64">
        <v>84.726301785590096</v>
      </c>
      <c r="G23" s="63">
        <v>2116726.3040999998</v>
      </c>
      <c r="H23" s="64">
        <v>1.72473429036557</v>
      </c>
      <c r="I23" s="63">
        <v>262874.52189999999</v>
      </c>
      <c r="J23" s="64">
        <v>12.208357124473</v>
      </c>
      <c r="K23" s="63">
        <v>367493.84139999998</v>
      </c>
      <c r="L23" s="64">
        <v>17.361424605920099</v>
      </c>
      <c r="M23" s="64">
        <v>-0.28468319115619301</v>
      </c>
      <c r="N23" s="63">
        <v>72711882.344500005</v>
      </c>
      <c r="O23" s="63">
        <v>273457086.00239998</v>
      </c>
      <c r="P23" s="63">
        <v>70893</v>
      </c>
      <c r="Q23" s="63">
        <v>61774</v>
      </c>
      <c r="R23" s="64">
        <v>14.7618739275423</v>
      </c>
      <c r="S23" s="63">
        <v>30.373015791404001</v>
      </c>
      <c r="T23" s="63">
        <v>31.243126694078398</v>
      </c>
      <c r="U23" s="65">
        <v>-2.8647497787187799</v>
      </c>
    </row>
    <row r="24" spans="1:21" ht="12" thickBot="1" x14ac:dyDescent="0.25">
      <c r="A24" s="83"/>
      <c r="B24" s="72" t="s">
        <v>22</v>
      </c>
      <c r="C24" s="73"/>
      <c r="D24" s="63">
        <v>255285.55220000001</v>
      </c>
      <c r="E24" s="63">
        <v>230726.52710000001</v>
      </c>
      <c r="F24" s="64">
        <v>110.644213913624</v>
      </c>
      <c r="G24" s="63">
        <v>177375.23319999999</v>
      </c>
      <c r="H24" s="64">
        <v>43.924012160227598</v>
      </c>
      <c r="I24" s="63">
        <v>39201.956100000003</v>
      </c>
      <c r="J24" s="64">
        <v>15.3561201416082</v>
      </c>
      <c r="K24" s="63">
        <v>30867.6613</v>
      </c>
      <c r="L24" s="64">
        <v>17.402464111319901</v>
      </c>
      <c r="M24" s="64">
        <v>0.27000085037216598</v>
      </c>
      <c r="N24" s="63">
        <v>2287024.7634000001</v>
      </c>
      <c r="O24" s="63">
        <v>28371116.211800002</v>
      </c>
      <c r="P24" s="63">
        <v>27194</v>
      </c>
      <c r="Q24" s="63">
        <v>25862</v>
      </c>
      <c r="R24" s="64">
        <v>5.1504137344366301</v>
      </c>
      <c r="S24" s="63">
        <v>9.3875690299330792</v>
      </c>
      <c r="T24" s="63">
        <v>9.2223563722836595</v>
      </c>
      <c r="U24" s="65">
        <v>1.75990884458606</v>
      </c>
    </row>
    <row r="25" spans="1:21" ht="12" thickBot="1" x14ac:dyDescent="0.25">
      <c r="A25" s="83"/>
      <c r="B25" s="72" t="s">
        <v>23</v>
      </c>
      <c r="C25" s="73"/>
      <c r="D25" s="63">
        <v>331364.07610000001</v>
      </c>
      <c r="E25" s="63">
        <v>272619.67219999997</v>
      </c>
      <c r="F25" s="64">
        <v>121.548116255126</v>
      </c>
      <c r="G25" s="63">
        <v>178402.91320000001</v>
      </c>
      <c r="H25" s="64">
        <v>85.739162077763595</v>
      </c>
      <c r="I25" s="63">
        <v>24899.429400000001</v>
      </c>
      <c r="J25" s="64">
        <v>7.5142211228973999</v>
      </c>
      <c r="K25" s="63">
        <v>17040.932100000002</v>
      </c>
      <c r="L25" s="64">
        <v>9.5519360050450093</v>
      </c>
      <c r="M25" s="64">
        <v>0.46115419355494103</v>
      </c>
      <c r="N25" s="63">
        <v>2595408.8396000001</v>
      </c>
      <c r="O25" s="63">
        <v>39430173.659699999</v>
      </c>
      <c r="P25" s="63">
        <v>18139</v>
      </c>
      <c r="Q25" s="63">
        <v>16793</v>
      </c>
      <c r="R25" s="64">
        <v>8.0152444470910496</v>
      </c>
      <c r="S25" s="63">
        <v>18.268045432493501</v>
      </c>
      <c r="T25" s="63">
        <v>15.038378651819199</v>
      </c>
      <c r="U25" s="65">
        <v>17.6793231252298</v>
      </c>
    </row>
    <row r="26" spans="1:21" ht="12" thickBot="1" x14ac:dyDescent="0.25">
      <c r="A26" s="83"/>
      <c r="B26" s="72" t="s">
        <v>24</v>
      </c>
      <c r="C26" s="73"/>
      <c r="D26" s="63">
        <v>608418.15709999995</v>
      </c>
      <c r="E26" s="63">
        <v>551327.49159999995</v>
      </c>
      <c r="F26" s="64">
        <v>110.35512764551601</v>
      </c>
      <c r="G26" s="63">
        <v>462545.42849999998</v>
      </c>
      <c r="H26" s="64">
        <v>31.536951748297302</v>
      </c>
      <c r="I26" s="63">
        <v>131387.9981</v>
      </c>
      <c r="J26" s="64">
        <v>21.595015955187101</v>
      </c>
      <c r="K26" s="63">
        <v>105243.5917</v>
      </c>
      <c r="L26" s="64">
        <v>22.753136279240099</v>
      </c>
      <c r="M26" s="64">
        <v>0.24841803645893601</v>
      </c>
      <c r="N26" s="63">
        <v>5600616.2720999997</v>
      </c>
      <c r="O26" s="63">
        <v>64717343.962700002</v>
      </c>
      <c r="P26" s="63">
        <v>41485</v>
      </c>
      <c r="Q26" s="63">
        <v>37945</v>
      </c>
      <c r="R26" s="64">
        <v>9.3292923968902404</v>
      </c>
      <c r="S26" s="63">
        <v>14.665979440761699</v>
      </c>
      <c r="T26" s="63">
        <v>14.2233050072473</v>
      </c>
      <c r="U26" s="65">
        <v>3.01837620393797</v>
      </c>
    </row>
    <row r="27" spans="1:21" ht="12" thickBot="1" x14ac:dyDescent="0.25">
      <c r="A27" s="83"/>
      <c r="B27" s="72" t="s">
        <v>25</v>
      </c>
      <c r="C27" s="73"/>
      <c r="D27" s="63">
        <v>258068.34770000001</v>
      </c>
      <c r="E27" s="63">
        <v>252767.31719999999</v>
      </c>
      <c r="F27" s="64">
        <v>102.09719775433101</v>
      </c>
      <c r="G27" s="63">
        <v>224148.32</v>
      </c>
      <c r="H27" s="64">
        <v>15.132849400789601</v>
      </c>
      <c r="I27" s="63">
        <v>70668.958100000003</v>
      </c>
      <c r="J27" s="64">
        <v>27.383814687011299</v>
      </c>
      <c r="K27" s="63">
        <v>62371.932699999998</v>
      </c>
      <c r="L27" s="64">
        <v>27.8261879009399</v>
      </c>
      <c r="M27" s="64">
        <v>0.13302498481019501</v>
      </c>
      <c r="N27" s="63">
        <v>2350164.1921000001</v>
      </c>
      <c r="O27" s="63">
        <v>20292897.4005</v>
      </c>
      <c r="P27" s="63">
        <v>31984</v>
      </c>
      <c r="Q27" s="63">
        <v>30064</v>
      </c>
      <c r="R27" s="64">
        <v>6.3863757317722101</v>
      </c>
      <c r="S27" s="63">
        <v>8.0686702007253608</v>
      </c>
      <c r="T27" s="63">
        <v>7.9375704796434299</v>
      </c>
      <c r="U27" s="65">
        <v>1.6247995991972699</v>
      </c>
    </row>
    <row r="28" spans="1:21" ht="12" thickBot="1" x14ac:dyDescent="0.25">
      <c r="A28" s="83"/>
      <c r="B28" s="72" t="s">
        <v>26</v>
      </c>
      <c r="C28" s="73"/>
      <c r="D28" s="63">
        <v>837856.29509999999</v>
      </c>
      <c r="E28" s="63">
        <v>785757.04480000003</v>
      </c>
      <c r="F28" s="64">
        <v>106.63045284096199</v>
      </c>
      <c r="G28" s="63">
        <v>558315.47149999999</v>
      </c>
      <c r="H28" s="64">
        <v>50.068614944338002</v>
      </c>
      <c r="I28" s="63">
        <v>42358.788999999997</v>
      </c>
      <c r="J28" s="64">
        <v>5.05561505567543</v>
      </c>
      <c r="K28" s="63">
        <v>41853.843999999997</v>
      </c>
      <c r="L28" s="64">
        <v>7.4964506871989798</v>
      </c>
      <c r="M28" s="64">
        <v>1.2064483252720999E-2</v>
      </c>
      <c r="N28" s="63">
        <v>7814741.1599000003</v>
      </c>
      <c r="O28" s="63">
        <v>92236400.496900007</v>
      </c>
      <c r="P28" s="63">
        <v>36957</v>
      </c>
      <c r="Q28" s="63">
        <v>36935</v>
      </c>
      <c r="R28" s="64">
        <v>5.9564099093000998E-2</v>
      </c>
      <c r="S28" s="63">
        <v>22.671112241253301</v>
      </c>
      <c r="T28" s="63">
        <v>21.411811931772</v>
      </c>
      <c r="U28" s="65">
        <v>5.5546472360091697</v>
      </c>
    </row>
    <row r="29" spans="1:21" ht="12" thickBot="1" x14ac:dyDescent="0.25">
      <c r="A29" s="83"/>
      <c r="B29" s="72" t="s">
        <v>27</v>
      </c>
      <c r="C29" s="73"/>
      <c r="D29" s="63">
        <v>748332.11769999994</v>
      </c>
      <c r="E29" s="63">
        <v>677567.24580000003</v>
      </c>
      <c r="F29" s="64">
        <v>110.44396291861</v>
      </c>
      <c r="G29" s="63">
        <v>648649.21490000002</v>
      </c>
      <c r="H29" s="64">
        <v>15.3677674327206</v>
      </c>
      <c r="I29" s="63">
        <v>103489.5235</v>
      </c>
      <c r="J29" s="64">
        <v>13.829357454023899</v>
      </c>
      <c r="K29" s="63">
        <v>106048.1798</v>
      </c>
      <c r="L29" s="64">
        <v>16.3490801135632</v>
      </c>
      <c r="M29" s="64">
        <v>-2.4127300485736001E-2</v>
      </c>
      <c r="N29" s="63">
        <v>6984543.2268000003</v>
      </c>
      <c r="O29" s="63">
        <v>58076253.732699998</v>
      </c>
      <c r="P29" s="63">
        <v>97067</v>
      </c>
      <c r="Q29" s="63">
        <v>96678</v>
      </c>
      <c r="R29" s="64">
        <v>0.40236661908603599</v>
      </c>
      <c r="S29" s="63">
        <v>7.7094390235610497</v>
      </c>
      <c r="T29" s="63">
        <v>7.7727451209168601</v>
      </c>
      <c r="U29" s="65">
        <v>-0.82115050345871199</v>
      </c>
    </row>
    <row r="30" spans="1:21" ht="12" thickBot="1" x14ac:dyDescent="0.25">
      <c r="A30" s="83"/>
      <c r="B30" s="72" t="s">
        <v>28</v>
      </c>
      <c r="C30" s="73"/>
      <c r="D30" s="63">
        <v>892711.45979999995</v>
      </c>
      <c r="E30" s="63">
        <v>1147348.5060000001</v>
      </c>
      <c r="F30" s="64">
        <v>77.806477729444097</v>
      </c>
      <c r="G30" s="63">
        <v>824870.51989999996</v>
      </c>
      <c r="H30" s="64">
        <v>8.2244350189923701</v>
      </c>
      <c r="I30" s="63">
        <v>97744.2304</v>
      </c>
      <c r="J30" s="64">
        <v>10.9491403215433</v>
      </c>
      <c r="K30" s="63">
        <v>104533.952</v>
      </c>
      <c r="L30" s="64">
        <v>12.6727709959465</v>
      </c>
      <c r="M30" s="64">
        <v>-6.4952309465923994E-2</v>
      </c>
      <c r="N30" s="63">
        <v>9609823.5779999997</v>
      </c>
      <c r="O30" s="63">
        <v>80717960.412300006</v>
      </c>
      <c r="P30" s="63">
        <v>70411</v>
      </c>
      <c r="Q30" s="63">
        <v>65109</v>
      </c>
      <c r="R30" s="64">
        <v>8.1432674438249606</v>
      </c>
      <c r="S30" s="63">
        <v>12.6785794804789</v>
      </c>
      <c r="T30" s="63">
        <v>12.4213582239015</v>
      </c>
      <c r="U30" s="65">
        <v>2.0287860873805799</v>
      </c>
    </row>
    <row r="31" spans="1:21" ht="12" thickBot="1" x14ac:dyDescent="0.25">
      <c r="A31" s="83"/>
      <c r="B31" s="72" t="s">
        <v>29</v>
      </c>
      <c r="C31" s="73"/>
      <c r="D31" s="63">
        <v>784162.93310000002</v>
      </c>
      <c r="E31" s="63">
        <v>954030.97019999998</v>
      </c>
      <c r="F31" s="64">
        <v>82.194704112761698</v>
      </c>
      <c r="G31" s="63">
        <v>608308.72660000005</v>
      </c>
      <c r="H31" s="64">
        <v>28.908710135213099</v>
      </c>
      <c r="I31" s="63">
        <v>46077.772900000004</v>
      </c>
      <c r="J31" s="64">
        <v>5.8760457750588397</v>
      </c>
      <c r="K31" s="63">
        <v>17145.5262</v>
      </c>
      <c r="L31" s="64">
        <v>2.8185566720094499</v>
      </c>
      <c r="M31" s="64">
        <v>1.6874516630466601</v>
      </c>
      <c r="N31" s="63">
        <v>7848565.2352999998</v>
      </c>
      <c r="O31" s="63">
        <v>104232471.6647</v>
      </c>
      <c r="P31" s="63">
        <v>32136</v>
      </c>
      <c r="Q31" s="63">
        <v>27401</v>
      </c>
      <c r="R31" s="64">
        <v>17.280391226597601</v>
      </c>
      <c r="S31" s="63">
        <v>24.4013857698531</v>
      </c>
      <c r="T31" s="63">
        <v>24.797945666216599</v>
      </c>
      <c r="U31" s="65">
        <v>-1.62515317819931</v>
      </c>
    </row>
    <row r="32" spans="1:21" ht="12" thickBot="1" x14ac:dyDescent="0.25">
      <c r="A32" s="83"/>
      <c r="B32" s="72" t="s">
        <v>30</v>
      </c>
      <c r="C32" s="73"/>
      <c r="D32" s="63">
        <v>116218.4102</v>
      </c>
      <c r="E32" s="63">
        <v>154082.61850000001</v>
      </c>
      <c r="F32" s="64">
        <v>75.426035286387602</v>
      </c>
      <c r="G32" s="63">
        <v>102519.73360000001</v>
      </c>
      <c r="H32" s="64">
        <v>13.361990047153199</v>
      </c>
      <c r="I32" s="63">
        <v>33234.953000000001</v>
      </c>
      <c r="J32" s="64">
        <v>28.596977830625999</v>
      </c>
      <c r="K32" s="63">
        <v>33127.275099999999</v>
      </c>
      <c r="L32" s="64">
        <v>32.313071773335203</v>
      </c>
      <c r="M32" s="64">
        <v>3.2504303379910001E-3</v>
      </c>
      <c r="N32" s="63">
        <v>1133831.5430000001</v>
      </c>
      <c r="O32" s="63">
        <v>10082267.433900001</v>
      </c>
      <c r="P32" s="63">
        <v>22387</v>
      </c>
      <c r="Q32" s="63">
        <v>21698</v>
      </c>
      <c r="R32" s="64">
        <v>3.1754078716932401</v>
      </c>
      <c r="S32" s="63">
        <v>5.1913347121097102</v>
      </c>
      <c r="T32" s="63">
        <v>4.9204588349156602</v>
      </c>
      <c r="U32" s="65">
        <v>5.2178465118456101</v>
      </c>
    </row>
    <row r="33" spans="1:21" ht="12" thickBot="1" x14ac:dyDescent="0.25">
      <c r="A33" s="83"/>
      <c r="B33" s="72" t="s">
        <v>74</v>
      </c>
      <c r="C33" s="73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3">
        <v>15.6319</v>
      </c>
      <c r="O33" s="63">
        <v>241.59880000000001</v>
      </c>
      <c r="P33" s="66"/>
      <c r="Q33" s="66"/>
      <c r="R33" s="66"/>
      <c r="S33" s="66"/>
      <c r="T33" s="66"/>
      <c r="U33" s="67"/>
    </row>
    <row r="34" spans="1:21" ht="12" thickBot="1" x14ac:dyDescent="0.25">
      <c r="A34" s="83"/>
      <c r="B34" s="72" t="s">
        <v>31</v>
      </c>
      <c r="C34" s="73"/>
      <c r="D34" s="63">
        <v>124392.89079999999</v>
      </c>
      <c r="E34" s="63">
        <v>124560.6173</v>
      </c>
      <c r="F34" s="64">
        <v>99.865345481071202</v>
      </c>
      <c r="G34" s="63">
        <v>90696.263500000001</v>
      </c>
      <c r="H34" s="64">
        <v>37.153269605202603</v>
      </c>
      <c r="I34" s="63">
        <v>19440.607899999999</v>
      </c>
      <c r="J34" s="64">
        <v>15.628391441804199</v>
      </c>
      <c r="K34" s="63">
        <v>10663.422399999999</v>
      </c>
      <c r="L34" s="64">
        <v>11.7572896484319</v>
      </c>
      <c r="M34" s="64">
        <v>0.82311148998467898</v>
      </c>
      <c r="N34" s="63">
        <v>1113364.9028</v>
      </c>
      <c r="O34" s="63">
        <v>19742063.905400001</v>
      </c>
      <c r="P34" s="63">
        <v>7951</v>
      </c>
      <c r="Q34" s="63">
        <v>6949</v>
      </c>
      <c r="R34" s="64">
        <v>14.4193409123615</v>
      </c>
      <c r="S34" s="63">
        <v>15.6449365865929</v>
      </c>
      <c r="T34" s="63">
        <v>15.155017959418601</v>
      </c>
      <c r="U34" s="65">
        <v>3.1314836238716599</v>
      </c>
    </row>
    <row r="35" spans="1:21" ht="12" customHeight="1" thickBot="1" x14ac:dyDescent="0.25">
      <c r="A35" s="83"/>
      <c r="B35" s="72" t="s">
        <v>68</v>
      </c>
      <c r="C35" s="73"/>
      <c r="D35" s="63">
        <v>147845.35999999999</v>
      </c>
      <c r="E35" s="66"/>
      <c r="F35" s="66"/>
      <c r="G35" s="63">
        <v>18432.63</v>
      </c>
      <c r="H35" s="64">
        <v>702.08499817985796</v>
      </c>
      <c r="I35" s="63">
        <v>1197.93</v>
      </c>
      <c r="J35" s="64">
        <v>0.81025877308560801</v>
      </c>
      <c r="K35" s="63">
        <v>12.12</v>
      </c>
      <c r="L35" s="64">
        <v>6.5752960917677003E-2</v>
      </c>
      <c r="M35" s="64">
        <v>97.839108910891099</v>
      </c>
      <c r="N35" s="63">
        <v>903178.18</v>
      </c>
      <c r="O35" s="63">
        <v>13054708.449999999</v>
      </c>
      <c r="P35" s="63">
        <v>87</v>
      </c>
      <c r="Q35" s="63">
        <v>39</v>
      </c>
      <c r="R35" s="64">
        <v>123.07692307692299</v>
      </c>
      <c r="S35" s="63">
        <v>1699.3719540229899</v>
      </c>
      <c r="T35" s="63">
        <v>1230.6169230769201</v>
      </c>
      <c r="U35" s="65">
        <v>27.584015955798499</v>
      </c>
    </row>
    <row r="36" spans="1:21" ht="12" thickBot="1" x14ac:dyDescent="0.25">
      <c r="A36" s="83"/>
      <c r="B36" s="72" t="s">
        <v>35</v>
      </c>
      <c r="C36" s="73"/>
      <c r="D36" s="63">
        <v>2326562.62</v>
      </c>
      <c r="E36" s="66"/>
      <c r="F36" s="66"/>
      <c r="G36" s="63">
        <v>202328.29</v>
      </c>
      <c r="H36" s="64">
        <v>1049.8948664074601</v>
      </c>
      <c r="I36" s="63">
        <v>-301814.46999999997</v>
      </c>
      <c r="J36" s="64">
        <v>-12.972548746614001</v>
      </c>
      <c r="K36" s="63">
        <v>-26290.68</v>
      </c>
      <c r="L36" s="64">
        <v>-12.9940701816834</v>
      </c>
      <c r="M36" s="64">
        <v>10.479903524747201</v>
      </c>
      <c r="N36" s="63">
        <v>3187541.16</v>
      </c>
      <c r="O36" s="63">
        <v>42168513.979999997</v>
      </c>
      <c r="P36" s="63">
        <v>921</v>
      </c>
      <c r="Q36" s="63">
        <v>42</v>
      </c>
      <c r="R36" s="64">
        <v>2092.8571428571399</v>
      </c>
      <c r="S36" s="63">
        <v>2526.1266232356102</v>
      </c>
      <c r="T36" s="63">
        <v>1716.79</v>
      </c>
      <c r="U36" s="65">
        <v>32.038640335414698</v>
      </c>
    </row>
    <row r="37" spans="1:21" ht="12" thickBot="1" x14ac:dyDescent="0.25">
      <c r="A37" s="83"/>
      <c r="B37" s="72" t="s">
        <v>36</v>
      </c>
      <c r="C37" s="73"/>
      <c r="D37" s="63">
        <v>2001505.94</v>
      </c>
      <c r="E37" s="66"/>
      <c r="F37" s="66"/>
      <c r="G37" s="63">
        <v>96125.69</v>
      </c>
      <c r="H37" s="64">
        <v>1982.1758886724199</v>
      </c>
      <c r="I37" s="63">
        <v>-150774.37</v>
      </c>
      <c r="J37" s="64">
        <v>-7.5330463420957896</v>
      </c>
      <c r="K37" s="63">
        <v>-1743.2</v>
      </c>
      <c r="L37" s="64">
        <v>-1.8134590243253399</v>
      </c>
      <c r="M37" s="64">
        <v>85.492869435520902</v>
      </c>
      <c r="N37" s="63">
        <v>2159689.75</v>
      </c>
      <c r="O37" s="63">
        <v>13130761.369999999</v>
      </c>
      <c r="P37" s="63">
        <v>773</v>
      </c>
      <c r="Q37" s="63">
        <v>11</v>
      </c>
      <c r="R37" s="64">
        <v>6927.2727272727298</v>
      </c>
      <c r="S37" s="63">
        <v>2589.2702975420402</v>
      </c>
      <c r="T37" s="63">
        <v>101.16454545454501</v>
      </c>
      <c r="U37" s="65">
        <v>96.092932223005903</v>
      </c>
    </row>
    <row r="38" spans="1:21" ht="12" thickBot="1" x14ac:dyDescent="0.25">
      <c r="A38" s="83"/>
      <c r="B38" s="72" t="s">
        <v>37</v>
      </c>
      <c r="C38" s="73"/>
      <c r="D38" s="63">
        <v>1438917.34</v>
      </c>
      <c r="E38" s="66"/>
      <c r="F38" s="66"/>
      <c r="G38" s="63">
        <v>171219.77</v>
      </c>
      <c r="H38" s="64">
        <v>740.39205285697994</v>
      </c>
      <c r="I38" s="63">
        <v>-286178.3</v>
      </c>
      <c r="J38" s="64">
        <v>-19.888446128531601</v>
      </c>
      <c r="K38" s="63">
        <v>-36379.99</v>
      </c>
      <c r="L38" s="64">
        <v>-21.2475405147431</v>
      </c>
      <c r="M38" s="64">
        <v>6.8663655487535902</v>
      </c>
      <c r="N38" s="63">
        <v>2257802.8199999998</v>
      </c>
      <c r="O38" s="63">
        <v>22893536.829999998</v>
      </c>
      <c r="P38" s="63">
        <v>684</v>
      </c>
      <c r="Q38" s="63">
        <v>38</v>
      </c>
      <c r="R38" s="64">
        <v>1700</v>
      </c>
      <c r="S38" s="63">
        <v>2103.6803216374301</v>
      </c>
      <c r="T38" s="63">
        <v>1322.31447368421</v>
      </c>
      <c r="U38" s="65">
        <v>37.142803491408301</v>
      </c>
    </row>
    <row r="39" spans="1:21" ht="12" thickBot="1" x14ac:dyDescent="0.25">
      <c r="A39" s="83"/>
      <c r="B39" s="72" t="s">
        <v>70</v>
      </c>
      <c r="C39" s="73"/>
      <c r="D39" s="66"/>
      <c r="E39" s="66"/>
      <c r="F39" s="66"/>
      <c r="G39" s="63">
        <v>1.0900000000000001</v>
      </c>
      <c r="H39" s="66"/>
      <c r="I39" s="66"/>
      <c r="J39" s="66"/>
      <c r="K39" s="63">
        <v>-3.25</v>
      </c>
      <c r="L39" s="64">
        <v>-298.165137614679</v>
      </c>
      <c r="M39" s="66"/>
      <c r="N39" s="63">
        <v>99.36</v>
      </c>
      <c r="O39" s="63">
        <v>974.67</v>
      </c>
      <c r="P39" s="66"/>
      <c r="Q39" s="63">
        <v>1</v>
      </c>
      <c r="R39" s="66"/>
      <c r="S39" s="66"/>
      <c r="T39" s="63">
        <v>0.01</v>
      </c>
      <c r="U39" s="67"/>
    </row>
    <row r="40" spans="1:21" ht="12" customHeight="1" thickBot="1" x14ac:dyDescent="0.25">
      <c r="A40" s="83"/>
      <c r="B40" s="72" t="s">
        <v>32</v>
      </c>
      <c r="C40" s="73"/>
      <c r="D40" s="63">
        <v>350805.1274</v>
      </c>
      <c r="E40" s="66"/>
      <c r="F40" s="66"/>
      <c r="G40" s="63">
        <v>248648.7175</v>
      </c>
      <c r="H40" s="64">
        <v>41.084631735532703</v>
      </c>
      <c r="I40" s="63">
        <v>14950.1584</v>
      </c>
      <c r="J40" s="64">
        <v>4.2616704353221504</v>
      </c>
      <c r="K40" s="63">
        <v>15874.8208</v>
      </c>
      <c r="L40" s="64">
        <v>6.3844370321355104</v>
      </c>
      <c r="M40" s="64">
        <v>-5.8247107898061999E-2</v>
      </c>
      <c r="N40" s="63">
        <v>1132887.1769999999</v>
      </c>
      <c r="O40" s="63">
        <v>8441630.1536999997</v>
      </c>
      <c r="P40" s="63">
        <v>165</v>
      </c>
      <c r="Q40" s="63">
        <v>140</v>
      </c>
      <c r="R40" s="64">
        <v>17.8571428571429</v>
      </c>
      <c r="S40" s="63">
        <v>2126.09168121212</v>
      </c>
      <c r="T40" s="63">
        <v>466.45298642857102</v>
      </c>
      <c r="U40" s="65">
        <v>78.0605422357592</v>
      </c>
    </row>
    <row r="41" spans="1:21" ht="12" thickBot="1" x14ac:dyDescent="0.25">
      <c r="A41" s="83"/>
      <c r="B41" s="72" t="s">
        <v>33</v>
      </c>
      <c r="C41" s="73"/>
      <c r="D41" s="63">
        <v>436968.16399999999</v>
      </c>
      <c r="E41" s="63">
        <v>1120001.6610000001</v>
      </c>
      <c r="F41" s="64">
        <v>39.014956782282802</v>
      </c>
      <c r="G41" s="63">
        <v>458711.39429999999</v>
      </c>
      <c r="H41" s="64">
        <v>-4.7400676264387398</v>
      </c>
      <c r="I41" s="63">
        <v>17909.557199999999</v>
      </c>
      <c r="J41" s="64">
        <v>4.0985954299407501</v>
      </c>
      <c r="K41" s="63">
        <v>36440.294900000001</v>
      </c>
      <c r="L41" s="64">
        <v>7.9440570591468296</v>
      </c>
      <c r="M41" s="64">
        <v>-0.50852326389927205</v>
      </c>
      <c r="N41" s="63">
        <v>3683320.0046999999</v>
      </c>
      <c r="O41" s="63">
        <v>44838958.641999997</v>
      </c>
      <c r="P41" s="63">
        <v>1904</v>
      </c>
      <c r="Q41" s="63">
        <v>1627</v>
      </c>
      <c r="R41" s="64">
        <v>17.025199754148701</v>
      </c>
      <c r="S41" s="63">
        <v>229.50008613445399</v>
      </c>
      <c r="T41" s="63">
        <v>180.96793411186201</v>
      </c>
      <c r="U41" s="65">
        <v>21.146899262668999</v>
      </c>
    </row>
    <row r="42" spans="1:21" ht="12" thickBot="1" x14ac:dyDescent="0.25">
      <c r="A42" s="83"/>
      <c r="B42" s="72" t="s">
        <v>38</v>
      </c>
      <c r="C42" s="73"/>
      <c r="D42" s="63">
        <v>1145593.58</v>
      </c>
      <c r="E42" s="66"/>
      <c r="F42" s="66"/>
      <c r="G42" s="63">
        <v>148888.91</v>
      </c>
      <c r="H42" s="64">
        <v>669.42841478253797</v>
      </c>
      <c r="I42" s="63">
        <v>-265768.67</v>
      </c>
      <c r="J42" s="64">
        <v>-23.1992108405496</v>
      </c>
      <c r="K42" s="63">
        <v>-21839.34</v>
      </c>
      <c r="L42" s="64">
        <v>-14.668211353014801</v>
      </c>
      <c r="M42" s="64">
        <v>11.1692628989704</v>
      </c>
      <c r="N42" s="63">
        <v>1897495.35</v>
      </c>
      <c r="O42" s="63">
        <v>18860115.550000001</v>
      </c>
      <c r="P42" s="63">
        <v>710</v>
      </c>
      <c r="Q42" s="63">
        <v>38</v>
      </c>
      <c r="R42" s="64">
        <v>1768.4210526315801</v>
      </c>
      <c r="S42" s="63">
        <v>1613.5120845070401</v>
      </c>
      <c r="T42" s="63">
        <v>1289.0026315789501</v>
      </c>
      <c r="U42" s="65">
        <v>20.1119939567877</v>
      </c>
    </row>
    <row r="43" spans="1:21" ht="12" thickBot="1" x14ac:dyDescent="0.25">
      <c r="A43" s="83"/>
      <c r="B43" s="72" t="s">
        <v>39</v>
      </c>
      <c r="C43" s="73"/>
      <c r="D43" s="63">
        <v>347888.13</v>
      </c>
      <c r="E43" s="66"/>
      <c r="F43" s="66"/>
      <c r="G43" s="63">
        <v>42053.88</v>
      </c>
      <c r="H43" s="64">
        <v>727.24383576497598</v>
      </c>
      <c r="I43" s="63">
        <v>24913.34</v>
      </c>
      <c r="J43" s="64">
        <v>7.1613078606619904</v>
      </c>
      <c r="K43" s="63">
        <v>5545.52</v>
      </c>
      <c r="L43" s="64">
        <v>13.186702392264401</v>
      </c>
      <c r="M43" s="64">
        <v>3.4925164817726699</v>
      </c>
      <c r="N43" s="63">
        <v>648279.85</v>
      </c>
      <c r="O43" s="63">
        <v>6766646.7599999998</v>
      </c>
      <c r="P43" s="63">
        <v>261</v>
      </c>
      <c r="Q43" s="63">
        <v>38</v>
      </c>
      <c r="R43" s="64">
        <v>586.84210526315803</v>
      </c>
      <c r="S43" s="63">
        <v>1332.9047126436801</v>
      </c>
      <c r="T43" s="63">
        <v>722.49263157894802</v>
      </c>
      <c r="U43" s="65">
        <v>45.795627795031301</v>
      </c>
    </row>
    <row r="44" spans="1:21" ht="12" thickBot="1" x14ac:dyDescent="0.25">
      <c r="A44" s="83"/>
      <c r="B44" s="72" t="s">
        <v>76</v>
      </c>
      <c r="C44" s="73"/>
      <c r="D44" s="66"/>
      <c r="E44" s="66"/>
      <c r="F44" s="66"/>
      <c r="G44" s="66"/>
      <c r="H44" s="66"/>
      <c r="I44" s="66"/>
      <c r="J44" s="66"/>
      <c r="K44" s="66"/>
      <c r="L44" s="66"/>
      <c r="M44" s="66"/>
      <c r="N44" s="66"/>
      <c r="O44" s="63">
        <v>-1523.9315999999999</v>
      </c>
      <c r="P44" s="66"/>
      <c r="Q44" s="66"/>
      <c r="R44" s="66"/>
      <c r="S44" s="66"/>
      <c r="T44" s="66"/>
      <c r="U44" s="67"/>
    </row>
    <row r="45" spans="1:21" ht="12" thickBot="1" x14ac:dyDescent="0.25">
      <c r="A45" s="84"/>
      <c r="B45" s="72" t="s">
        <v>34</v>
      </c>
      <c r="C45" s="73"/>
      <c r="D45" s="68">
        <v>9297.9123</v>
      </c>
      <c r="E45" s="69"/>
      <c r="F45" s="69"/>
      <c r="G45" s="68">
        <v>12017.157499999999</v>
      </c>
      <c r="H45" s="70">
        <v>-22.628023307508499</v>
      </c>
      <c r="I45" s="68">
        <v>863.01419999999996</v>
      </c>
      <c r="J45" s="70">
        <v>9.2818061964297094</v>
      </c>
      <c r="K45" s="68">
        <v>1756.6692</v>
      </c>
      <c r="L45" s="70">
        <v>14.6180092921309</v>
      </c>
      <c r="M45" s="70">
        <v>-0.50872127774540599</v>
      </c>
      <c r="N45" s="68">
        <v>223526.15960000001</v>
      </c>
      <c r="O45" s="68">
        <v>2681150.9232999999</v>
      </c>
      <c r="P45" s="68">
        <v>30</v>
      </c>
      <c r="Q45" s="68">
        <v>21</v>
      </c>
      <c r="R45" s="70">
        <v>42.857142857142897</v>
      </c>
      <c r="S45" s="68">
        <v>309.93040999999999</v>
      </c>
      <c r="T45" s="68">
        <v>401.84839047619101</v>
      </c>
      <c r="U45" s="71">
        <v>-29.657619101071901</v>
      </c>
    </row>
  </sheetData>
  <mergeCells count="43">
    <mergeCell ref="B18:C18"/>
    <mergeCell ref="A1:U4"/>
    <mergeCell ref="W1:W4"/>
    <mergeCell ref="B6:C6"/>
    <mergeCell ref="A7:C7"/>
    <mergeCell ref="A8:A45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19:C19"/>
    <mergeCell ref="B20:C20"/>
    <mergeCell ref="B21:C21"/>
    <mergeCell ref="B22:C22"/>
    <mergeCell ref="B23:C23"/>
    <mergeCell ref="B41:C41"/>
    <mergeCell ref="B42:C42"/>
    <mergeCell ref="B31:C31"/>
    <mergeCell ref="B32:C32"/>
    <mergeCell ref="B33:C33"/>
    <mergeCell ref="B34:C34"/>
    <mergeCell ref="B35:C35"/>
    <mergeCell ref="B36:C36"/>
    <mergeCell ref="B25:C25"/>
    <mergeCell ref="B26:C26"/>
    <mergeCell ref="B27:C27"/>
    <mergeCell ref="B28:C28"/>
    <mergeCell ref="B29:C29"/>
    <mergeCell ref="B30:C30"/>
    <mergeCell ref="B24:C24"/>
    <mergeCell ref="B43:C43"/>
    <mergeCell ref="B44:C44"/>
    <mergeCell ref="B45:C45"/>
    <mergeCell ref="B37:C37"/>
    <mergeCell ref="B38:C38"/>
    <mergeCell ref="B39:C39"/>
    <mergeCell ref="B40:C40"/>
  </mergeCells>
  <phoneticPr fontId="22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62"/>
  <sheetViews>
    <sheetView topLeftCell="A22" workbookViewId="0">
      <selection activeCell="F39" sqref="F39"/>
    </sheetView>
  </sheetViews>
  <sheetFormatPr defaultRowHeight="12.75" x14ac:dyDescent="0.2"/>
  <cols>
    <col min="1" max="1" width="3.140625" style="28" customWidth="1"/>
    <col min="2" max="2" width="5.28515625" style="29" customWidth="1"/>
    <col min="3" max="3" width="9.140625" style="28"/>
    <col min="4" max="7" width="9.85546875" style="28" customWidth="1"/>
    <col min="8" max="8" width="11.140625" style="28" customWidth="1"/>
    <col min="9" max="16384" width="9.140625" style="3"/>
  </cols>
  <sheetData>
    <row r="1" spans="1:8" x14ac:dyDescent="0.2">
      <c r="A1" s="38" t="s">
        <v>72</v>
      </c>
      <c r="B1" s="38" t="s">
        <v>62</v>
      </c>
      <c r="C1" s="38" t="s">
        <v>63</v>
      </c>
      <c r="D1" s="38" t="s">
        <v>64</v>
      </c>
      <c r="E1" s="38" t="s">
        <v>65</v>
      </c>
      <c r="F1" s="38" t="s">
        <v>66</v>
      </c>
      <c r="G1" s="38" t="s">
        <v>65</v>
      </c>
      <c r="H1" s="38" t="s">
        <v>67</v>
      </c>
    </row>
    <row r="2" spans="1:8" x14ac:dyDescent="0.2">
      <c r="A2" s="37">
        <v>1</v>
      </c>
      <c r="B2" s="37">
        <v>12</v>
      </c>
      <c r="C2" s="37">
        <v>59678</v>
      </c>
      <c r="D2" s="37">
        <v>581819.35423504305</v>
      </c>
      <c r="E2" s="37">
        <v>471674.208805128</v>
      </c>
      <c r="F2" s="37">
        <v>110145.145429914</v>
      </c>
      <c r="G2" s="37">
        <v>471674.208805128</v>
      </c>
      <c r="H2" s="37">
        <v>0.189311587227499</v>
      </c>
    </row>
    <row r="3" spans="1:8" x14ac:dyDescent="0.2">
      <c r="A3" s="37">
        <v>2</v>
      </c>
      <c r="B3" s="37">
        <v>13</v>
      </c>
      <c r="C3" s="37">
        <v>8374</v>
      </c>
      <c r="D3" s="37">
        <v>82272.759972649597</v>
      </c>
      <c r="E3" s="37">
        <v>63465.267719658099</v>
      </c>
      <c r="F3" s="37">
        <v>18807.492252991498</v>
      </c>
      <c r="G3" s="37">
        <v>63465.267719658099</v>
      </c>
      <c r="H3" s="37">
        <v>0.228599262492759</v>
      </c>
    </row>
    <row r="4" spans="1:8" x14ac:dyDescent="0.2">
      <c r="A4" s="37">
        <v>3</v>
      </c>
      <c r="B4" s="37">
        <v>14</v>
      </c>
      <c r="C4" s="37">
        <v>106385</v>
      </c>
      <c r="D4" s="37">
        <v>140020.92649412301</v>
      </c>
      <c r="E4" s="37">
        <v>112826.97962749501</v>
      </c>
      <c r="F4" s="37">
        <v>27193.946866628201</v>
      </c>
      <c r="G4" s="37">
        <v>112826.97962749501</v>
      </c>
      <c r="H4" s="37">
        <v>0.194213447571849</v>
      </c>
    </row>
    <row r="5" spans="1:8" x14ac:dyDescent="0.2">
      <c r="A5" s="37">
        <v>4</v>
      </c>
      <c r="B5" s="37">
        <v>15</v>
      </c>
      <c r="C5" s="37">
        <v>2999</v>
      </c>
      <c r="D5" s="37">
        <v>44494.911789123398</v>
      </c>
      <c r="E5" s="37">
        <v>35386.064764631999</v>
      </c>
      <c r="F5" s="37">
        <v>9108.8470244913406</v>
      </c>
      <c r="G5" s="37">
        <v>35386.064764631999</v>
      </c>
      <c r="H5" s="37">
        <v>0.20471659922962199</v>
      </c>
    </row>
    <row r="6" spans="1:8" x14ac:dyDescent="0.2">
      <c r="A6" s="37">
        <v>5</v>
      </c>
      <c r="B6" s="37">
        <v>16</v>
      </c>
      <c r="C6" s="37">
        <v>3357</v>
      </c>
      <c r="D6" s="37">
        <v>222009.23638376099</v>
      </c>
      <c r="E6" s="37">
        <v>221897.399088034</v>
      </c>
      <c r="F6" s="37">
        <v>111.837295726496</v>
      </c>
      <c r="G6" s="37">
        <v>221897.399088034</v>
      </c>
      <c r="H6" s="37">
        <v>5.0375064365869901E-4</v>
      </c>
    </row>
    <row r="7" spans="1:8" x14ac:dyDescent="0.2">
      <c r="A7" s="37">
        <v>6</v>
      </c>
      <c r="B7" s="37">
        <v>17</v>
      </c>
      <c r="C7" s="37">
        <v>36470</v>
      </c>
      <c r="D7" s="37">
        <v>573527.63057350402</v>
      </c>
      <c r="E7" s="37">
        <v>729011.195421368</v>
      </c>
      <c r="F7" s="37">
        <v>-155483.56484786299</v>
      </c>
      <c r="G7" s="37">
        <v>729011.195421368</v>
      </c>
      <c r="H7" s="37">
        <v>-0.27110039091296401</v>
      </c>
    </row>
    <row r="8" spans="1:8" x14ac:dyDescent="0.2">
      <c r="A8" s="37">
        <v>7</v>
      </c>
      <c r="B8" s="37">
        <v>18</v>
      </c>
      <c r="C8" s="37">
        <v>99524</v>
      </c>
      <c r="D8" s="37">
        <v>131391.412746154</v>
      </c>
      <c r="E8" s="37">
        <v>108800.468411111</v>
      </c>
      <c r="F8" s="37">
        <v>22590.944335042699</v>
      </c>
      <c r="G8" s="37">
        <v>108800.468411111</v>
      </c>
      <c r="H8" s="37">
        <v>0.17193623131739999</v>
      </c>
    </row>
    <row r="9" spans="1:8" x14ac:dyDescent="0.2">
      <c r="A9" s="37">
        <v>8</v>
      </c>
      <c r="B9" s="37">
        <v>19</v>
      </c>
      <c r="C9" s="37">
        <v>33765</v>
      </c>
      <c r="D9" s="37">
        <v>185687.661905983</v>
      </c>
      <c r="E9" s="37">
        <v>269445.58547777799</v>
      </c>
      <c r="F9" s="37">
        <v>-83757.923571794905</v>
      </c>
      <c r="G9" s="37">
        <v>269445.58547777799</v>
      </c>
      <c r="H9" s="37">
        <v>-0.45106886861553103</v>
      </c>
    </row>
    <row r="10" spans="1:8" x14ac:dyDescent="0.2">
      <c r="A10" s="37">
        <v>9</v>
      </c>
      <c r="B10" s="37">
        <v>21</v>
      </c>
      <c r="C10" s="37">
        <v>239474</v>
      </c>
      <c r="D10" s="37">
        <v>725539.49037093995</v>
      </c>
      <c r="E10" s="37">
        <v>819665.35393504298</v>
      </c>
      <c r="F10" s="37">
        <v>-94125.863564102605</v>
      </c>
      <c r="G10" s="37">
        <v>819665.35393504298</v>
      </c>
      <c r="H10" s="37">
        <v>-0.12973224037189199</v>
      </c>
    </row>
    <row r="11" spans="1:8" x14ac:dyDescent="0.2">
      <c r="A11" s="37">
        <v>10</v>
      </c>
      <c r="B11" s="37">
        <v>22</v>
      </c>
      <c r="C11" s="37">
        <v>20610</v>
      </c>
      <c r="D11" s="37">
        <v>410133.25922307698</v>
      </c>
      <c r="E11" s="37">
        <v>354771.41223846102</v>
      </c>
      <c r="F11" s="37">
        <v>55361.846984615397</v>
      </c>
      <c r="G11" s="37">
        <v>354771.41223846102</v>
      </c>
      <c r="H11" s="37">
        <v>0.13498502191577499</v>
      </c>
    </row>
    <row r="12" spans="1:8" x14ac:dyDescent="0.2">
      <c r="A12" s="37">
        <v>11</v>
      </c>
      <c r="B12" s="37">
        <v>23</v>
      </c>
      <c r="C12" s="37">
        <v>188363.519</v>
      </c>
      <c r="D12" s="37">
        <v>1603006.8766401701</v>
      </c>
      <c r="E12" s="37">
        <v>1354625.8793769199</v>
      </c>
      <c r="F12" s="37">
        <v>248380.99726324799</v>
      </c>
      <c r="G12" s="37">
        <v>1354625.8793769199</v>
      </c>
      <c r="H12" s="37">
        <v>0.15494693184588401</v>
      </c>
    </row>
    <row r="13" spans="1:8" x14ac:dyDescent="0.2">
      <c r="A13" s="37">
        <v>12</v>
      </c>
      <c r="B13" s="37">
        <v>24</v>
      </c>
      <c r="C13" s="37">
        <v>26867</v>
      </c>
      <c r="D13" s="37">
        <v>535638.87516153802</v>
      </c>
      <c r="E13" s="37">
        <v>474648.33449401701</v>
      </c>
      <c r="F13" s="37">
        <v>60990.540667521404</v>
      </c>
      <c r="G13" s="37">
        <v>474648.33449401701</v>
      </c>
      <c r="H13" s="37">
        <v>0.1138650376135</v>
      </c>
    </row>
    <row r="14" spans="1:8" x14ac:dyDescent="0.2">
      <c r="A14" s="37">
        <v>13</v>
      </c>
      <c r="B14" s="37">
        <v>25</v>
      </c>
      <c r="C14" s="37">
        <v>78645</v>
      </c>
      <c r="D14" s="37">
        <v>867696.17469999997</v>
      </c>
      <c r="E14" s="37">
        <v>759909.54850000003</v>
      </c>
      <c r="F14" s="37">
        <v>107786.6262</v>
      </c>
      <c r="G14" s="37">
        <v>759909.54850000003</v>
      </c>
      <c r="H14" s="37">
        <v>0.124221621971846</v>
      </c>
    </row>
    <row r="15" spans="1:8" x14ac:dyDescent="0.2">
      <c r="A15" s="37">
        <v>14</v>
      </c>
      <c r="B15" s="37">
        <v>26</v>
      </c>
      <c r="C15" s="37">
        <v>58172</v>
      </c>
      <c r="D15" s="37">
        <v>351524.879174495</v>
      </c>
      <c r="E15" s="37">
        <v>299047.54108087101</v>
      </c>
      <c r="F15" s="37">
        <v>52477.338093623803</v>
      </c>
      <c r="G15" s="37">
        <v>299047.54108087101</v>
      </c>
      <c r="H15" s="37">
        <v>0.149284847823173</v>
      </c>
    </row>
    <row r="16" spans="1:8" x14ac:dyDescent="0.2">
      <c r="A16" s="37">
        <v>15</v>
      </c>
      <c r="B16" s="37">
        <v>27</v>
      </c>
      <c r="C16" s="37">
        <v>153239.114</v>
      </c>
      <c r="D16" s="37">
        <v>1153949.8052999999</v>
      </c>
      <c r="E16" s="37">
        <v>1082482.0059</v>
      </c>
      <c r="F16" s="37">
        <v>71467.799400000004</v>
      </c>
      <c r="G16" s="37">
        <v>1082482.0059</v>
      </c>
      <c r="H16" s="37">
        <v>6.1933195942972599E-2</v>
      </c>
    </row>
    <row r="17" spans="1:8" x14ac:dyDescent="0.2">
      <c r="A17" s="37">
        <v>16</v>
      </c>
      <c r="B17" s="37">
        <v>29</v>
      </c>
      <c r="C17" s="37">
        <v>153064</v>
      </c>
      <c r="D17" s="37">
        <v>2153235.7618914498</v>
      </c>
      <c r="E17" s="37">
        <v>1890359.7154093999</v>
      </c>
      <c r="F17" s="37">
        <v>262876.04648205102</v>
      </c>
      <c r="G17" s="37">
        <v>1890359.7154093999</v>
      </c>
      <c r="H17" s="37">
        <v>0.12208419121329001</v>
      </c>
    </row>
    <row r="18" spans="1:8" x14ac:dyDescent="0.2">
      <c r="A18" s="37">
        <v>17</v>
      </c>
      <c r="B18" s="37">
        <v>31</v>
      </c>
      <c r="C18" s="37">
        <v>30045.792000000001</v>
      </c>
      <c r="D18" s="37">
        <v>255285.53882502799</v>
      </c>
      <c r="E18" s="37">
        <v>216083.59439914601</v>
      </c>
      <c r="F18" s="37">
        <v>39201.944425881898</v>
      </c>
      <c r="G18" s="37">
        <v>216083.59439914601</v>
      </c>
      <c r="H18" s="37">
        <v>0.153561163731843</v>
      </c>
    </row>
    <row r="19" spans="1:8" x14ac:dyDescent="0.2">
      <c r="A19" s="37">
        <v>18</v>
      </c>
      <c r="B19" s="37">
        <v>32</v>
      </c>
      <c r="C19" s="37">
        <v>22015.199000000001</v>
      </c>
      <c r="D19" s="37">
        <v>331364.07835418597</v>
      </c>
      <c r="E19" s="37">
        <v>306464.60685181001</v>
      </c>
      <c r="F19" s="37">
        <v>24899.471502376098</v>
      </c>
      <c r="G19" s="37">
        <v>306464.60685181001</v>
      </c>
      <c r="H19" s="37">
        <v>7.5142337775555901E-2</v>
      </c>
    </row>
    <row r="20" spans="1:8" x14ac:dyDescent="0.2">
      <c r="A20" s="37">
        <v>19</v>
      </c>
      <c r="B20" s="37">
        <v>33</v>
      </c>
      <c r="C20" s="37">
        <v>43535.118999999999</v>
      </c>
      <c r="D20" s="37">
        <v>608418.18518849602</v>
      </c>
      <c r="E20" s="37">
        <v>477030.14114409097</v>
      </c>
      <c r="F20" s="37">
        <v>131388.044044404</v>
      </c>
      <c r="G20" s="37">
        <v>477030.14114409097</v>
      </c>
      <c r="H20" s="37">
        <v>0.215950225096738</v>
      </c>
    </row>
    <row r="21" spans="1:8" x14ac:dyDescent="0.2">
      <c r="A21" s="37">
        <v>20</v>
      </c>
      <c r="B21" s="37">
        <v>34</v>
      </c>
      <c r="C21" s="37">
        <v>43750.127</v>
      </c>
      <c r="D21" s="37">
        <v>258068.19413360601</v>
      </c>
      <c r="E21" s="37">
        <v>187399.431922994</v>
      </c>
      <c r="F21" s="37">
        <v>70668.762210611603</v>
      </c>
      <c r="G21" s="37">
        <v>187399.431922994</v>
      </c>
      <c r="H21" s="37">
        <v>0.27383755076003402</v>
      </c>
    </row>
    <row r="22" spans="1:8" x14ac:dyDescent="0.2">
      <c r="A22" s="37">
        <v>21</v>
      </c>
      <c r="B22" s="37">
        <v>35</v>
      </c>
      <c r="C22" s="37">
        <v>29209.714</v>
      </c>
      <c r="D22" s="37">
        <v>837856.29560585401</v>
      </c>
      <c r="E22" s="37">
        <v>795497.50339012896</v>
      </c>
      <c r="F22" s="37">
        <v>42358.792215725</v>
      </c>
      <c r="G22" s="37">
        <v>795497.50339012896</v>
      </c>
      <c r="H22" s="37">
        <v>5.0556154364270002E-2</v>
      </c>
    </row>
    <row r="23" spans="1:8" x14ac:dyDescent="0.2">
      <c r="A23" s="37">
        <v>22</v>
      </c>
      <c r="B23" s="37">
        <v>36</v>
      </c>
      <c r="C23" s="37">
        <v>126767.201</v>
      </c>
      <c r="D23" s="37">
        <v>748332.13199203496</v>
      </c>
      <c r="E23" s="37">
        <v>644842.57937417796</v>
      </c>
      <c r="F23" s="37">
        <v>103489.552617858</v>
      </c>
      <c r="G23" s="37">
        <v>644842.57937417796</v>
      </c>
      <c r="H23" s="37">
        <v>0.13829361080937599</v>
      </c>
    </row>
    <row r="24" spans="1:8" x14ac:dyDescent="0.2">
      <c r="A24" s="37">
        <v>23</v>
      </c>
      <c r="B24" s="37">
        <v>37</v>
      </c>
      <c r="C24" s="37">
        <v>116297.16</v>
      </c>
      <c r="D24" s="37">
        <v>892711.45083893801</v>
      </c>
      <c r="E24" s="37">
        <v>794967.22129659902</v>
      </c>
      <c r="F24" s="37">
        <v>97744.229542338697</v>
      </c>
      <c r="G24" s="37">
        <v>794967.22129659902</v>
      </c>
      <c r="H24" s="37">
        <v>0.109491403353774</v>
      </c>
    </row>
    <row r="25" spans="1:8" x14ac:dyDescent="0.2">
      <c r="A25" s="37">
        <v>24</v>
      </c>
      <c r="B25" s="37">
        <v>38</v>
      </c>
      <c r="C25" s="37">
        <v>170397.579</v>
      </c>
      <c r="D25" s="37">
        <v>784162.75193982304</v>
      </c>
      <c r="E25" s="37">
        <v>738084.47498230101</v>
      </c>
      <c r="F25" s="37">
        <v>46078.276957522103</v>
      </c>
      <c r="G25" s="37">
        <v>738084.47498230101</v>
      </c>
      <c r="H25" s="37">
        <v>5.8761114122719997E-2</v>
      </c>
    </row>
    <row r="26" spans="1:8" x14ac:dyDescent="0.2">
      <c r="A26" s="37">
        <v>25</v>
      </c>
      <c r="B26" s="37">
        <v>39</v>
      </c>
      <c r="C26" s="37">
        <v>67904.986000000004</v>
      </c>
      <c r="D26" s="37">
        <v>116218.35040010601</v>
      </c>
      <c r="E26" s="37">
        <v>82983.452994767998</v>
      </c>
      <c r="F26" s="37">
        <v>33234.897405337899</v>
      </c>
      <c r="G26" s="37">
        <v>82983.452994767998</v>
      </c>
      <c r="H26" s="37">
        <v>0.28596944708748501</v>
      </c>
    </row>
    <row r="27" spans="1:8" x14ac:dyDescent="0.2">
      <c r="A27" s="37">
        <v>26</v>
      </c>
      <c r="B27" s="37">
        <v>42</v>
      </c>
      <c r="C27" s="37">
        <v>8854.8230000000003</v>
      </c>
      <c r="D27" s="37">
        <v>124392.88959999999</v>
      </c>
      <c r="E27" s="37">
        <v>104952.2874</v>
      </c>
      <c r="F27" s="37">
        <v>19440.602200000001</v>
      </c>
      <c r="G27" s="37">
        <v>104952.2874</v>
      </c>
      <c r="H27" s="37">
        <v>0.15628387010313499</v>
      </c>
    </row>
    <row r="28" spans="1:8" x14ac:dyDescent="0.2">
      <c r="A28" s="37">
        <v>27</v>
      </c>
      <c r="B28" s="37">
        <v>75</v>
      </c>
      <c r="C28" s="37">
        <v>170</v>
      </c>
      <c r="D28" s="37">
        <v>350805.12820512801</v>
      </c>
      <c r="E28" s="37">
        <v>335854.97008547001</v>
      </c>
      <c r="F28" s="37">
        <v>14950.158119658099</v>
      </c>
      <c r="G28" s="37">
        <v>335854.97008547001</v>
      </c>
      <c r="H28" s="37">
        <v>4.2616703456273997E-2</v>
      </c>
    </row>
    <row r="29" spans="1:8" x14ac:dyDescent="0.2">
      <c r="A29" s="37">
        <v>28</v>
      </c>
      <c r="B29" s="37">
        <v>76</v>
      </c>
      <c r="C29" s="37">
        <v>2060</v>
      </c>
      <c r="D29" s="37">
        <v>436968.15775470098</v>
      </c>
      <c r="E29" s="37">
        <v>419058.603025641</v>
      </c>
      <c r="F29" s="37">
        <v>17909.554729059801</v>
      </c>
      <c r="G29" s="37">
        <v>419058.603025641</v>
      </c>
      <c r="H29" s="37">
        <v>4.0985949230455503E-2</v>
      </c>
    </row>
    <row r="30" spans="1:8" x14ac:dyDescent="0.2">
      <c r="A30" s="37">
        <v>29</v>
      </c>
      <c r="B30" s="37">
        <v>99</v>
      </c>
      <c r="C30" s="37">
        <v>30</v>
      </c>
      <c r="D30" s="37">
        <v>9297.9124120717006</v>
      </c>
      <c r="E30" s="37">
        <v>8434.8984343090506</v>
      </c>
      <c r="F30" s="37">
        <v>863.01397776265003</v>
      </c>
      <c r="G30" s="37">
        <v>8434.8984343090506</v>
      </c>
      <c r="H30" s="37">
        <v>9.2818036943666901E-2</v>
      </c>
    </row>
    <row r="31" spans="1:8" x14ac:dyDescent="0.2">
      <c r="A31" s="30">
        <v>30</v>
      </c>
      <c r="B31" s="39">
        <v>40</v>
      </c>
      <c r="C31" s="40">
        <v>0</v>
      </c>
      <c r="D31" s="40">
        <v>0</v>
      </c>
      <c r="E31" s="40">
        <v>0</v>
      </c>
      <c r="F31" s="30">
        <v>0</v>
      </c>
      <c r="G31" s="30">
        <v>0</v>
      </c>
      <c r="H31" s="30">
        <v>0</v>
      </c>
    </row>
    <row r="32" spans="1:8" x14ac:dyDescent="0.2">
      <c r="A32" s="30">
        <v>31</v>
      </c>
      <c r="B32" s="39">
        <v>9101</v>
      </c>
      <c r="C32" s="40">
        <v>0</v>
      </c>
      <c r="D32" s="40">
        <v>0</v>
      </c>
      <c r="E32" s="40">
        <v>0</v>
      </c>
      <c r="F32" s="30">
        <v>0</v>
      </c>
      <c r="G32" s="30">
        <v>0</v>
      </c>
      <c r="H32" s="30">
        <v>0</v>
      </c>
    </row>
    <row r="33" spans="1:8" x14ac:dyDescent="0.2">
      <c r="A33" s="30"/>
      <c r="B33" s="33">
        <v>70</v>
      </c>
      <c r="C33" s="34">
        <v>85</v>
      </c>
      <c r="D33" s="34">
        <v>147845.35999999999</v>
      </c>
      <c r="E33" s="34">
        <v>146647.43</v>
      </c>
      <c r="F33" s="30"/>
      <c r="G33" s="30"/>
      <c r="H33" s="30"/>
    </row>
    <row r="34" spans="1:8" x14ac:dyDescent="0.2">
      <c r="A34" s="30"/>
      <c r="B34" s="33">
        <v>71</v>
      </c>
      <c r="C34" s="34">
        <v>853</v>
      </c>
      <c r="D34" s="34">
        <v>2326562.62</v>
      </c>
      <c r="E34" s="34">
        <v>2628377.09</v>
      </c>
      <c r="F34" s="30"/>
      <c r="G34" s="30"/>
      <c r="H34" s="30"/>
    </row>
    <row r="35" spans="1:8" x14ac:dyDescent="0.2">
      <c r="A35" s="30"/>
      <c r="B35" s="33">
        <v>72</v>
      </c>
      <c r="C35" s="34">
        <v>735</v>
      </c>
      <c r="D35" s="34">
        <v>2001505.94</v>
      </c>
      <c r="E35" s="34">
        <v>2152280.31</v>
      </c>
      <c r="F35" s="30"/>
      <c r="G35" s="30"/>
      <c r="H35" s="30"/>
    </row>
    <row r="36" spans="1:8" x14ac:dyDescent="0.2">
      <c r="A36" s="30"/>
      <c r="B36" s="33">
        <v>73</v>
      </c>
      <c r="C36" s="34">
        <v>642</v>
      </c>
      <c r="D36" s="34">
        <v>1438917.34</v>
      </c>
      <c r="E36" s="34">
        <v>1725095.64</v>
      </c>
      <c r="F36" s="30"/>
      <c r="G36" s="30"/>
      <c r="H36" s="30"/>
    </row>
    <row r="37" spans="1:8" x14ac:dyDescent="0.2">
      <c r="A37" s="30"/>
      <c r="B37" s="33">
        <v>77</v>
      </c>
      <c r="C37" s="34">
        <v>660</v>
      </c>
      <c r="D37" s="34">
        <v>1145593.58</v>
      </c>
      <c r="E37" s="34">
        <v>1411362.25</v>
      </c>
      <c r="F37" s="30"/>
      <c r="G37" s="30"/>
      <c r="H37" s="30"/>
    </row>
    <row r="38" spans="1:8" x14ac:dyDescent="0.2">
      <c r="A38" s="30"/>
      <c r="B38" s="33">
        <v>78</v>
      </c>
      <c r="C38" s="34">
        <v>235</v>
      </c>
      <c r="D38" s="34">
        <v>347888.13</v>
      </c>
      <c r="E38" s="34">
        <v>322974.78999999998</v>
      </c>
      <c r="F38" s="34"/>
      <c r="G38" s="30"/>
      <c r="H38" s="30"/>
    </row>
    <row r="39" spans="1:8" x14ac:dyDescent="0.2">
      <c r="A39" s="30"/>
      <c r="B39" s="33">
        <v>74</v>
      </c>
      <c r="C39" s="34">
        <v>0</v>
      </c>
      <c r="D39" s="34">
        <v>0</v>
      </c>
      <c r="E39" s="34">
        <v>0</v>
      </c>
      <c r="F39" s="30"/>
      <c r="G39" s="30"/>
      <c r="H39" s="30"/>
    </row>
    <row r="40" spans="1:8" x14ac:dyDescent="0.2">
      <c r="A40" s="30"/>
      <c r="B40" s="31"/>
      <c r="C40" s="30"/>
      <c r="D40" s="30"/>
      <c r="E40" s="30"/>
      <c r="F40" s="30"/>
      <c r="G40" s="30"/>
      <c r="H40" s="30"/>
    </row>
    <row r="41" spans="1:8" x14ac:dyDescent="0.2">
      <c r="A41" s="30"/>
      <c r="B41" s="31"/>
      <c r="C41" s="30"/>
      <c r="D41" s="30"/>
      <c r="E41" s="30"/>
      <c r="F41" s="30"/>
      <c r="G41" s="30"/>
      <c r="H41" s="30"/>
    </row>
    <row r="42" spans="1:8" x14ac:dyDescent="0.2">
      <c r="A42" s="30"/>
      <c r="B42" s="31"/>
      <c r="C42" s="31"/>
      <c r="D42" s="31"/>
      <c r="E42" s="31"/>
      <c r="F42" s="31"/>
      <c r="G42" s="31"/>
      <c r="H42" s="31"/>
    </row>
    <row r="43" spans="1:8" x14ac:dyDescent="0.2">
      <c r="A43" s="30"/>
      <c r="B43" s="31"/>
      <c r="C43" s="31"/>
      <c r="D43" s="31"/>
      <c r="E43" s="31"/>
      <c r="F43" s="31"/>
      <c r="G43" s="31"/>
      <c r="H43" s="31"/>
    </row>
    <row r="44" spans="1:8" x14ac:dyDescent="0.2">
      <c r="A44" s="30"/>
      <c r="B44" s="31"/>
      <c r="C44" s="30"/>
      <c r="D44" s="30"/>
      <c r="E44" s="30"/>
      <c r="F44" s="30"/>
      <c r="G44" s="30"/>
      <c r="H44" s="30"/>
    </row>
    <row r="45" spans="1:8" x14ac:dyDescent="0.2">
      <c r="A45" s="30"/>
      <c r="B45" s="31"/>
      <c r="C45" s="30"/>
      <c r="D45" s="30"/>
      <c r="E45" s="30"/>
      <c r="F45" s="30"/>
      <c r="G45" s="30"/>
      <c r="H45" s="30"/>
    </row>
    <row r="46" spans="1:8" x14ac:dyDescent="0.2">
      <c r="A46" s="30"/>
      <c r="B46" s="31"/>
      <c r="C46" s="30"/>
      <c r="D46" s="30"/>
      <c r="E46" s="30"/>
      <c r="F46" s="30"/>
      <c r="G46" s="30"/>
      <c r="H46" s="30"/>
    </row>
    <row r="47" spans="1:8" x14ac:dyDescent="0.2">
      <c r="A47" s="30"/>
      <c r="B47" s="31"/>
      <c r="C47" s="30"/>
      <c r="D47" s="30"/>
      <c r="E47" s="30"/>
      <c r="F47" s="30"/>
      <c r="G47" s="30"/>
      <c r="H47" s="30"/>
    </row>
    <row r="48" spans="1:8" x14ac:dyDescent="0.2">
      <c r="A48" s="30"/>
      <c r="B48" s="31"/>
      <c r="C48" s="30"/>
      <c r="D48" s="30"/>
      <c r="E48" s="30"/>
      <c r="F48" s="30"/>
      <c r="G48" s="30"/>
      <c r="H48" s="30"/>
    </row>
    <row r="49" spans="1:8" x14ac:dyDescent="0.2">
      <c r="A49" s="30"/>
      <c r="B49" s="31"/>
      <c r="C49" s="30"/>
      <c r="D49" s="30"/>
      <c r="E49" s="30"/>
      <c r="F49" s="30"/>
      <c r="G49" s="30"/>
      <c r="H49" s="30"/>
    </row>
    <row r="50" spans="1:8" x14ac:dyDescent="0.2">
      <c r="A50" s="30"/>
      <c r="B50" s="31"/>
      <c r="C50" s="30"/>
      <c r="D50" s="30"/>
      <c r="E50" s="30"/>
      <c r="F50" s="30"/>
      <c r="G50" s="30"/>
      <c r="H50" s="30"/>
    </row>
    <row r="51" spans="1:8" x14ac:dyDescent="0.2">
      <c r="A51" s="30"/>
      <c r="B51" s="31"/>
      <c r="C51" s="30"/>
      <c r="D51" s="30"/>
      <c r="E51" s="30"/>
      <c r="F51" s="30"/>
      <c r="G51" s="30"/>
      <c r="H51" s="30"/>
    </row>
    <row r="52" spans="1:8" x14ac:dyDescent="0.2">
      <c r="A52" s="30"/>
      <c r="B52" s="31"/>
      <c r="C52" s="30"/>
      <c r="D52" s="30"/>
      <c r="E52" s="30"/>
      <c r="F52" s="30"/>
      <c r="G52" s="30"/>
      <c r="H52" s="30"/>
    </row>
    <row r="53" spans="1:8" x14ac:dyDescent="0.2">
      <c r="A53" s="30"/>
      <c r="B53" s="31"/>
      <c r="C53" s="30"/>
      <c r="D53" s="30"/>
      <c r="E53" s="30"/>
      <c r="F53" s="30"/>
      <c r="G53" s="30"/>
      <c r="H53" s="30"/>
    </row>
    <row r="54" spans="1:8" x14ac:dyDescent="0.2">
      <c r="A54" s="30"/>
      <c r="B54" s="31"/>
      <c r="C54" s="30"/>
      <c r="D54" s="30"/>
      <c r="E54" s="30"/>
      <c r="F54" s="30"/>
      <c r="G54" s="30"/>
      <c r="H54" s="30"/>
    </row>
    <row r="55" spans="1:8" x14ac:dyDescent="0.2">
      <c r="A55" s="30"/>
      <c r="B55" s="31"/>
      <c r="C55" s="30"/>
      <c r="D55" s="30"/>
      <c r="E55" s="30"/>
      <c r="F55" s="30"/>
      <c r="G55" s="30"/>
      <c r="H55" s="30"/>
    </row>
    <row r="56" spans="1:8" x14ac:dyDescent="0.2">
      <c r="A56" s="30"/>
      <c r="B56" s="31"/>
      <c r="C56" s="30"/>
      <c r="D56" s="30"/>
      <c r="E56" s="30"/>
      <c r="F56" s="30"/>
      <c r="G56" s="30"/>
      <c r="H56" s="30"/>
    </row>
    <row r="57" spans="1:8" x14ac:dyDescent="0.2">
      <c r="A57" s="30"/>
      <c r="B57" s="31"/>
      <c r="C57" s="30"/>
      <c r="D57" s="30"/>
      <c r="E57" s="30"/>
      <c r="F57" s="30"/>
      <c r="G57" s="30"/>
      <c r="H57" s="30"/>
    </row>
    <row r="58" spans="1:8" x14ac:dyDescent="0.2">
      <c r="A58" s="30"/>
      <c r="B58" s="31"/>
      <c r="C58" s="30"/>
      <c r="D58" s="30"/>
      <c r="E58" s="30"/>
      <c r="F58" s="30"/>
      <c r="G58" s="30"/>
      <c r="H58" s="30"/>
    </row>
    <row r="59" spans="1:8" x14ac:dyDescent="0.2">
      <c r="A59" s="30"/>
      <c r="B59" s="31"/>
      <c r="C59" s="30"/>
      <c r="D59" s="30"/>
      <c r="E59" s="30"/>
      <c r="F59" s="30"/>
      <c r="G59" s="30"/>
      <c r="H59" s="30"/>
    </row>
    <row r="60" spans="1:8" x14ac:dyDescent="0.2">
      <c r="A60" s="30"/>
      <c r="B60" s="31"/>
      <c r="C60" s="30"/>
      <c r="D60" s="30"/>
      <c r="E60" s="30"/>
      <c r="F60" s="30"/>
      <c r="G60" s="30"/>
      <c r="H60" s="30"/>
    </row>
    <row r="61" spans="1:8" x14ac:dyDescent="0.2">
      <c r="A61" s="30"/>
      <c r="B61" s="31"/>
      <c r="C61" s="30"/>
      <c r="D61" s="30"/>
      <c r="E61" s="30"/>
      <c r="F61" s="30"/>
      <c r="G61" s="30"/>
      <c r="H61" s="30"/>
    </row>
    <row r="62" spans="1:8" x14ac:dyDescent="0.2">
      <c r="A62" s="30"/>
      <c r="B62" s="31"/>
      <c r="C62" s="30"/>
      <c r="D62" s="30"/>
      <c r="E62" s="30"/>
      <c r="F62" s="30"/>
      <c r="G62" s="30"/>
      <c r="H62" s="30"/>
    </row>
  </sheetData>
  <phoneticPr fontId="2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杨进</cp:lastModifiedBy>
  <dcterms:created xsi:type="dcterms:W3CDTF">2013-06-21T00:28:37Z</dcterms:created>
  <dcterms:modified xsi:type="dcterms:W3CDTF">2016-03-12T00:57:35Z</dcterms:modified>
</cp:coreProperties>
</file>