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<sst xmlns="http://schemas.openxmlformats.org/spreadsheetml/2006/main" count="117" uniqueCount="75">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</sst>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20572719.032899998</v>
      </c>
      <c r="F3" s="25">
        <f>RA!I7</f>
        <v>2465389.8856000002</v>
      </c>
      <c r="G3" s="16">
        <f>SUM(G4:G40)</f>
        <v>18107329.147299998</v>
      </c>
      <c r="H3" s="27">
        <f>RA!J7</f>
        <v>11.983782414261</v>
      </c>
      <c r="I3" s="20">
        <f>SUM(I4:I40)</f>
        <v>20572723.488258217</v>
      </c>
      <c r="J3" s="21">
        <f>SUM(J4:J40)</f>
        <v>18107329.094037205</v>
      </c>
      <c r="K3" s="22">
        <f>E3-I3</f>
        <v>-4.4553582184016705</v>
      </c>
      <c r="L3" s="22">
        <f>G3-J3</f>
        <v>5.3262792527675629E-2</v>
      </c>
    </row>
    <row r="4" spans="1:13" x14ac:dyDescent="0.15">
      <c r="A4" s="44">
        <f>RA!A8</f>
        <v>42271</v>
      </c>
      <c r="B4" s="12">
        <v>12</v>
      </c>
      <c r="C4" s="42" t="s">
        <v>6</v>
      </c>
      <c r="D4" s="42"/>
      <c r="E4" s="15">
        <f>VLOOKUP(C4,RA!B8:D36,3,0)</f>
        <v>471970.005</v>
      </c>
      <c r="F4" s="25">
        <f>VLOOKUP(C4,RA!B8:I39,8,0)</f>
        <v>123814.076</v>
      </c>
      <c r="G4" s="16">
        <f t="shared" ref="G4:G40" si="0">E4-F4</f>
        <v>348155.929</v>
      </c>
      <c r="H4" s="27">
        <f>RA!J8</f>
        <v>26.2334628659294</v>
      </c>
      <c r="I4" s="20">
        <f>VLOOKUP(B4,RMS!B:D,3,FALSE)</f>
        <v>471970.629031624</v>
      </c>
      <c r="J4" s="21">
        <f>VLOOKUP(B4,RMS!B:E,4,FALSE)</f>
        <v>348155.94010427402</v>
      </c>
      <c r="K4" s="22">
        <f t="shared" ref="K4:K40" si="1">E4-I4</f>
        <v>-0.62403162400005385</v>
      </c>
      <c r="L4" s="22">
        <f t="shared" ref="L4:L40" si="2">G4-J4</f>
        <v>-1.1104274017270654E-2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60813.963900000002</v>
      </c>
      <c r="F5" s="25">
        <f>VLOOKUP(C5,RA!B9:I40,8,0)</f>
        <v>14639.378199999999</v>
      </c>
      <c r="G5" s="16">
        <f t="shared" si="0"/>
        <v>46174.585700000003</v>
      </c>
      <c r="H5" s="27">
        <f>RA!J9</f>
        <v>24.072395978121701</v>
      </c>
      <c r="I5" s="20">
        <f>VLOOKUP(B5,RMS!B:D,3,FALSE)</f>
        <v>60814.006475781003</v>
      </c>
      <c r="J5" s="21">
        <f>VLOOKUP(B5,RMS!B:E,4,FALSE)</f>
        <v>46174.5864383027</v>
      </c>
      <c r="K5" s="22">
        <f t="shared" si="1"/>
        <v>-4.2575781000778079E-2</v>
      </c>
      <c r="L5" s="22">
        <f t="shared" si="2"/>
        <v>-7.3830269684549421E-4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94364.388099999996</v>
      </c>
      <c r="F6" s="25">
        <f>VLOOKUP(C6,RA!B10:I41,8,0)</f>
        <v>28033.297399999999</v>
      </c>
      <c r="G6" s="16">
        <f t="shared" si="0"/>
        <v>66331.090700000001</v>
      </c>
      <c r="H6" s="27">
        <f>RA!J10</f>
        <v>29.707496614392799</v>
      </c>
      <c r="I6" s="20">
        <f>VLOOKUP(B6,RMS!B:D,3,FALSE)</f>
        <v>94366.142835042701</v>
      </c>
      <c r="J6" s="21">
        <f>VLOOKUP(B6,RMS!B:E,4,FALSE)</f>
        <v>66331.090913675202</v>
      </c>
      <c r="K6" s="22">
        <f>E6-I6</f>
        <v>-1.7547350427048514</v>
      </c>
      <c r="L6" s="22">
        <f t="shared" si="2"/>
        <v>-2.1367520093917847E-4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35990.735000000001</v>
      </c>
      <c r="F7" s="25">
        <f>VLOOKUP(C7,RA!B11:I42,8,0)</f>
        <v>8679.2867000000006</v>
      </c>
      <c r="G7" s="16">
        <f t="shared" si="0"/>
        <v>27311.4483</v>
      </c>
      <c r="H7" s="27">
        <f>RA!J11</f>
        <v>24.115336071908501</v>
      </c>
      <c r="I7" s="20">
        <f>VLOOKUP(B7,RMS!B:D,3,FALSE)</f>
        <v>35990.764854700901</v>
      </c>
      <c r="J7" s="21">
        <f>VLOOKUP(B7,RMS!B:E,4,FALSE)</f>
        <v>27311.447917093999</v>
      </c>
      <c r="K7" s="22">
        <f t="shared" si="1"/>
        <v>-2.9854700900614262E-2</v>
      </c>
      <c r="L7" s="22">
        <f t="shared" si="2"/>
        <v>3.8290600059553981E-4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151204.3602</v>
      </c>
      <c r="F8" s="25">
        <f>VLOOKUP(C8,RA!B12:I43,8,0)</f>
        <v>30775.962500000001</v>
      </c>
      <c r="G8" s="16">
        <f t="shared" si="0"/>
        <v>120428.3977</v>
      </c>
      <c r="H8" s="27">
        <f>RA!J12</f>
        <v>20.3538856017725</v>
      </c>
      <c r="I8" s="20">
        <f>VLOOKUP(B8,RMS!B:D,3,FALSE)</f>
        <v>151204.36270085501</v>
      </c>
      <c r="J8" s="21">
        <f>VLOOKUP(B8,RMS!B:E,4,FALSE)</f>
        <v>120428.397848718</v>
      </c>
      <c r="K8" s="22">
        <f t="shared" si="1"/>
        <v>-2.5008550146594644E-3</v>
      </c>
      <c r="L8" s="22">
        <f t="shared" si="2"/>
        <v>-1.487179979449138E-4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195933.97229999999</v>
      </c>
      <c r="F9" s="25">
        <f>VLOOKUP(C9,RA!B13:I44,8,0)</f>
        <v>62026.155200000001</v>
      </c>
      <c r="G9" s="16">
        <f t="shared" si="0"/>
        <v>133907.81709999999</v>
      </c>
      <c r="H9" s="27">
        <f>RA!J13</f>
        <v>31.656661921307901</v>
      </c>
      <c r="I9" s="20">
        <f>VLOOKUP(B9,RMS!B:D,3,FALSE)</f>
        <v>195934.16913760701</v>
      </c>
      <c r="J9" s="21">
        <f>VLOOKUP(B9,RMS!B:E,4,FALSE)</f>
        <v>133907.81549829099</v>
      </c>
      <c r="K9" s="22">
        <f t="shared" si="1"/>
        <v>-0.19683760701445863</v>
      </c>
      <c r="L9" s="22">
        <f t="shared" si="2"/>
        <v>1.6017089947126806E-3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131023.15119999999</v>
      </c>
      <c r="F10" s="25">
        <f>VLOOKUP(C10,RA!B14:I45,8,0)</f>
        <v>29397.722300000001</v>
      </c>
      <c r="G10" s="16">
        <f t="shared" si="0"/>
        <v>101625.4289</v>
      </c>
      <c r="H10" s="27">
        <f>RA!J14</f>
        <v>22.437044164146201</v>
      </c>
      <c r="I10" s="20">
        <f>VLOOKUP(B10,RMS!B:D,3,FALSE)</f>
        <v>131023.16047094</v>
      </c>
      <c r="J10" s="21">
        <f>VLOOKUP(B10,RMS!B:E,4,FALSE)</f>
        <v>101625.428625641</v>
      </c>
      <c r="K10" s="22">
        <f t="shared" si="1"/>
        <v>-9.2709400050807744E-3</v>
      </c>
      <c r="L10" s="22">
        <f t="shared" si="2"/>
        <v>2.7435900119598955E-4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52551.6342</v>
      </c>
      <c r="F11" s="25">
        <f>VLOOKUP(C11,RA!B15:I46,8,0)</f>
        <v>9689.3567000000003</v>
      </c>
      <c r="G11" s="16">
        <f t="shared" si="0"/>
        <v>42862.277499999997</v>
      </c>
      <c r="H11" s="27">
        <f>RA!J15</f>
        <v>18.437783805398801</v>
      </c>
      <c r="I11" s="20">
        <f>VLOOKUP(B11,RMS!B:D,3,FALSE)</f>
        <v>52551.664139316199</v>
      </c>
      <c r="J11" s="21">
        <f>VLOOKUP(B11,RMS!B:E,4,FALSE)</f>
        <v>42862.277815384601</v>
      </c>
      <c r="K11" s="22">
        <f t="shared" si="1"/>
        <v>-2.9939316198579036E-2</v>
      </c>
      <c r="L11" s="22">
        <f t="shared" si="2"/>
        <v>-3.1538460461888462E-4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1246178.9006000001</v>
      </c>
      <c r="F12" s="25">
        <f>VLOOKUP(C12,RA!B16:I47,8,0)</f>
        <v>-6257.9744000000001</v>
      </c>
      <c r="G12" s="16">
        <f t="shared" si="0"/>
        <v>1252436.875</v>
      </c>
      <c r="H12" s="27">
        <f>RA!J16</f>
        <v>-0.50217303446455097</v>
      </c>
      <c r="I12" s="20">
        <f>VLOOKUP(B12,RMS!B:D,3,FALSE)</f>
        <v>1246178.5888179501</v>
      </c>
      <c r="J12" s="21">
        <f>VLOOKUP(B12,RMS!B:E,4,FALSE)</f>
        <v>1252436.87479829</v>
      </c>
      <c r="K12" s="22">
        <f t="shared" si="1"/>
        <v>0.31178204994648695</v>
      </c>
      <c r="L12" s="22">
        <f t="shared" si="2"/>
        <v>2.0171003416180611E-4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3292125.0506000002</v>
      </c>
      <c r="F13" s="25">
        <f>VLOOKUP(C13,RA!B17:I48,8,0)</f>
        <v>124582.0662</v>
      </c>
      <c r="G13" s="16">
        <f t="shared" si="0"/>
        <v>3167542.9844000004</v>
      </c>
      <c r="H13" s="27">
        <f>RA!J17</f>
        <v>3.7842446530788498</v>
      </c>
      <c r="I13" s="20">
        <f>VLOOKUP(B13,RMS!B:D,3,FALSE)</f>
        <v>3292124.8849384598</v>
      </c>
      <c r="J13" s="21">
        <f>VLOOKUP(B13,RMS!B:E,4,FALSE)</f>
        <v>3167542.9915940198</v>
      </c>
      <c r="K13" s="22">
        <f t="shared" si="1"/>
        <v>0.16566154034808278</v>
      </c>
      <c r="L13" s="22">
        <f t="shared" si="2"/>
        <v>-7.1940193884074688E-3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1157595.4543999999</v>
      </c>
      <c r="F14" s="25">
        <f>VLOOKUP(C14,RA!B18:I49,8,0)</f>
        <v>158546.13190000001</v>
      </c>
      <c r="G14" s="16">
        <f t="shared" si="0"/>
        <v>999049.32249999989</v>
      </c>
      <c r="H14" s="27">
        <f>RA!J18</f>
        <v>13.6961605453243</v>
      </c>
      <c r="I14" s="20">
        <f>VLOOKUP(B14,RMS!B:D,3,FALSE)</f>
        <v>1157595.35537778</v>
      </c>
      <c r="J14" s="21">
        <f>VLOOKUP(B14,RMS!B:E,4,FALSE)</f>
        <v>999049.31803931599</v>
      </c>
      <c r="K14" s="22">
        <f t="shared" si="1"/>
        <v>9.9022219888865948E-2</v>
      </c>
      <c r="L14" s="22">
        <f t="shared" si="2"/>
        <v>4.4606839073821902E-3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587192.29709999997</v>
      </c>
      <c r="F15" s="25">
        <f>VLOOKUP(C15,RA!B19:I50,8,0)</f>
        <v>22836.714100000001</v>
      </c>
      <c r="G15" s="16">
        <f t="shared" si="0"/>
        <v>564355.58299999998</v>
      </c>
      <c r="H15" s="27">
        <f>RA!J19</f>
        <v>3.8891372064628502</v>
      </c>
      <c r="I15" s="20">
        <f>VLOOKUP(B15,RMS!B:D,3,FALSE)</f>
        <v>587192.20790000004</v>
      </c>
      <c r="J15" s="21">
        <f>VLOOKUP(B15,RMS!B:E,4,FALSE)</f>
        <v>564355.58409316198</v>
      </c>
      <c r="K15" s="22">
        <f t="shared" si="1"/>
        <v>8.9199999929405749E-2</v>
      </c>
      <c r="L15" s="22">
        <f t="shared" si="2"/>
        <v>-1.093161990866065E-3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1452713.9964999999</v>
      </c>
      <c r="F16" s="25">
        <f>VLOOKUP(C16,RA!B20:I51,8,0)</f>
        <v>83674.762100000007</v>
      </c>
      <c r="G16" s="16">
        <f t="shared" si="0"/>
        <v>1369039.2344</v>
      </c>
      <c r="H16" s="27">
        <f>RA!J20</f>
        <v>5.7598923326681097</v>
      </c>
      <c r="I16" s="20">
        <f>VLOOKUP(B16,RMS!B:D,3,FALSE)</f>
        <v>1452714.1968</v>
      </c>
      <c r="J16" s="21">
        <f>VLOOKUP(B16,RMS!B:E,4,FALSE)</f>
        <v>1369039.2344</v>
      </c>
      <c r="K16" s="22">
        <f t="shared" si="1"/>
        <v>-0.20030000014230609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436270.00189999997</v>
      </c>
      <c r="F17" s="25">
        <f>VLOOKUP(C17,RA!B21:I52,8,0)</f>
        <v>13573.0975</v>
      </c>
      <c r="G17" s="16">
        <f t="shared" si="0"/>
        <v>422696.9044</v>
      </c>
      <c r="H17" s="27">
        <f>RA!J21</f>
        <v>3.1111691019065701</v>
      </c>
      <c r="I17" s="20">
        <f>VLOOKUP(B17,RMS!B:D,3,FALSE)</f>
        <v>436269.10804638098</v>
      </c>
      <c r="J17" s="21">
        <f>VLOOKUP(B17,RMS!B:E,4,FALSE)</f>
        <v>422696.904434786</v>
      </c>
      <c r="K17" s="22">
        <f t="shared" si="1"/>
        <v>0.89385361899621785</v>
      </c>
      <c r="L17" s="22">
        <f t="shared" si="2"/>
        <v>-3.4786004107445478E-5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1057934.8182000001</v>
      </c>
      <c r="F18" s="25">
        <f>VLOOKUP(C18,RA!B22:I53,8,0)</f>
        <v>97469.810500000007</v>
      </c>
      <c r="G18" s="16">
        <f t="shared" si="0"/>
        <v>960465.00770000007</v>
      </c>
      <c r="H18" s="27">
        <f>RA!J22</f>
        <v>9.2132151076980193</v>
      </c>
      <c r="I18" s="20">
        <f>VLOOKUP(B18,RMS!B:D,3,FALSE)</f>
        <v>1057935.79466667</v>
      </c>
      <c r="J18" s="21">
        <f>VLOOKUP(B18,RMS!B:E,4,FALSE)</f>
        <v>960465.00710000005</v>
      </c>
      <c r="K18" s="22">
        <f t="shared" si="1"/>
        <v>-0.97646666993387043</v>
      </c>
      <c r="L18" s="22">
        <f t="shared" si="2"/>
        <v>6.0000002849847078E-4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4063351.6872</v>
      </c>
      <c r="F19" s="25">
        <f>VLOOKUP(C19,RA!B23:I54,8,0)</f>
        <v>1082255.6381999999</v>
      </c>
      <c r="G19" s="16">
        <f t="shared" si="0"/>
        <v>2981096.0490000001</v>
      </c>
      <c r="H19" s="27">
        <f>RA!J23</f>
        <v>26.634554956422399</v>
      </c>
      <c r="I19" s="20">
        <f>VLOOKUP(B19,RMS!B:D,3,FALSE)</f>
        <v>4063354.0543256402</v>
      </c>
      <c r="J19" s="21">
        <f>VLOOKUP(B19,RMS!B:E,4,FALSE)</f>
        <v>2981096.0754957302</v>
      </c>
      <c r="K19" s="22">
        <f t="shared" si="1"/>
        <v>-2.3671256401576102</v>
      </c>
      <c r="L19" s="22">
        <f t="shared" si="2"/>
        <v>-2.649573003873229E-2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297963.24939999997</v>
      </c>
      <c r="F20" s="25">
        <f>VLOOKUP(C20,RA!B24:I55,8,0)</f>
        <v>38542.033000000003</v>
      </c>
      <c r="G20" s="16">
        <f t="shared" si="0"/>
        <v>259421.21639999998</v>
      </c>
      <c r="H20" s="27">
        <f>RA!J24</f>
        <v>12.935163338972499</v>
      </c>
      <c r="I20" s="20">
        <f>VLOOKUP(B20,RMS!B:D,3,FALSE)</f>
        <v>297963.31519602903</v>
      </c>
      <c r="J20" s="21">
        <f>VLOOKUP(B20,RMS!B:E,4,FALSE)</f>
        <v>259421.20863770001</v>
      </c>
      <c r="K20" s="22">
        <f t="shared" si="1"/>
        <v>-6.579602905549109E-2</v>
      </c>
      <c r="L20" s="22">
        <f t="shared" si="2"/>
        <v>7.7622999669983983E-3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298040.13370000001</v>
      </c>
      <c r="F21" s="25">
        <f>VLOOKUP(C21,RA!B25:I56,8,0)</f>
        <v>21871.966899999999</v>
      </c>
      <c r="G21" s="16">
        <f t="shared" si="0"/>
        <v>276168.16680000001</v>
      </c>
      <c r="H21" s="27">
        <f>RA!J25</f>
        <v>7.33859786884131</v>
      </c>
      <c r="I21" s="20">
        <f>VLOOKUP(B21,RMS!B:D,3,FALSE)</f>
        <v>298040.14209491701</v>
      </c>
      <c r="J21" s="21">
        <f>VLOOKUP(B21,RMS!B:E,4,FALSE)</f>
        <v>276168.17017535103</v>
      </c>
      <c r="K21" s="22">
        <f t="shared" si="1"/>
        <v>-8.394917007535696E-3</v>
      </c>
      <c r="L21" s="22">
        <f t="shared" si="2"/>
        <v>-3.3753510215319693E-3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481453.32260000001</v>
      </c>
      <c r="F22" s="25">
        <f>VLOOKUP(C22,RA!B26:I57,8,0)</f>
        <v>94299.136400000003</v>
      </c>
      <c r="G22" s="16">
        <f t="shared" si="0"/>
        <v>387154.1862</v>
      </c>
      <c r="H22" s="27">
        <f>RA!J26</f>
        <v>19.5863507371296</v>
      </c>
      <c r="I22" s="20">
        <f>VLOOKUP(B22,RMS!B:D,3,FALSE)</f>
        <v>481453.292322464</v>
      </c>
      <c r="J22" s="21">
        <f>VLOOKUP(B22,RMS!B:E,4,FALSE)</f>
        <v>387154.16179948999</v>
      </c>
      <c r="K22" s="22">
        <f t="shared" si="1"/>
        <v>3.0277536017820239E-2</v>
      </c>
      <c r="L22" s="22">
        <f t="shared" si="2"/>
        <v>2.4400510010309517E-2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351672.43420000002</v>
      </c>
      <c r="F23" s="25">
        <f>VLOOKUP(C23,RA!B27:I58,8,0)</f>
        <v>80507.546900000001</v>
      </c>
      <c r="G23" s="16">
        <f t="shared" si="0"/>
        <v>271164.8873</v>
      </c>
      <c r="H23" s="27">
        <f>RA!J27</f>
        <v>22.892765844198799</v>
      </c>
      <c r="I23" s="20">
        <f>VLOOKUP(B23,RMS!B:D,3,FALSE)</f>
        <v>351672.14471070998</v>
      </c>
      <c r="J23" s="21">
        <f>VLOOKUP(B23,RMS!B:E,4,FALSE)</f>
        <v>271164.89707041602</v>
      </c>
      <c r="K23" s="22">
        <f t="shared" si="1"/>
        <v>0.28948929003672674</v>
      </c>
      <c r="L23" s="22">
        <f t="shared" si="2"/>
        <v>-9.7704160143621266E-3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1053289.6170000001</v>
      </c>
      <c r="F24" s="25">
        <f>VLOOKUP(C24,RA!B28:I59,8,0)</f>
        <v>53870.230600000003</v>
      </c>
      <c r="G24" s="16">
        <f t="shared" si="0"/>
        <v>999419.38640000008</v>
      </c>
      <c r="H24" s="27">
        <f>RA!J28</f>
        <v>5.11447466399928</v>
      </c>
      <c r="I24" s="20">
        <f>VLOOKUP(B24,RMS!B:D,3,FALSE)</f>
        <v>1053289.6170141599</v>
      </c>
      <c r="J24" s="21">
        <f>VLOOKUP(B24,RMS!B:E,4,FALSE)</f>
        <v>999419.38394424797</v>
      </c>
      <c r="K24" s="22">
        <f t="shared" si="1"/>
        <v>-1.4159828424453735E-5</v>
      </c>
      <c r="L24" s="22">
        <f t="shared" si="2"/>
        <v>2.4557521101087332E-3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696611.17520000006</v>
      </c>
      <c r="F25" s="25">
        <f>VLOOKUP(C25,RA!B29:I60,8,0)</f>
        <v>96464.617299999998</v>
      </c>
      <c r="G25" s="16">
        <f t="shared" si="0"/>
        <v>600146.55790000001</v>
      </c>
      <c r="H25" s="27">
        <f>RA!J29</f>
        <v>13.8476987929894</v>
      </c>
      <c r="I25" s="20">
        <f>VLOOKUP(B25,RMS!B:D,3,FALSE)</f>
        <v>696611.19193893799</v>
      </c>
      <c r="J25" s="21">
        <f>VLOOKUP(B25,RMS!B:E,4,FALSE)</f>
        <v>600146.52576225903</v>
      </c>
      <c r="K25" s="22">
        <f t="shared" si="1"/>
        <v>-1.6738937934860587E-2</v>
      </c>
      <c r="L25" s="22">
        <f t="shared" si="2"/>
        <v>3.2137740985490382E-2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1178776.5839</v>
      </c>
      <c r="F26" s="25">
        <f>VLOOKUP(C26,RA!B30:I61,8,0)</f>
        <v>120580.17170000001</v>
      </c>
      <c r="G26" s="16">
        <f t="shared" si="0"/>
        <v>1058196.4121999999</v>
      </c>
      <c r="H26" s="27">
        <f>RA!J30</f>
        <v>10.229264251335801</v>
      </c>
      <c r="I26" s="20">
        <f>VLOOKUP(B26,RMS!B:D,3,FALSE)</f>
        <v>1178776.72531681</v>
      </c>
      <c r="J26" s="21">
        <f>VLOOKUP(B26,RMS!B:E,4,FALSE)</f>
        <v>1058196.3899842</v>
      </c>
      <c r="K26" s="22">
        <f t="shared" si="1"/>
        <v>-0.14141680998727679</v>
      </c>
      <c r="L26" s="22">
        <f t="shared" si="2"/>
        <v>2.2215799894183874E-2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761754.65289999999</v>
      </c>
      <c r="F27" s="25">
        <f>VLOOKUP(C27,RA!B31:I62,8,0)</f>
        <v>34207.329899999997</v>
      </c>
      <c r="G27" s="16">
        <f t="shared" si="0"/>
        <v>727547.32299999997</v>
      </c>
      <c r="H27" s="27">
        <f>RA!J31</f>
        <v>4.49059677807975</v>
      </c>
      <c r="I27" s="20">
        <f>VLOOKUP(B27,RMS!B:D,3,FALSE)</f>
        <v>761754.57393362804</v>
      </c>
      <c r="J27" s="21">
        <f>VLOOKUP(B27,RMS!B:E,4,FALSE)</f>
        <v>727547.31787522102</v>
      </c>
      <c r="K27" s="22">
        <f t="shared" si="1"/>
        <v>7.8966371947899461E-2</v>
      </c>
      <c r="L27" s="22">
        <f t="shared" si="2"/>
        <v>5.1247789524495602E-3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83128.406900000002</v>
      </c>
      <c r="F28" s="25">
        <f>VLOOKUP(C28,RA!B32:I63,8,0)</f>
        <v>20592.7788</v>
      </c>
      <c r="G28" s="16">
        <f t="shared" si="0"/>
        <v>62535.628100000002</v>
      </c>
      <c r="H28" s="27">
        <f>RA!J32</f>
        <v>24.7722524320384</v>
      </c>
      <c r="I28" s="20">
        <f>VLOOKUP(B28,RMS!B:D,3,FALSE)</f>
        <v>83128.361855873198</v>
      </c>
      <c r="J28" s="21">
        <f>VLOOKUP(B28,RMS!B:E,4,FALSE)</f>
        <v>62535.622347516903</v>
      </c>
      <c r="K28" s="22">
        <f t="shared" si="1"/>
        <v>4.5044126803986728E-2</v>
      </c>
      <c r="L28" s="22">
        <f t="shared" si="2"/>
        <v>5.7524830990587361E-3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257764.63459999999</v>
      </c>
      <c r="F30" s="25">
        <f>VLOOKUP(C30,RA!B34:I66,8,0)</f>
        <v>12857.5195</v>
      </c>
      <c r="G30" s="16">
        <f t="shared" si="0"/>
        <v>244907.1151</v>
      </c>
      <c r="H30" s="27">
        <f>RA!J34</f>
        <v>0</v>
      </c>
      <c r="I30" s="20">
        <f>VLOOKUP(B30,RMS!B:D,3,FALSE)</f>
        <v>257764.6335</v>
      </c>
      <c r="J30" s="21">
        <f>VLOOKUP(B30,RMS!B:E,4,FALSE)</f>
        <v>244907.1072</v>
      </c>
      <c r="K30" s="22">
        <f t="shared" si="1"/>
        <v>1.0999999940395355E-3</v>
      </c>
      <c r="L30" s="22">
        <f t="shared" si="2"/>
        <v>7.8999999968800694E-3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56331.68</v>
      </c>
      <c r="F31" s="25">
        <f>VLOOKUP(C31,RA!B35:I67,8,0)</f>
        <v>2489.4899999999998</v>
      </c>
      <c r="G31" s="16">
        <f t="shared" si="0"/>
        <v>53842.19</v>
      </c>
      <c r="H31" s="27">
        <f>RA!J35</f>
        <v>4.9880851653495197</v>
      </c>
      <c r="I31" s="20">
        <f>VLOOKUP(B31,RMS!B:D,3,FALSE)</f>
        <v>56331.68</v>
      </c>
      <c r="J31" s="21">
        <f>VLOOKUP(B31,RMS!B:E,4,FALSE)</f>
        <v>53842.19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108813.7</v>
      </c>
      <c r="F32" s="25">
        <f>VLOOKUP(C32,RA!B34:I67,8,0)</f>
        <v>-13322.2</v>
      </c>
      <c r="G32" s="16">
        <f t="shared" si="0"/>
        <v>122135.9</v>
      </c>
      <c r="H32" s="27">
        <f>RA!J35</f>
        <v>4.9880851653495197</v>
      </c>
      <c r="I32" s="20">
        <f>VLOOKUP(B32,RMS!B:D,3,FALSE)</f>
        <v>108813.7</v>
      </c>
      <c r="J32" s="21">
        <f>VLOOKUP(B32,RMS!B:E,4,FALSE)</f>
        <v>122135.9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2905.98</v>
      </c>
      <c r="F33" s="25">
        <f>VLOOKUP(C33,RA!B34:I68,8,0)</f>
        <v>428.2</v>
      </c>
      <c r="G33" s="16">
        <f t="shared" si="0"/>
        <v>2477.7800000000002</v>
      </c>
      <c r="H33" s="27">
        <f>RA!J34</f>
        <v>0</v>
      </c>
      <c r="I33" s="20">
        <f>VLOOKUP(B33,RMS!B:D,3,FALSE)</f>
        <v>2905.98</v>
      </c>
      <c r="J33" s="21">
        <f>VLOOKUP(B33,RMS!B:E,4,FALSE)</f>
        <v>2477.7800000000002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37245.370000000003</v>
      </c>
      <c r="F34" s="25">
        <f>VLOOKUP(C34,RA!B35:I69,8,0)</f>
        <v>-2806.83</v>
      </c>
      <c r="G34" s="16">
        <f t="shared" si="0"/>
        <v>40052.200000000004</v>
      </c>
      <c r="H34" s="27">
        <f>RA!J35</f>
        <v>4.9880851653495197</v>
      </c>
      <c r="I34" s="20">
        <f>VLOOKUP(B34,RMS!B:D,3,FALSE)</f>
        <v>37245.370000000003</v>
      </c>
      <c r="J34" s="21">
        <f>VLOOKUP(B34,RMS!B:E,4,FALSE)</f>
        <v>40052.199999999997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2.56</v>
      </c>
      <c r="F35" s="25">
        <f>VLOOKUP(C35,RA!B36:I70,8,0)</f>
        <v>0</v>
      </c>
      <c r="G35" s="16">
        <f t="shared" si="0"/>
        <v>2.56</v>
      </c>
      <c r="H35" s="27">
        <f>RA!J36</f>
        <v>4.41934272153786</v>
      </c>
      <c r="I35" s="20">
        <f>VLOOKUP(B35,RMS!B:D,3,FALSE)</f>
        <v>2.56</v>
      </c>
      <c r="J35" s="21">
        <f>VLOOKUP(B35,RMS!B:E,4,FALSE)</f>
        <v>2.56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84441.453599999993</v>
      </c>
      <c r="F36" s="25">
        <f>VLOOKUP(C36,RA!B8:I70,8,0)</f>
        <v>6166.0619999999999</v>
      </c>
      <c r="G36" s="16">
        <f t="shared" si="0"/>
        <v>78275.391599999988</v>
      </c>
      <c r="H36" s="27">
        <f>RA!J36</f>
        <v>4.41934272153786</v>
      </c>
      <c r="I36" s="20">
        <f>VLOOKUP(B36,RMS!B:D,3,FALSE)</f>
        <v>84441.452991452999</v>
      </c>
      <c r="J36" s="21">
        <f>VLOOKUP(B36,RMS!B:E,4,FALSE)</f>
        <v>78275.3931623932</v>
      </c>
      <c r="K36" s="22">
        <f t="shared" si="1"/>
        <v>6.0854699404444546E-4</v>
      </c>
      <c r="L36" s="22">
        <f t="shared" si="2"/>
        <v>-1.5623932122252882E-3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243730.35010000001</v>
      </c>
      <c r="F37" s="25">
        <f>VLOOKUP(C37,RA!B8:I71,8,0)</f>
        <v>14244.3138</v>
      </c>
      <c r="G37" s="16">
        <f t="shared" si="0"/>
        <v>229486.03630000001</v>
      </c>
      <c r="H37" s="27">
        <f>RA!J37</f>
        <v>-12.2431274738383</v>
      </c>
      <c r="I37" s="20">
        <f>VLOOKUP(B37,RMS!B:D,3,FALSE)</f>
        <v>243730.344152137</v>
      </c>
      <c r="J37" s="21">
        <f>VLOOKUP(B37,RMS!B:E,4,FALSE)</f>
        <v>229486.03600598301</v>
      </c>
      <c r="K37" s="22">
        <f t="shared" si="1"/>
        <v>5.9478630137164146E-3</v>
      </c>
      <c r="L37" s="22">
        <f t="shared" si="2"/>
        <v>2.9401699430309236E-4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38466.71</v>
      </c>
      <c r="F38" s="25">
        <f>VLOOKUP(C38,RA!B9:I72,8,0)</f>
        <v>-6750.44</v>
      </c>
      <c r="G38" s="16">
        <f t="shared" si="0"/>
        <v>45217.15</v>
      </c>
      <c r="H38" s="27">
        <f>RA!J38</f>
        <v>14.7351323821912</v>
      </c>
      <c r="I38" s="20">
        <f>VLOOKUP(B38,RMS!B:D,3,FALSE)</f>
        <v>38466.71</v>
      </c>
      <c r="J38" s="21">
        <f>VLOOKUP(B38,RMS!B:E,4,FALSE)</f>
        <v>45217.15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28063.26</v>
      </c>
      <c r="F39" s="25">
        <f>VLOOKUP(C39,RA!B10:I73,8,0)</f>
        <v>3714.42</v>
      </c>
      <c r="G39" s="16">
        <f t="shared" si="0"/>
        <v>24348.839999999997</v>
      </c>
      <c r="H39" s="27">
        <f>RA!J39</f>
        <v>-7.5360507896686197</v>
      </c>
      <c r="I39" s="20">
        <f>VLOOKUP(B39,RMS!B:D,3,FALSE)</f>
        <v>28063.26</v>
      </c>
      <c r="J39" s="21">
        <f>VLOOKUP(B39,RMS!B:E,4,FALSE)</f>
        <v>24348.84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25049.342400000001</v>
      </c>
      <c r="F40" s="25">
        <f>VLOOKUP(C40,RA!B8:I74,8,0)</f>
        <v>3698.0576999999998</v>
      </c>
      <c r="G40" s="16">
        <f t="shared" si="0"/>
        <v>21351.2847</v>
      </c>
      <c r="H40" s="27">
        <f>RA!J40</f>
        <v>0</v>
      </c>
      <c r="I40" s="20">
        <f>VLOOKUP(B40,RMS!B:D,3,FALSE)</f>
        <v>25049.342712351601</v>
      </c>
      <c r="J40" s="21">
        <f>VLOOKUP(B40,RMS!B:E,4,FALSE)</f>
        <v>21351.284955752199</v>
      </c>
      <c r="K40" s="22">
        <f t="shared" si="1"/>
        <v>-3.1235159985953942E-4</v>
      </c>
      <c r="L40" s="22">
        <f t="shared" si="2"/>
        <v>-2.5575219842721708E-4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20572719.032900002</v>
      </c>
      <c r="E7" s="68">
        <v>16747820.5144</v>
      </c>
      <c r="F7" s="69">
        <v>122.838186707406</v>
      </c>
      <c r="G7" s="68">
        <v>13644178.746099999</v>
      </c>
      <c r="H7" s="69">
        <v>50.7801928993375</v>
      </c>
      <c r="I7" s="68">
        <v>2465389.8856000002</v>
      </c>
      <c r="J7" s="69">
        <v>11.983782414261</v>
      </c>
      <c r="K7" s="68">
        <v>1511247.8772</v>
      </c>
      <c r="L7" s="69">
        <v>11.076136609775601</v>
      </c>
      <c r="M7" s="69">
        <v>0.63136036304501497</v>
      </c>
      <c r="N7" s="68">
        <v>481164818.63300002</v>
      </c>
      <c r="O7" s="68">
        <v>5850173536.3022003</v>
      </c>
      <c r="P7" s="68">
        <v>853511</v>
      </c>
      <c r="Q7" s="68">
        <v>876677</v>
      </c>
      <c r="R7" s="69">
        <v>-2.6424783586200999</v>
      </c>
      <c r="S7" s="68">
        <v>24.103636664202298</v>
      </c>
      <c r="T7" s="68">
        <v>22.787523909946302</v>
      </c>
      <c r="U7" s="70">
        <v>5.4602248307644299</v>
      </c>
      <c r="V7" s="58"/>
      <c r="W7" s="58"/>
    </row>
    <row r="8" spans="1:23" ht="14.25" thickBot="1" x14ac:dyDescent="0.2">
      <c r="A8" s="55">
        <v>42271</v>
      </c>
      <c r="B8" s="45" t="s">
        <v>6</v>
      </c>
      <c r="C8" s="46"/>
      <c r="D8" s="71">
        <v>471970.005</v>
      </c>
      <c r="E8" s="71">
        <v>792442.10820000002</v>
      </c>
      <c r="F8" s="72">
        <v>59.5589255184913</v>
      </c>
      <c r="G8" s="71">
        <v>526000.68229999999</v>
      </c>
      <c r="H8" s="72">
        <v>-10.2719785578499</v>
      </c>
      <c r="I8" s="71">
        <v>123814.076</v>
      </c>
      <c r="J8" s="72">
        <v>26.2334628659294</v>
      </c>
      <c r="K8" s="71">
        <v>140002.23980000001</v>
      </c>
      <c r="L8" s="72">
        <v>26.616360873872601</v>
      </c>
      <c r="M8" s="72">
        <v>-0.115627891547489</v>
      </c>
      <c r="N8" s="71">
        <v>20082955.746599998</v>
      </c>
      <c r="O8" s="71">
        <v>211828175.22920001</v>
      </c>
      <c r="P8" s="71">
        <v>19763</v>
      </c>
      <c r="Q8" s="71">
        <v>20842</v>
      </c>
      <c r="R8" s="72">
        <v>-5.17704634871893</v>
      </c>
      <c r="S8" s="71">
        <v>23.881495977331401</v>
      </c>
      <c r="T8" s="71">
        <v>23.610648147970402</v>
      </c>
      <c r="U8" s="73">
        <v>1.1341325921040599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60813.963900000002</v>
      </c>
      <c r="E9" s="71">
        <v>98056.6106</v>
      </c>
      <c r="F9" s="72">
        <v>62.019239220981198</v>
      </c>
      <c r="G9" s="71">
        <v>72911.122900000002</v>
      </c>
      <c r="H9" s="72">
        <v>-16.5916509290244</v>
      </c>
      <c r="I9" s="71">
        <v>14639.378199999999</v>
      </c>
      <c r="J9" s="72">
        <v>24.072395978121701</v>
      </c>
      <c r="K9" s="71">
        <v>16477.1394</v>
      </c>
      <c r="L9" s="72">
        <v>22.598937918702699</v>
      </c>
      <c r="M9" s="72">
        <v>-0.111533996004185</v>
      </c>
      <c r="N9" s="71">
        <v>2931443.32</v>
      </c>
      <c r="O9" s="71">
        <v>34914771.193000004</v>
      </c>
      <c r="P9" s="71">
        <v>3728</v>
      </c>
      <c r="Q9" s="71">
        <v>3903</v>
      </c>
      <c r="R9" s="72">
        <v>-4.4837304637458404</v>
      </c>
      <c r="S9" s="71">
        <v>16.312758556866999</v>
      </c>
      <c r="T9" s="71">
        <v>15.9687438636946</v>
      </c>
      <c r="U9" s="73">
        <v>2.1088689075677101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94364.388099999996</v>
      </c>
      <c r="E10" s="71">
        <v>112453.2754</v>
      </c>
      <c r="F10" s="72">
        <v>83.9143081998659</v>
      </c>
      <c r="G10" s="71">
        <v>84712.761199999994</v>
      </c>
      <c r="H10" s="72">
        <v>11.3933565182857</v>
      </c>
      <c r="I10" s="71">
        <v>28033.297399999999</v>
      </c>
      <c r="J10" s="72">
        <v>29.707496614392799</v>
      </c>
      <c r="K10" s="71">
        <v>21862.832299999998</v>
      </c>
      <c r="L10" s="72">
        <v>25.8081922844937</v>
      </c>
      <c r="M10" s="72">
        <v>0.282235394542179</v>
      </c>
      <c r="N10" s="71">
        <v>3790536.6570000001</v>
      </c>
      <c r="O10" s="71">
        <v>53974124.784000002</v>
      </c>
      <c r="P10" s="71">
        <v>74090</v>
      </c>
      <c r="Q10" s="71">
        <v>76088</v>
      </c>
      <c r="R10" s="72">
        <v>-2.62590684470613</v>
      </c>
      <c r="S10" s="71">
        <v>1.2736454055877999</v>
      </c>
      <c r="T10" s="71">
        <v>1.19877349384923</v>
      </c>
      <c r="U10" s="73">
        <v>5.8785523356885703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35990.735000000001</v>
      </c>
      <c r="E11" s="71">
        <v>74904.715899999996</v>
      </c>
      <c r="F11" s="72">
        <v>48.048690349548501</v>
      </c>
      <c r="G11" s="71">
        <v>41659.999100000001</v>
      </c>
      <c r="H11" s="72">
        <v>-13.6084114797784</v>
      </c>
      <c r="I11" s="71">
        <v>8679.2867000000006</v>
      </c>
      <c r="J11" s="72">
        <v>24.115336071908501</v>
      </c>
      <c r="K11" s="71">
        <v>9979.1653999999999</v>
      </c>
      <c r="L11" s="72">
        <v>23.953830090217199</v>
      </c>
      <c r="M11" s="72">
        <v>-0.130259259957752</v>
      </c>
      <c r="N11" s="71">
        <v>1565139.2985</v>
      </c>
      <c r="O11" s="71">
        <v>17609251.695799999</v>
      </c>
      <c r="P11" s="71">
        <v>1841</v>
      </c>
      <c r="Q11" s="71">
        <v>1964</v>
      </c>
      <c r="R11" s="72">
        <v>-6.2627291242362597</v>
      </c>
      <c r="S11" s="71">
        <v>19.549557305812101</v>
      </c>
      <c r="T11" s="71">
        <v>19.663071588594701</v>
      </c>
      <c r="U11" s="73">
        <v>-0.58064886588965403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151204.3602</v>
      </c>
      <c r="E12" s="71">
        <v>281042.3885</v>
      </c>
      <c r="F12" s="72">
        <v>53.8012650002795</v>
      </c>
      <c r="G12" s="71">
        <v>198165.76699999999</v>
      </c>
      <c r="H12" s="72">
        <v>-23.698042053852799</v>
      </c>
      <c r="I12" s="71">
        <v>30775.962500000001</v>
      </c>
      <c r="J12" s="72">
        <v>20.3538856017725</v>
      </c>
      <c r="K12" s="71">
        <v>23644.710999999999</v>
      </c>
      <c r="L12" s="72">
        <v>11.9317838585107</v>
      </c>
      <c r="M12" s="72">
        <v>0.30160028177126003</v>
      </c>
      <c r="N12" s="71">
        <v>7329300.7903000005</v>
      </c>
      <c r="O12" s="71">
        <v>62964217.108199999</v>
      </c>
      <c r="P12" s="71">
        <v>1468</v>
      </c>
      <c r="Q12" s="71">
        <v>1552</v>
      </c>
      <c r="R12" s="72">
        <v>-5.4123711340206198</v>
      </c>
      <c r="S12" s="71">
        <v>103.000245367847</v>
      </c>
      <c r="T12" s="71">
        <v>113.431197615979</v>
      </c>
      <c r="U12" s="73">
        <v>-10.1271139800489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195933.97229999999</v>
      </c>
      <c r="E13" s="71">
        <v>319915.9951</v>
      </c>
      <c r="F13" s="72">
        <v>61.245444210676197</v>
      </c>
      <c r="G13" s="71">
        <v>211672.7628</v>
      </c>
      <c r="H13" s="72">
        <v>-7.4354349099089596</v>
      </c>
      <c r="I13" s="71">
        <v>62026.155200000001</v>
      </c>
      <c r="J13" s="72">
        <v>31.656661921307901</v>
      </c>
      <c r="K13" s="71">
        <v>63165.491800000003</v>
      </c>
      <c r="L13" s="72">
        <v>29.8411051872943</v>
      </c>
      <c r="M13" s="72">
        <v>-1.8037326513779001E-2</v>
      </c>
      <c r="N13" s="71">
        <v>9923425.5978999995</v>
      </c>
      <c r="O13" s="71">
        <v>97323904.9516</v>
      </c>
      <c r="P13" s="71">
        <v>7546</v>
      </c>
      <c r="Q13" s="71">
        <v>7509</v>
      </c>
      <c r="R13" s="72">
        <v>0.49274204288187701</v>
      </c>
      <c r="S13" s="71">
        <v>25.965275947521899</v>
      </c>
      <c r="T13" s="71">
        <v>26.916141843121601</v>
      </c>
      <c r="U13" s="73">
        <v>-3.66206736073788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131023.15119999999</v>
      </c>
      <c r="E14" s="71">
        <v>107882.3642</v>
      </c>
      <c r="F14" s="72">
        <v>121.450018426645</v>
      </c>
      <c r="G14" s="71">
        <v>124921.9985</v>
      </c>
      <c r="H14" s="72">
        <v>4.8839698157726801</v>
      </c>
      <c r="I14" s="71">
        <v>29397.722300000001</v>
      </c>
      <c r="J14" s="72">
        <v>22.437044164146201</v>
      </c>
      <c r="K14" s="71">
        <v>26660.248599999999</v>
      </c>
      <c r="L14" s="72">
        <v>21.3415162422333</v>
      </c>
      <c r="M14" s="72">
        <v>0.102679976510047</v>
      </c>
      <c r="N14" s="71">
        <v>4042706.9958000001</v>
      </c>
      <c r="O14" s="71">
        <v>49737066.158699997</v>
      </c>
      <c r="P14" s="71">
        <v>2239</v>
      </c>
      <c r="Q14" s="71">
        <v>2108</v>
      </c>
      <c r="R14" s="72">
        <v>6.2144212523719302</v>
      </c>
      <c r="S14" s="71">
        <v>58.5186025904422</v>
      </c>
      <c r="T14" s="71">
        <v>60.380142077798901</v>
      </c>
      <c r="U14" s="73">
        <v>-3.18110721198381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52551.6342</v>
      </c>
      <c r="E15" s="71">
        <v>103838.4647</v>
      </c>
      <c r="F15" s="72">
        <v>50.609024653655197</v>
      </c>
      <c r="G15" s="71">
        <v>64125.765700000004</v>
      </c>
      <c r="H15" s="72">
        <v>-18.049112355472399</v>
      </c>
      <c r="I15" s="71">
        <v>9689.3567000000003</v>
      </c>
      <c r="J15" s="72">
        <v>18.437783805398801</v>
      </c>
      <c r="K15" s="71">
        <v>12825.5581</v>
      </c>
      <c r="L15" s="72">
        <v>20.000631509028501</v>
      </c>
      <c r="M15" s="72">
        <v>-0.244527479860701</v>
      </c>
      <c r="N15" s="71">
        <v>3347363.4739999999</v>
      </c>
      <c r="O15" s="71">
        <v>38702711.3521</v>
      </c>
      <c r="P15" s="71">
        <v>1647</v>
      </c>
      <c r="Q15" s="71">
        <v>1843</v>
      </c>
      <c r="R15" s="72">
        <v>-10.6348345089528</v>
      </c>
      <c r="S15" s="71">
        <v>31.907488888888899</v>
      </c>
      <c r="T15" s="71">
        <v>33.049365328269097</v>
      </c>
      <c r="U15" s="73">
        <v>-3.5787098237551098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1246178.9006000001</v>
      </c>
      <c r="E16" s="71">
        <v>858195.89809999999</v>
      </c>
      <c r="F16" s="72">
        <v>145.20914203376799</v>
      </c>
      <c r="G16" s="71">
        <v>625021.40529999998</v>
      </c>
      <c r="H16" s="72">
        <v>99.381795572561899</v>
      </c>
      <c r="I16" s="71">
        <v>-6257.9744000000001</v>
      </c>
      <c r="J16" s="72">
        <v>-0.50217303446455097</v>
      </c>
      <c r="K16" s="71">
        <v>47645.623500000002</v>
      </c>
      <c r="L16" s="72">
        <v>7.6230386825121403</v>
      </c>
      <c r="M16" s="72">
        <v>-1.1313441600780001</v>
      </c>
      <c r="N16" s="71">
        <v>23916672.6175</v>
      </c>
      <c r="O16" s="71">
        <v>292366481.83700001</v>
      </c>
      <c r="P16" s="71">
        <v>39044</v>
      </c>
      <c r="Q16" s="71">
        <v>37429</v>
      </c>
      <c r="R16" s="72">
        <v>4.3148360896630997</v>
      </c>
      <c r="S16" s="71">
        <v>31.9172958866919</v>
      </c>
      <c r="T16" s="71">
        <v>23.988001066018299</v>
      </c>
      <c r="U16" s="73">
        <v>24.843253791997299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3292125.0506000002</v>
      </c>
      <c r="E17" s="71">
        <v>769779.24109999998</v>
      </c>
      <c r="F17" s="72">
        <v>427.671321182371</v>
      </c>
      <c r="G17" s="71">
        <v>402935.11749999999</v>
      </c>
      <c r="H17" s="72">
        <v>717.03602084273496</v>
      </c>
      <c r="I17" s="71">
        <v>124582.0662</v>
      </c>
      <c r="J17" s="72">
        <v>3.7842446530788498</v>
      </c>
      <c r="K17" s="71">
        <v>59059.934300000001</v>
      </c>
      <c r="L17" s="72">
        <v>14.657430374010501</v>
      </c>
      <c r="M17" s="72">
        <v>1.1094176225658301</v>
      </c>
      <c r="N17" s="71">
        <v>25740389.3477</v>
      </c>
      <c r="O17" s="71">
        <v>277970864.14529997</v>
      </c>
      <c r="P17" s="71">
        <v>29197</v>
      </c>
      <c r="Q17" s="71">
        <v>24297</v>
      </c>
      <c r="R17" s="72">
        <v>20.167098818784201</v>
      </c>
      <c r="S17" s="71">
        <v>112.75559306093101</v>
      </c>
      <c r="T17" s="71">
        <v>96.2662736592995</v>
      </c>
      <c r="U17" s="73">
        <v>14.623948093396001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1157595.4543999999</v>
      </c>
      <c r="E18" s="71">
        <v>1470228.1013</v>
      </c>
      <c r="F18" s="72">
        <v>78.735772590418804</v>
      </c>
      <c r="G18" s="71">
        <v>1189414.6731</v>
      </c>
      <c r="H18" s="72">
        <v>-2.6751997784816899</v>
      </c>
      <c r="I18" s="71">
        <v>158546.13190000001</v>
      </c>
      <c r="J18" s="72">
        <v>13.6961605453243</v>
      </c>
      <c r="K18" s="71">
        <v>169278.7366</v>
      </c>
      <c r="L18" s="72">
        <v>14.232104280234299</v>
      </c>
      <c r="M18" s="72">
        <v>-6.3401965985609002E-2</v>
      </c>
      <c r="N18" s="71">
        <v>36509631.388300002</v>
      </c>
      <c r="O18" s="71">
        <v>621576479.72179997</v>
      </c>
      <c r="P18" s="71">
        <v>54041</v>
      </c>
      <c r="Q18" s="71">
        <v>55455</v>
      </c>
      <c r="R18" s="72">
        <v>-2.5498151654494698</v>
      </c>
      <c r="S18" s="71">
        <v>21.420689002794202</v>
      </c>
      <c r="T18" s="71">
        <v>20.1503848093048</v>
      </c>
      <c r="U18" s="73">
        <v>5.93026766470319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587192.29709999997</v>
      </c>
      <c r="E19" s="71">
        <v>524720.79639999999</v>
      </c>
      <c r="F19" s="72">
        <v>111.90566509439</v>
      </c>
      <c r="G19" s="71">
        <v>701745.12970000005</v>
      </c>
      <c r="H19" s="72">
        <v>-16.3239939618779</v>
      </c>
      <c r="I19" s="71">
        <v>22836.714100000001</v>
      </c>
      <c r="J19" s="72">
        <v>3.8891372064628502</v>
      </c>
      <c r="K19" s="71">
        <v>30908.749100000001</v>
      </c>
      <c r="L19" s="72">
        <v>4.4045548436102004</v>
      </c>
      <c r="M19" s="72">
        <v>-0.26115696154135198</v>
      </c>
      <c r="N19" s="71">
        <v>16011841.712099999</v>
      </c>
      <c r="O19" s="71">
        <v>189362272.94119999</v>
      </c>
      <c r="P19" s="71">
        <v>10325</v>
      </c>
      <c r="Q19" s="71">
        <v>11758</v>
      </c>
      <c r="R19" s="72">
        <v>-12.187446844701499</v>
      </c>
      <c r="S19" s="71">
        <v>56.870924658595698</v>
      </c>
      <c r="T19" s="71">
        <v>62.892931442422203</v>
      </c>
      <c r="U19" s="73">
        <v>-10.588902536713601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1452713.9964999999</v>
      </c>
      <c r="E20" s="71">
        <v>828993.84369999997</v>
      </c>
      <c r="F20" s="72">
        <v>175.23821286973501</v>
      </c>
      <c r="G20" s="71">
        <v>878576.28969999996</v>
      </c>
      <c r="H20" s="72">
        <v>65.348645704523406</v>
      </c>
      <c r="I20" s="71">
        <v>83674.762100000007</v>
      </c>
      <c r="J20" s="72">
        <v>5.7598923326681097</v>
      </c>
      <c r="K20" s="71">
        <v>56423.368499999997</v>
      </c>
      <c r="L20" s="72">
        <v>6.4221364907612504</v>
      </c>
      <c r="M20" s="72">
        <v>0.48298062176135398</v>
      </c>
      <c r="N20" s="71">
        <v>28915389.3563</v>
      </c>
      <c r="O20" s="71">
        <v>314980392.11750001</v>
      </c>
      <c r="P20" s="71">
        <v>38826</v>
      </c>
      <c r="Q20" s="71">
        <v>40659</v>
      </c>
      <c r="R20" s="72">
        <v>-4.5082269608204797</v>
      </c>
      <c r="S20" s="71">
        <v>37.416009800133899</v>
      </c>
      <c r="T20" s="71">
        <v>31.948264475269902</v>
      </c>
      <c r="U20" s="73">
        <v>14.6133843615907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436270.00189999997</v>
      </c>
      <c r="E21" s="71">
        <v>362792.65399999998</v>
      </c>
      <c r="F21" s="72">
        <v>120.25326232211999</v>
      </c>
      <c r="G21" s="71">
        <v>316186.59639999998</v>
      </c>
      <c r="H21" s="72">
        <v>37.978651488466497</v>
      </c>
      <c r="I21" s="71">
        <v>13573.0975</v>
      </c>
      <c r="J21" s="72">
        <v>3.1111691019065701</v>
      </c>
      <c r="K21" s="71">
        <v>30533.869500000001</v>
      </c>
      <c r="L21" s="72">
        <v>9.6569145712212094</v>
      </c>
      <c r="M21" s="72">
        <v>-0.555474044978151</v>
      </c>
      <c r="N21" s="71">
        <v>8980051.2985999994</v>
      </c>
      <c r="O21" s="71">
        <v>116116864.33059999</v>
      </c>
      <c r="P21" s="71">
        <v>30073</v>
      </c>
      <c r="Q21" s="71">
        <v>32447</v>
      </c>
      <c r="R21" s="72">
        <v>-7.3165469843128799</v>
      </c>
      <c r="S21" s="71">
        <v>14.507032949822101</v>
      </c>
      <c r="T21" s="71">
        <v>13.096865627022501</v>
      </c>
      <c r="U21" s="73">
        <v>9.7205770999290806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1057934.8182000001</v>
      </c>
      <c r="E22" s="71">
        <v>1213384.8731</v>
      </c>
      <c r="F22" s="72">
        <v>87.188726483555797</v>
      </c>
      <c r="G22" s="71">
        <v>901981.28130000003</v>
      </c>
      <c r="H22" s="72">
        <v>17.2901079139058</v>
      </c>
      <c r="I22" s="71">
        <v>97469.810500000007</v>
      </c>
      <c r="J22" s="72">
        <v>9.2132151076980193</v>
      </c>
      <c r="K22" s="71">
        <v>100107.2167</v>
      </c>
      <c r="L22" s="72">
        <v>11.0985913760559</v>
      </c>
      <c r="M22" s="72">
        <v>-2.6345814886690001E-2</v>
      </c>
      <c r="N22" s="71">
        <v>32802686.539099999</v>
      </c>
      <c r="O22" s="71">
        <v>390201467.28979999</v>
      </c>
      <c r="P22" s="71">
        <v>60261</v>
      </c>
      <c r="Q22" s="71">
        <v>62120</v>
      </c>
      <c r="R22" s="72">
        <v>-2.9925949774629701</v>
      </c>
      <c r="S22" s="71">
        <v>17.555878896798902</v>
      </c>
      <c r="T22" s="71">
        <v>17.4624244510625</v>
      </c>
      <c r="U22" s="73">
        <v>0.53232564593221499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4063351.6872</v>
      </c>
      <c r="E23" s="71">
        <v>3006607.7286999999</v>
      </c>
      <c r="F23" s="72">
        <v>135.147383824391</v>
      </c>
      <c r="G23" s="71">
        <v>2183098.5521</v>
      </c>
      <c r="H23" s="72">
        <v>86.127725809323493</v>
      </c>
      <c r="I23" s="71">
        <v>1082255.6381999999</v>
      </c>
      <c r="J23" s="72">
        <v>26.634554956422399</v>
      </c>
      <c r="K23" s="71">
        <v>203126.65169999999</v>
      </c>
      <c r="L23" s="72">
        <v>9.3045113105226207</v>
      </c>
      <c r="M23" s="72">
        <v>4.3279844330737802</v>
      </c>
      <c r="N23" s="71">
        <v>74131200.628700003</v>
      </c>
      <c r="O23" s="71">
        <v>841192821.59580004</v>
      </c>
      <c r="P23" s="71">
        <v>84665</v>
      </c>
      <c r="Q23" s="71">
        <v>88868</v>
      </c>
      <c r="R23" s="72">
        <v>-4.7294864293108896</v>
      </c>
      <c r="S23" s="71">
        <v>47.993287511958897</v>
      </c>
      <c r="T23" s="71">
        <v>49.434205940270999</v>
      </c>
      <c r="U23" s="73">
        <v>-3.0023332491091002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297963.24939999997</v>
      </c>
      <c r="E24" s="71">
        <v>265008.10239999997</v>
      </c>
      <c r="F24" s="72">
        <v>112.43552431097299</v>
      </c>
      <c r="G24" s="71">
        <v>213750.3751</v>
      </c>
      <c r="H24" s="72">
        <v>39.397766792503703</v>
      </c>
      <c r="I24" s="71">
        <v>38542.033000000003</v>
      </c>
      <c r="J24" s="72">
        <v>12.935163338972499</v>
      </c>
      <c r="K24" s="71">
        <v>40374.130799999999</v>
      </c>
      <c r="L24" s="72">
        <v>18.888449099147302</v>
      </c>
      <c r="M24" s="72">
        <v>-4.5378012199832E-2</v>
      </c>
      <c r="N24" s="71">
        <v>6153082.1365</v>
      </c>
      <c r="O24" s="71">
        <v>78375326.307400003</v>
      </c>
      <c r="P24" s="71">
        <v>23445</v>
      </c>
      <c r="Q24" s="71">
        <v>23440</v>
      </c>
      <c r="R24" s="72">
        <v>2.1331058020467999E-2</v>
      </c>
      <c r="S24" s="71">
        <v>12.7090317509064</v>
      </c>
      <c r="T24" s="71">
        <v>12.1199284982935</v>
      </c>
      <c r="U24" s="73">
        <v>4.6353118330265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298040.13370000001</v>
      </c>
      <c r="E25" s="71">
        <v>252844.14009999999</v>
      </c>
      <c r="F25" s="72">
        <v>117.875040956901</v>
      </c>
      <c r="G25" s="71">
        <v>241425.3682</v>
      </c>
      <c r="H25" s="72">
        <v>23.4502140028216</v>
      </c>
      <c r="I25" s="71">
        <v>21871.966899999999</v>
      </c>
      <c r="J25" s="72">
        <v>7.33859786884131</v>
      </c>
      <c r="K25" s="71">
        <v>21622.094000000001</v>
      </c>
      <c r="L25" s="72">
        <v>8.9560157497980803</v>
      </c>
      <c r="M25" s="72">
        <v>1.1556369147225E-2</v>
      </c>
      <c r="N25" s="71">
        <v>6722291.0717000002</v>
      </c>
      <c r="O25" s="71">
        <v>85749477.9498</v>
      </c>
      <c r="P25" s="71">
        <v>19219</v>
      </c>
      <c r="Q25" s="71">
        <v>18918</v>
      </c>
      <c r="R25" s="72">
        <v>1.5910772808964899</v>
      </c>
      <c r="S25" s="71">
        <v>15.507577589885001</v>
      </c>
      <c r="T25" s="71">
        <v>15.0656785178137</v>
      </c>
      <c r="U25" s="73">
        <v>2.8495686673818099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481453.32260000001</v>
      </c>
      <c r="E26" s="71">
        <v>599736.27229999995</v>
      </c>
      <c r="F26" s="72">
        <v>80.277506103410602</v>
      </c>
      <c r="G26" s="71">
        <v>437639.1127</v>
      </c>
      <c r="H26" s="72">
        <v>10.011493175207701</v>
      </c>
      <c r="I26" s="71">
        <v>94299.136400000003</v>
      </c>
      <c r="J26" s="72">
        <v>19.5863507371296</v>
      </c>
      <c r="K26" s="71">
        <v>101366.3027</v>
      </c>
      <c r="L26" s="72">
        <v>23.162075728246499</v>
      </c>
      <c r="M26" s="72">
        <v>-6.9719089201820003E-2</v>
      </c>
      <c r="N26" s="71">
        <v>11926129.790999999</v>
      </c>
      <c r="O26" s="71">
        <v>179891701.60769999</v>
      </c>
      <c r="P26" s="71">
        <v>33994</v>
      </c>
      <c r="Q26" s="71">
        <v>36508</v>
      </c>
      <c r="R26" s="72">
        <v>-6.8861619371096703</v>
      </c>
      <c r="S26" s="71">
        <v>14.1628911749132</v>
      </c>
      <c r="T26" s="71">
        <v>13.847923315437701</v>
      </c>
      <c r="U26" s="73">
        <v>2.2238952173367701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351672.43420000002</v>
      </c>
      <c r="E27" s="71">
        <v>252287.01420000001</v>
      </c>
      <c r="F27" s="72">
        <v>139.39379135908001</v>
      </c>
      <c r="G27" s="71">
        <v>206337.47940000001</v>
      </c>
      <c r="H27" s="72">
        <v>70.435557913479101</v>
      </c>
      <c r="I27" s="71">
        <v>80507.546900000001</v>
      </c>
      <c r="J27" s="72">
        <v>22.892765844198799</v>
      </c>
      <c r="K27" s="71">
        <v>61691.489600000001</v>
      </c>
      <c r="L27" s="72">
        <v>29.898344100834301</v>
      </c>
      <c r="M27" s="72">
        <v>0.30500247962889199</v>
      </c>
      <c r="N27" s="71">
        <v>6864581.3518000003</v>
      </c>
      <c r="O27" s="71">
        <v>71311718.5449</v>
      </c>
      <c r="P27" s="71">
        <v>31246</v>
      </c>
      <c r="Q27" s="71">
        <v>31998</v>
      </c>
      <c r="R27" s="72">
        <v>-2.3501468841802602</v>
      </c>
      <c r="S27" s="71">
        <v>11.2549585290917</v>
      </c>
      <c r="T27" s="71">
        <v>10.185790583786501</v>
      </c>
      <c r="U27" s="73">
        <v>9.4995280750405104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1053289.6170000001</v>
      </c>
      <c r="E28" s="71">
        <v>888951.15709999995</v>
      </c>
      <c r="F28" s="72">
        <v>118.486781707571</v>
      </c>
      <c r="G28" s="71">
        <v>855774.92760000005</v>
      </c>
      <c r="H28" s="72">
        <v>23.080214555236498</v>
      </c>
      <c r="I28" s="71">
        <v>53870.230600000003</v>
      </c>
      <c r="J28" s="72">
        <v>5.11447466399928</v>
      </c>
      <c r="K28" s="71">
        <v>34164.203300000001</v>
      </c>
      <c r="L28" s="72">
        <v>3.9921949332884399</v>
      </c>
      <c r="M28" s="72">
        <v>0.57680336131239396</v>
      </c>
      <c r="N28" s="71">
        <v>24137838.708900001</v>
      </c>
      <c r="O28" s="71">
        <v>252856393.2942</v>
      </c>
      <c r="P28" s="71">
        <v>43727</v>
      </c>
      <c r="Q28" s="71">
        <v>43917</v>
      </c>
      <c r="R28" s="72">
        <v>-0.43263428740578602</v>
      </c>
      <c r="S28" s="71">
        <v>24.0878545749766</v>
      </c>
      <c r="T28" s="71">
        <v>22.673478548170401</v>
      </c>
      <c r="U28" s="73">
        <v>5.8717393132863602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696611.17520000006</v>
      </c>
      <c r="E29" s="71">
        <v>639159.31259999995</v>
      </c>
      <c r="F29" s="72">
        <v>108.98866080293701</v>
      </c>
      <c r="G29" s="71">
        <v>682482.03130000003</v>
      </c>
      <c r="H29" s="72">
        <v>2.0702587397190002</v>
      </c>
      <c r="I29" s="71">
        <v>96464.617299999998</v>
      </c>
      <c r="J29" s="72">
        <v>13.8476987929894</v>
      </c>
      <c r="K29" s="71">
        <v>80229.933999999994</v>
      </c>
      <c r="L29" s="72">
        <v>11.755611183957001</v>
      </c>
      <c r="M29" s="72">
        <v>0.20235194634461501</v>
      </c>
      <c r="N29" s="71">
        <v>16934957.4965</v>
      </c>
      <c r="O29" s="71">
        <v>186700983.551</v>
      </c>
      <c r="P29" s="71">
        <v>100227</v>
      </c>
      <c r="Q29" s="71">
        <v>105709</v>
      </c>
      <c r="R29" s="72">
        <v>-5.1859349724242998</v>
      </c>
      <c r="S29" s="71">
        <v>6.95033449270157</v>
      </c>
      <c r="T29" s="71">
        <v>7.1305164574444904</v>
      </c>
      <c r="U29" s="73">
        <v>-2.5924214860757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1178776.5839</v>
      </c>
      <c r="E30" s="71">
        <v>1202915.0825</v>
      </c>
      <c r="F30" s="72">
        <v>97.9933331162634</v>
      </c>
      <c r="G30" s="71">
        <v>832258.59490000003</v>
      </c>
      <c r="H30" s="72">
        <v>41.635855865403897</v>
      </c>
      <c r="I30" s="71">
        <v>120580.17170000001</v>
      </c>
      <c r="J30" s="72">
        <v>10.229264251335801</v>
      </c>
      <c r="K30" s="71">
        <v>112039.1685</v>
      </c>
      <c r="L30" s="72">
        <v>13.4620620545784</v>
      </c>
      <c r="M30" s="72">
        <v>7.6232297279143005E-2</v>
      </c>
      <c r="N30" s="71">
        <v>27017716.3127</v>
      </c>
      <c r="O30" s="71">
        <v>340665724.05489999</v>
      </c>
      <c r="P30" s="71">
        <v>76726</v>
      </c>
      <c r="Q30" s="71">
        <v>78609</v>
      </c>
      <c r="R30" s="72">
        <v>-2.3954000178096702</v>
      </c>
      <c r="S30" s="71">
        <v>15.363456766936901</v>
      </c>
      <c r="T30" s="71">
        <v>14.2839142744469</v>
      </c>
      <c r="U30" s="73">
        <v>7.0266900793653804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761754.65289999999</v>
      </c>
      <c r="E31" s="71">
        <v>776714.05729999999</v>
      </c>
      <c r="F31" s="72">
        <v>98.0740139489683</v>
      </c>
      <c r="G31" s="71">
        <v>697729.87439999997</v>
      </c>
      <c r="H31" s="72">
        <v>9.1761555365616108</v>
      </c>
      <c r="I31" s="71">
        <v>34207.329899999997</v>
      </c>
      <c r="J31" s="72">
        <v>4.49059677807975</v>
      </c>
      <c r="K31" s="71">
        <v>27782.644899999999</v>
      </c>
      <c r="L31" s="72">
        <v>3.9818625974545201</v>
      </c>
      <c r="M31" s="72">
        <v>0.231248141533134</v>
      </c>
      <c r="N31" s="71">
        <v>29947088.989100002</v>
      </c>
      <c r="O31" s="71">
        <v>324162101.02969998</v>
      </c>
      <c r="P31" s="71">
        <v>25580</v>
      </c>
      <c r="Q31" s="71">
        <v>29017</v>
      </c>
      <c r="R31" s="72">
        <v>-11.844780645828299</v>
      </c>
      <c r="S31" s="71">
        <v>29.7793062118843</v>
      </c>
      <c r="T31" s="71">
        <v>31.763893686459699</v>
      </c>
      <c r="U31" s="73">
        <v>-6.6643173633889798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83128.406900000002</v>
      </c>
      <c r="E32" s="71">
        <v>118603.4767</v>
      </c>
      <c r="F32" s="72">
        <v>70.089350846154403</v>
      </c>
      <c r="G32" s="71">
        <v>107064.64569999999</v>
      </c>
      <c r="H32" s="72">
        <v>-22.356809424345801</v>
      </c>
      <c r="I32" s="71">
        <v>20592.7788</v>
      </c>
      <c r="J32" s="72">
        <v>24.7722524320384</v>
      </c>
      <c r="K32" s="71">
        <v>27250.173599999998</v>
      </c>
      <c r="L32" s="72">
        <v>25.452074699202001</v>
      </c>
      <c r="M32" s="72">
        <v>-0.24430650966568501</v>
      </c>
      <c r="N32" s="71">
        <v>2515731.2806000002</v>
      </c>
      <c r="O32" s="71">
        <v>34738222.3336</v>
      </c>
      <c r="P32" s="71">
        <v>20055</v>
      </c>
      <c r="Q32" s="71">
        <v>21254</v>
      </c>
      <c r="R32" s="72">
        <v>-5.6412910510962604</v>
      </c>
      <c r="S32" s="71">
        <v>4.1450215357766096</v>
      </c>
      <c r="T32" s="71">
        <v>4.2402840453561703</v>
      </c>
      <c r="U32" s="73">
        <v>-2.29823919507588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1">
        <v>2</v>
      </c>
      <c r="R33" s="74"/>
      <c r="S33" s="74"/>
      <c r="T33" s="71">
        <v>0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257764.63459999999</v>
      </c>
      <c r="E35" s="71">
        <v>149829.71030000001</v>
      </c>
      <c r="F35" s="72">
        <v>172.03839884885599</v>
      </c>
      <c r="G35" s="71">
        <v>140166.3939</v>
      </c>
      <c r="H35" s="72">
        <v>83.899027026334807</v>
      </c>
      <c r="I35" s="71">
        <v>12857.5195</v>
      </c>
      <c r="J35" s="72">
        <v>4.9880851653495197</v>
      </c>
      <c r="K35" s="71">
        <v>14422.7875</v>
      </c>
      <c r="L35" s="72">
        <v>10.2897614033573</v>
      </c>
      <c r="M35" s="72">
        <v>-0.108527425783677</v>
      </c>
      <c r="N35" s="71">
        <v>4158546.9528999999</v>
      </c>
      <c r="O35" s="71">
        <v>50450437.051299997</v>
      </c>
      <c r="P35" s="71">
        <v>18099</v>
      </c>
      <c r="Q35" s="71">
        <v>15868</v>
      </c>
      <c r="R35" s="72">
        <v>14.059742878749701</v>
      </c>
      <c r="S35" s="71">
        <v>14.2419268799381</v>
      </c>
      <c r="T35" s="71">
        <v>14.253845254600501</v>
      </c>
      <c r="U35" s="73">
        <v>-8.3685127460690997E-2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56331.68</v>
      </c>
      <c r="E36" s="74"/>
      <c r="F36" s="74"/>
      <c r="G36" s="74"/>
      <c r="H36" s="74"/>
      <c r="I36" s="71">
        <v>2489.4899999999998</v>
      </c>
      <c r="J36" s="72">
        <v>4.41934272153786</v>
      </c>
      <c r="K36" s="74"/>
      <c r="L36" s="74"/>
      <c r="M36" s="74"/>
      <c r="N36" s="71">
        <v>2249234.58</v>
      </c>
      <c r="O36" s="71">
        <v>18360863.120000001</v>
      </c>
      <c r="P36" s="71">
        <v>739</v>
      </c>
      <c r="Q36" s="71">
        <v>783</v>
      </c>
      <c r="R36" s="72">
        <v>-5.6194125159642399</v>
      </c>
      <c r="S36" s="71">
        <v>76.226901217861993</v>
      </c>
      <c r="T36" s="71">
        <v>268.63810983397201</v>
      </c>
      <c r="U36" s="73">
        <v>-252.41903519885301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108813.7</v>
      </c>
      <c r="E37" s="71">
        <v>115059.55959999999</v>
      </c>
      <c r="F37" s="72">
        <v>94.571629144320099</v>
      </c>
      <c r="G37" s="71">
        <v>123709.47</v>
      </c>
      <c r="H37" s="72">
        <v>-12.0409294454176</v>
      </c>
      <c r="I37" s="71">
        <v>-13322.2</v>
      </c>
      <c r="J37" s="72">
        <v>-12.2431274738383</v>
      </c>
      <c r="K37" s="71">
        <v>-13139.02</v>
      </c>
      <c r="L37" s="72">
        <v>-10.6208683943113</v>
      </c>
      <c r="M37" s="72">
        <v>1.3941679059778E-2</v>
      </c>
      <c r="N37" s="71">
        <v>10629436.1</v>
      </c>
      <c r="O37" s="71">
        <v>127882149.95</v>
      </c>
      <c r="P37" s="71">
        <v>59</v>
      </c>
      <c r="Q37" s="71">
        <v>75</v>
      </c>
      <c r="R37" s="72">
        <v>-21.3333333333333</v>
      </c>
      <c r="S37" s="71">
        <v>1844.3</v>
      </c>
      <c r="T37" s="71">
        <v>2112.5140000000001</v>
      </c>
      <c r="U37" s="73">
        <v>-14.542861790381201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2905.98</v>
      </c>
      <c r="E38" s="71">
        <v>93965.0481</v>
      </c>
      <c r="F38" s="72">
        <v>3.0926180093127602</v>
      </c>
      <c r="G38" s="71">
        <v>4844.45</v>
      </c>
      <c r="H38" s="72">
        <v>-40.014243102932198</v>
      </c>
      <c r="I38" s="71">
        <v>428.2</v>
      </c>
      <c r="J38" s="72">
        <v>14.7351323821912</v>
      </c>
      <c r="K38" s="71">
        <v>-29.05</v>
      </c>
      <c r="L38" s="72">
        <v>-0.59965527562468401</v>
      </c>
      <c r="M38" s="72">
        <v>-15.7401032702238</v>
      </c>
      <c r="N38" s="71">
        <v>4751860.4000000004</v>
      </c>
      <c r="O38" s="71">
        <v>124074081.09999999</v>
      </c>
      <c r="P38" s="71">
        <v>1</v>
      </c>
      <c r="Q38" s="71">
        <v>7</v>
      </c>
      <c r="R38" s="72">
        <v>-85.714285714285694</v>
      </c>
      <c r="S38" s="71">
        <v>2905.98</v>
      </c>
      <c r="T38" s="71">
        <v>436.26428571428602</v>
      </c>
      <c r="U38" s="73">
        <v>84.987361037781199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37245.370000000003</v>
      </c>
      <c r="E39" s="71">
        <v>74332.1538</v>
      </c>
      <c r="F39" s="72">
        <v>50.106674024559197</v>
      </c>
      <c r="G39" s="71">
        <v>41788.1</v>
      </c>
      <c r="H39" s="72">
        <v>-10.8708699366566</v>
      </c>
      <c r="I39" s="71">
        <v>-2806.83</v>
      </c>
      <c r="J39" s="72">
        <v>-7.5360507896686197</v>
      </c>
      <c r="K39" s="71">
        <v>-5660.73</v>
      </c>
      <c r="L39" s="72">
        <v>-13.5462727427186</v>
      </c>
      <c r="M39" s="72">
        <v>-0.50415759098208202</v>
      </c>
      <c r="N39" s="71">
        <v>6708163.9400000004</v>
      </c>
      <c r="O39" s="71">
        <v>87965192.269999996</v>
      </c>
      <c r="P39" s="71">
        <v>39</v>
      </c>
      <c r="Q39" s="71">
        <v>46</v>
      </c>
      <c r="R39" s="72">
        <v>-15.2173913043478</v>
      </c>
      <c r="S39" s="71">
        <v>955.009487179487</v>
      </c>
      <c r="T39" s="71">
        <v>1673.7102173912999</v>
      </c>
      <c r="U39" s="73">
        <v>-75.255873356234304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2.56</v>
      </c>
      <c r="E40" s="74"/>
      <c r="F40" s="74"/>
      <c r="G40" s="71">
        <v>1.69</v>
      </c>
      <c r="H40" s="72">
        <v>51.479289940828401</v>
      </c>
      <c r="I40" s="71">
        <v>0</v>
      </c>
      <c r="J40" s="72">
        <v>0</v>
      </c>
      <c r="K40" s="71">
        <v>0</v>
      </c>
      <c r="L40" s="72">
        <v>0</v>
      </c>
      <c r="M40" s="74"/>
      <c r="N40" s="71">
        <v>77.11</v>
      </c>
      <c r="O40" s="71">
        <v>4173.7700000000004</v>
      </c>
      <c r="P40" s="71">
        <v>2</v>
      </c>
      <c r="Q40" s="71">
        <v>1</v>
      </c>
      <c r="R40" s="72">
        <v>100</v>
      </c>
      <c r="S40" s="71">
        <v>1.28</v>
      </c>
      <c r="T40" s="71">
        <v>-0.85</v>
      </c>
      <c r="U40" s="73">
        <v>166.40625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84441.453599999993</v>
      </c>
      <c r="E41" s="71">
        <v>81232.523000000001</v>
      </c>
      <c r="F41" s="72">
        <v>103.95030276235499</v>
      </c>
      <c r="G41" s="71">
        <v>159358.9749</v>
      </c>
      <c r="H41" s="72">
        <v>-47.011799208053297</v>
      </c>
      <c r="I41" s="71">
        <v>6166.0619999999999</v>
      </c>
      <c r="J41" s="72">
        <v>7.3021741539513201</v>
      </c>
      <c r="K41" s="71">
        <v>-16914.730200000002</v>
      </c>
      <c r="L41" s="72">
        <v>-10.6142313042703</v>
      </c>
      <c r="M41" s="72">
        <v>-1.3645380048686799</v>
      </c>
      <c r="N41" s="71">
        <v>4460122.6505000005</v>
      </c>
      <c r="O41" s="71">
        <v>54221198.519000001</v>
      </c>
      <c r="P41" s="71">
        <v>188</v>
      </c>
      <c r="Q41" s="71">
        <v>189</v>
      </c>
      <c r="R41" s="72">
        <v>-0.52910052910053496</v>
      </c>
      <c r="S41" s="71">
        <v>449.15666808510599</v>
      </c>
      <c r="T41" s="71">
        <v>462.70971798941798</v>
      </c>
      <c r="U41" s="73">
        <v>-3.0174437712552198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243730.35010000001</v>
      </c>
      <c r="E42" s="71">
        <v>254198.42509999999</v>
      </c>
      <c r="F42" s="72">
        <v>95.881927672887102</v>
      </c>
      <c r="G42" s="71">
        <v>270733.43800000002</v>
      </c>
      <c r="H42" s="72">
        <v>-9.9740497884121506</v>
      </c>
      <c r="I42" s="71">
        <v>14244.3138</v>
      </c>
      <c r="J42" s="72">
        <v>5.8442921836183697</v>
      </c>
      <c r="K42" s="71">
        <v>14609.3663</v>
      </c>
      <c r="L42" s="72">
        <v>5.3962179211863797</v>
      </c>
      <c r="M42" s="72">
        <v>-2.4987565682435001E-2</v>
      </c>
      <c r="N42" s="71">
        <v>8549392.6944999993</v>
      </c>
      <c r="O42" s="71">
        <v>134546418.8299</v>
      </c>
      <c r="P42" s="71">
        <v>1305</v>
      </c>
      <c r="Q42" s="71">
        <v>1362</v>
      </c>
      <c r="R42" s="72">
        <v>-4.1850220264317199</v>
      </c>
      <c r="S42" s="71">
        <v>186.766551800766</v>
      </c>
      <c r="T42" s="71">
        <v>184.85517136563899</v>
      </c>
      <c r="U42" s="73">
        <v>1.02340618097745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38466.71</v>
      </c>
      <c r="E43" s="71">
        <v>47951.079599999997</v>
      </c>
      <c r="F43" s="72">
        <v>80.2207381374579</v>
      </c>
      <c r="G43" s="71">
        <v>42336.76</v>
      </c>
      <c r="H43" s="72">
        <v>-9.1411104675936503</v>
      </c>
      <c r="I43" s="71">
        <v>-6750.44</v>
      </c>
      <c r="J43" s="72">
        <v>-17.548784390450901</v>
      </c>
      <c r="K43" s="71">
        <v>-7772.68</v>
      </c>
      <c r="L43" s="72">
        <v>-18.359175336043698</v>
      </c>
      <c r="M43" s="72">
        <v>-0.131517057179763</v>
      </c>
      <c r="N43" s="71">
        <v>4883362.3600000003</v>
      </c>
      <c r="O43" s="71">
        <v>57258358.68</v>
      </c>
      <c r="P43" s="71">
        <v>33</v>
      </c>
      <c r="Q43" s="71">
        <v>56</v>
      </c>
      <c r="R43" s="72">
        <v>-41.071428571428598</v>
      </c>
      <c r="S43" s="71">
        <v>1165.65787878788</v>
      </c>
      <c r="T43" s="71">
        <v>1187.0733928571401</v>
      </c>
      <c r="U43" s="73">
        <v>-1.8372040766827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28063.26</v>
      </c>
      <c r="E44" s="71">
        <v>9794.3407000000007</v>
      </c>
      <c r="F44" s="72">
        <v>286.525258407644</v>
      </c>
      <c r="G44" s="71">
        <v>52201.72</v>
      </c>
      <c r="H44" s="72">
        <v>-46.240736895259403</v>
      </c>
      <c r="I44" s="71">
        <v>3714.42</v>
      </c>
      <c r="J44" s="72">
        <v>13.235882074997701</v>
      </c>
      <c r="K44" s="71">
        <v>6451.24</v>
      </c>
      <c r="L44" s="72">
        <v>12.3582901099811</v>
      </c>
      <c r="M44" s="72">
        <v>-0.42423162058767</v>
      </c>
      <c r="N44" s="71">
        <v>1946584.77</v>
      </c>
      <c r="O44" s="71">
        <v>22791006.02</v>
      </c>
      <c r="P44" s="71">
        <v>34</v>
      </c>
      <c r="Q44" s="71">
        <v>47</v>
      </c>
      <c r="R44" s="72">
        <v>-27.659574468085101</v>
      </c>
      <c r="S44" s="71">
        <v>825.39</v>
      </c>
      <c r="T44" s="71">
        <v>1131.6065957446799</v>
      </c>
      <c r="U44" s="73">
        <v>-37.0996251159671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25049.342400000001</v>
      </c>
      <c r="E45" s="77"/>
      <c r="F45" s="77"/>
      <c r="G45" s="76">
        <v>11445.4354</v>
      </c>
      <c r="H45" s="78">
        <v>118.858798504074</v>
      </c>
      <c r="I45" s="76">
        <v>3698.0576999999998</v>
      </c>
      <c r="J45" s="78">
        <v>14.763092942511699</v>
      </c>
      <c r="K45" s="76">
        <v>1059.0159000000001</v>
      </c>
      <c r="L45" s="78">
        <v>9.2527358111688809</v>
      </c>
      <c r="M45" s="78">
        <v>2.4919756162301199</v>
      </c>
      <c r="N45" s="76">
        <v>587856.67240000004</v>
      </c>
      <c r="O45" s="76">
        <v>7345926.6328999996</v>
      </c>
      <c r="P45" s="76">
        <v>39</v>
      </c>
      <c r="Q45" s="76">
        <v>29</v>
      </c>
      <c r="R45" s="78">
        <v>34.482758620689701</v>
      </c>
      <c r="S45" s="76">
        <v>642.29083076923098</v>
      </c>
      <c r="T45" s="76">
        <v>429.65801724137901</v>
      </c>
      <c r="U45" s="79">
        <v>33.105378956320301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49411</v>
      </c>
      <c r="D2" s="32">
        <v>471970.629031624</v>
      </c>
      <c r="E2" s="32">
        <v>348155.94010427402</v>
      </c>
      <c r="F2" s="32">
        <v>123814.68892735</v>
      </c>
      <c r="G2" s="32">
        <v>348155.94010427402</v>
      </c>
      <c r="H2" s="32">
        <v>0.26233558046056799</v>
      </c>
    </row>
    <row r="3" spans="1:8" ht="14.25" x14ac:dyDescent="0.2">
      <c r="A3" s="32">
        <v>2</v>
      </c>
      <c r="B3" s="33">
        <v>13</v>
      </c>
      <c r="C3" s="32">
        <v>6752</v>
      </c>
      <c r="D3" s="32">
        <v>60814.006475781003</v>
      </c>
      <c r="E3" s="32">
        <v>46174.5864383027</v>
      </c>
      <c r="F3" s="32">
        <v>14639.420037478299</v>
      </c>
      <c r="G3" s="32">
        <v>46174.5864383027</v>
      </c>
      <c r="H3" s="32">
        <v>0.240724479208723</v>
      </c>
    </row>
    <row r="4" spans="1:8" ht="14.25" x14ac:dyDescent="0.2">
      <c r="A4" s="32">
        <v>3</v>
      </c>
      <c r="B4" s="33">
        <v>14</v>
      </c>
      <c r="C4" s="32">
        <v>99988</v>
      </c>
      <c r="D4" s="32">
        <v>94366.142835042701</v>
      </c>
      <c r="E4" s="32">
        <v>66331.090913675202</v>
      </c>
      <c r="F4" s="32">
        <v>28035.0519213675</v>
      </c>
      <c r="G4" s="32">
        <v>66331.090913675202</v>
      </c>
      <c r="H4" s="32">
        <v>0.29708803474541001</v>
      </c>
    </row>
    <row r="5" spans="1:8" ht="14.25" x14ac:dyDescent="0.2">
      <c r="A5" s="32">
        <v>4</v>
      </c>
      <c r="B5" s="33">
        <v>15</v>
      </c>
      <c r="C5" s="32">
        <v>2389</v>
      </c>
      <c r="D5" s="32">
        <v>35990.764854700901</v>
      </c>
      <c r="E5" s="32">
        <v>27311.447917093999</v>
      </c>
      <c r="F5" s="32">
        <v>8679.3169376068399</v>
      </c>
      <c r="G5" s="32">
        <v>27311.447917093999</v>
      </c>
      <c r="H5" s="32">
        <v>0.24115400082899899</v>
      </c>
    </row>
    <row r="6" spans="1:8" ht="14.25" x14ac:dyDescent="0.2">
      <c r="A6" s="32">
        <v>5</v>
      </c>
      <c r="B6" s="33">
        <v>16</v>
      </c>
      <c r="C6" s="32">
        <v>5971</v>
      </c>
      <c r="D6" s="32">
        <v>151204.36270085501</v>
      </c>
      <c r="E6" s="32">
        <v>120428.397848718</v>
      </c>
      <c r="F6" s="32">
        <v>30775.9648521368</v>
      </c>
      <c r="G6" s="32">
        <v>120428.397848718</v>
      </c>
      <c r="H6" s="32">
        <v>0.203538868207291</v>
      </c>
    </row>
    <row r="7" spans="1:8" ht="14.25" x14ac:dyDescent="0.2">
      <c r="A7" s="32">
        <v>6</v>
      </c>
      <c r="B7" s="33">
        <v>17</v>
      </c>
      <c r="C7" s="32">
        <v>13637</v>
      </c>
      <c r="D7" s="32">
        <v>195934.16913760701</v>
      </c>
      <c r="E7" s="32">
        <v>133907.81549829099</v>
      </c>
      <c r="F7" s="32">
        <v>62026.353639316199</v>
      </c>
      <c r="G7" s="32">
        <v>133907.81549829099</v>
      </c>
      <c r="H7" s="32">
        <v>0.31656731397245202</v>
      </c>
    </row>
    <row r="8" spans="1:8" ht="14.25" x14ac:dyDescent="0.2">
      <c r="A8" s="32">
        <v>7</v>
      </c>
      <c r="B8" s="33">
        <v>18</v>
      </c>
      <c r="C8" s="32">
        <v>57969</v>
      </c>
      <c r="D8" s="32">
        <v>131023.16047094</v>
      </c>
      <c r="E8" s="32">
        <v>101625.428625641</v>
      </c>
      <c r="F8" s="32">
        <v>29397.731845299098</v>
      </c>
      <c r="G8" s="32">
        <v>101625.428625641</v>
      </c>
      <c r="H8" s="32">
        <v>0.22437049861745101</v>
      </c>
    </row>
    <row r="9" spans="1:8" ht="14.25" x14ac:dyDescent="0.2">
      <c r="A9" s="32">
        <v>8</v>
      </c>
      <c r="B9" s="33">
        <v>19</v>
      </c>
      <c r="C9" s="32">
        <v>12953</v>
      </c>
      <c r="D9" s="32">
        <v>52551.664139316199</v>
      </c>
      <c r="E9" s="32">
        <v>42862.277815384601</v>
      </c>
      <c r="F9" s="32">
        <v>9689.3863239316197</v>
      </c>
      <c r="G9" s="32">
        <v>42862.277815384601</v>
      </c>
      <c r="H9" s="32">
        <v>0.18437829672233999</v>
      </c>
    </row>
    <row r="10" spans="1:8" ht="14.25" x14ac:dyDescent="0.2">
      <c r="A10" s="32">
        <v>9</v>
      </c>
      <c r="B10" s="33">
        <v>21</v>
      </c>
      <c r="C10" s="32">
        <v>522229</v>
      </c>
      <c r="D10" s="32">
        <v>1246178.5888179501</v>
      </c>
      <c r="E10" s="32">
        <v>1252436.87479829</v>
      </c>
      <c r="F10" s="32">
        <v>-6258.2859803418796</v>
      </c>
      <c r="G10" s="32">
        <v>1252436.87479829</v>
      </c>
      <c r="H10" s="35">
        <v>-5.0219816296780701E-3</v>
      </c>
    </row>
    <row r="11" spans="1:8" ht="14.25" x14ac:dyDescent="0.2">
      <c r="A11" s="32">
        <v>10</v>
      </c>
      <c r="B11" s="33">
        <v>22</v>
      </c>
      <c r="C11" s="32">
        <v>174296.071</v>
      </c>
      <c r="D11" s="32">
        <v>3292124.8849384598</v>
      </c>
      <c r="E11" s="32">
        <v>3167542.9915940198</v>
      </c>
      <c r="F11" s="32">
        <v>124581.893344444</v>
      </c>
      <c r="G11" s="32">
        <v>3167542.9915940198</v>
      </c>
      <c r="H11" s="32">
        <v>3.7842395929270203E-2</v>
      </c>
    </row>
    <row r="12" spans="1:8" ht="14.25" x14ac:dyDescent="0.2">
      <c r="A12" s="32">
        <v>11</v>
      </c>
      <c r="B12" s="33">
        <v>23</v>
      </c>
      <c r="C12" s="32">
        <v>123306.156</v>
      </c>
      <c r="D12" s="32">
        <v>1157595.35537778</v>
      </c>
      <c r="E12" s="32">
        <v>999049.31803931599</v>
      </c>
      <c r="F12" s="32">
        <v>158546.03733846199</v>
      </c>
      <c r="G12" s="32">
        <v>999049.31803931599</v>
      </c>
      <c r="H12" s="32">
        <v>0.13696153548121401</v>
      </c>
    </row>
    <row r="13" spans="1:8" ht="14.25" x14ac:dyDescent="0.2">
      <c r="A13" s="32">
        <v>12</v>
      </c>
      <c r="B13" s="33">
        <v>24</v>
      </c>
      <c r="C13" s="32">
        <v>32390</v>
      </c>
      <c r="D13" s="32">
        <v>587192.20790000004</v>
      </c>
      <c r="E13" s="32">
        <v>564355.58409316198</v>
      </c>
      <c r="F13" s="32">
        <v>22836.623806837601</v>
      </c>
      <c r="G13" s="32">
        <v>564355.58409316198</v>
      </c>
      <c r="H13" s="32">
        <v>3.8891224201542403E-2</v>
      </c>
    </row>
    <row r="14" spans="1:8" ht="14.25" x14ac:dyDescent="0.2">
      <c r="A14" s="32">
        <v>13</v>
      </c>
      <c r="B14" s="33">
        <v>25</v>
      </c>
      <c r="C14" s="32">
        <v>84754</v>
      </c>
      <c r="D14" s="32">
        <v>1452714.1968</v>
      </c>
      <c r="E14" s="32">
        <v>1369039.2344</v>
      </c>
      <c r="F14" s="32">
        <v>83674.962400000004</v>
      </c>
      <c r="G14" s="32">
        <v>1369039.2344</v>
      </c>
      <c r="H14" s="32">
        <v>5.7599053264790097E-2</v>
      </c>
    </row>
    <row r="15" spans="1:8" ht="14.25" x14ac:dyDescent="0.2">
      <c r="A15" s="32">
        <v>14</v>
      </c>
      <c r="B15" s="33">
        <v>26</v>
      </c>
      <c r="C15" s="32">
        <v>84502</v>
      </c>
      <c r="D15" s="32">
        <v>436269.10804638098</v>
      </c>
      <c r="E15" s="32">
        <v>422696.904434786</v>
      </c>
      <c r="F15" s="32">
        <v>13572.2036115952</v>
      </c>
      <c r="G15" s="32">
        <v>422696.904434786</v>
      </c>
      <c r="H15" s="32">
        <v>3.11097058243975E-2</v>
      </c>
    </row>
    <row r="16" spans="1:8" ht="14.25" x14ac:dyDescent="0.2">
      <c r="A16" s="32">
        <v>15</v>
      </c>
      <c r="B16" s="33">
        <v>27</v>
      </c>
      <c r="C16" s="32">
        <v>136686.177</v>
      </c>
      <c r="D16" s="32">
        <v>1057935.79466667</v>
      </c>
      <c r="E16" s="32">
        <v>960465.00710000005</v>
      </c>
      <c r="F16" s="32">
        <v>97470.787566666695</v>
      </c>
      <c r="G16" s="32">
        <v>960465.00710000005</v>
      </c>
      <c r="H16" s="32">
        <v>9.2132989599220103E-2</v>
      </c>
    </row>
    <row r="17" spans="1:8" ht="14.25" x14ac:dyDescent="0.2">
      <c r="A17" s="32">
        <v>16</v>
      </c>
      <c r="B17" s="33">
        <v>29</v>
      </c>
      <c r="C17" s="32">
        <v>262338</v>
      </c>
      <c r="D17" s="32">
        <v>4063354.0543256402</v>
      </c>
      <c r="E17" s="32">
        <v>2981096.0754957302</v>
      </c>
      <c r="F17" s="32">
        <v>1082257.97882991</v>
      </c>
      <c r="G17" s="32">
        <v>2981096.0754957302</v>
      </c>
      <c r="H17" s="32">
        <v>0.26634597043735297</v>
      </c>
    </row>
    <row r="18" spans="1:8" ht="14.25" x14ac:dyDescent="0.2">
      <c r="A18" s="32">
        <v>17</v>
      </c>
      <c r="B18" s="33">
        <v>31</v>
      </c>
      <c r="C18" s="32">
        <v>23705.094000000001</v>
      </c>
      <c r="D18" s="32">
        <v>297963.31519602903</v>
      </c>
      <c r="E18" s="32">
        <v>259421.20863770001</v>
      </c>
      <c r="F18" s="32">
        <v>38542.106558329499</v>
      </c>
      <c r="G18" s="32">
        <v>259421.20863770001</v>
      </c>
      <c r="H18" s="32">
        <v>0.12935185169682001</v>
      </c>
    </row>
    <row r="19" spans="1:8" ht="14.25" x14ac:dyDescent="0.2">
      <c r="A19" s="32">
        <v>18</v>
      </c>
      <c r="B19" s="33">
        <v>32</v>
      </c>
      <c r="C19" s="32">
        <v>18994.758000000002</v>
      </c>
      <c r="D19" s="32">
        <v>298040.14209491701</v>
      </c>
      <c r="E19" s="32">
        <v>276168.17017535103</v>
      </c>
      <c r="F19" s="32">
        <v>21871.971919565702</v>
      </c>
      <c r="G19" s="32">
        <v>276168.17017535103</v>
      </c>
      <c r="H19" s="32">
        <v>7.3385993463256693E-2</v>
      </c>
    </row>
    <row r="20" spans="1:8" ht="14.25" x14ac:dyDescent="0.2">
      <c r="A20" s="32">
        <v>19</v>
      </c>
      <c r="B20" s="33">
        <v>33</v>
      </c>
      <c r="C20" s="32">
        <v>33913.870999999999</v>
      </c>
      <c r="D20" s="32">
        <v>481453.292322464</v>
      </c>
      <c r="E20" s="32">
        <v>387154.16179948999</v>
      </c>
      <c r="F20" s="32">
        <v>94299.130522974403</v>
      </c>
      <c r="G20" s="32">
        <v>387154.16179948999</v>
      </c>
      <c r="H20" s="32">
        <v>0.195863507481875</v>
      </c>
    </row>
    <row r="21" spans="1:8" ht="14.25" x14ac:dyDescent="0.2">
      <c r="A21" s="32">
        <v>20</v>
      </c>
      <c r="B21" s="33">
        <v>34</v>
      </c>
      <c r="C21" s="32">
        <v>66340.278999999995</v>
      </c>
      <c r="D21" s="32">
        <v>351672.14471070998</v>
      </c>
      <c r="E21" s="32">
        <v>271164.89707041602</v>
      </c>
      <c r="F21" s="32">
        <v>80507.247640293906</v>
      </c>
      <c r="G21" s="32">
        <v>271164.89707041602</v>
      </c>
      <c r="H21" s="32">
        <v>0.228926995928324</v>
      </c>
    </row>
    <row r="22" spans="1:8" ht="14.25" x14ac:dyDescent="0.2">
      <c r="A22" s="32">
        <v>21</v>
      </c>
      <c r="B22" s="33">
        <v>35</v>
      </c>
      <c r="C22" s="32">
        <v>35139.586000000003</v>
      </c>
      <c r="D22" s="32">
        <v>1053289.6170141599</v>
      </c>
      <c r="E22" s="32">
        <v>999419.38394424797</v>
      </c>
      <c r="F22" s="32">
        <v>53870.233069911497</v>
      </c>
      <c r="G22" s="32">
        <v>999419.38394424797</v>
      </c>
      <c r="H22" s="32">
        <v>5.1144748984255202E-2</v>
      </c>
    </row>
    <row r="23" spans="1:8" ht="14.25" x14ac:dyDescent="0.2">
      <c r="A23" s="32">
        <v>22</v>
      </c>
      <c r="B23" s="33">
        <v>36</v>
      </c>
      <c r="C23" s="32">
        <v>154067.68</v>
      </c>
      <c r="D23" s="32">
        <v>696611.19193893799</v>
      </c>
      <c r="E23" s="32">
        <v>600146.52576225903</v>
      </c>
      <c r="F23" s="32">
        <v>96464.6661766795</v>
      </c>
      <c r="G23" s="32">
        <v>600146.52576225903</v>
      </c>
      <c r="H23" s="32">
        <v>0.13847705476591801</v>
      </c>
    </row>
    <row r="24" spans="1:8" ht="14.25" x14ac:dyDescent="0.2">
      <c r="A24" s="32">
        <v>23</v>
      </c>
      <c r="B24" s="33">
        <v>37</v>
      </c>
      <c r="C24" s="32">
        <v>148927.095</v>
      </c>
      <c r="D24" s="32">
        <v>1178776.72531681</v>
      </c>
      <c r="E24" s="32">
        <v>1058196.3899842</v>
      </c>
      <c r="F24" s="32">
        <v>120580.335332613</v>
      </c>
      <c r="G24" s="32">
        <v>1058196.3899842</v>
      </c>
      <c r="H24" s="32">
        <v>0.102292769057011</v>
      </c>
    </row>
    <row r="25" spans="1:8" ht="14.25" x14ac:dyDescent="0.2">
      <c r="A25" s="32">
        <v>24</v>
      </c>
      <c r="B25" s="33">
        <v>38</v>
      </c>
      <c r="C25" s="32">
        <v>135082.769</v>
      </c>
      <c r="D25" s="32">
        <v>761754.57393362804</v>
      </c>
      <c r="E25" s="32">
        <v>727547.31787522102</v>
      </c>
      <c r="F25" s="32">
        <v>34207.256058407103</v>
      </c>
      <c r="G25" s="32">
        <v>727547.31787522102</v>
      </c>
      <c r="H25" s="32">
        <v>4.4905875499721699E-2</v>
      </c>
    </row>
    <row r="26" spans="1:8" ht="14.25" x14ac:dyDescent="0.2">
      <c r="A26" s="32">
        <v>25</v>
      </c>
      <c r="B26" s="33">
        <v>39</v>
      </c>
      <c r="C26" s="32">
        <v>66439.675000000003</v>
      </c>
      <c r="D26" s="32">
        <v>83128.361855873198</v>
      </c>
      <c r="E26" s="32">
        <v>62535.622347516903</v>
      </c>
      <c r="F26" s="32">
        <v>20592.739508356299</v>
      </c>
      <c r="G26" s="32">
        <v>62535.622347516903</v>
      </c>
      <c r="H26" s="32">
        <v>0.24772218588957301</v>
      </c>
    </row>
    <row r="27" spans="1:8" ht="14.25" x14ac:dyDescent="0.2">
      <c r="A27" s="32">
        <v>26</v>
      </c>
      <c r="B27" s="33">
        <v>42</v>
      </c>
      <c r="C27" s="32">
        <v>15884.138999999999</v>
      </c>
      <c r="D27" s="32">
        <v>257764.6335</v>
      </c>
      <c r="E27" s="32">
        <v>244907.1072</v>
      </c>
      <c r="F27" s="32">
        <v>12857.5263</v>
      </c>
      <c r="G27" s="32">
        <v>244907.1072</v>
      </c>
      <c r="H27" s="32">
        <v>4.9880878247015203E-2</v>
      </c>
    </row>
    <row r="28" spans="1:8" ht="14.25" x14ac:dyDescent="0.2">
      <c r="A28" s="32">
        <v>27</v>
      </c>
      <c r="B28" s="33">
        <v>75</v>
      </c>
      <c r="C28" s="32">
        <v>214</v>
      </c>
      <c r="D28" s="32">
        <v>84441.452991452999</v>
      </c>
      <c r="E28" s="32">
        <v>78275.3931623932</v>
      </c>
      <c r="F28" s="32">
        <v>6166.05982905983</v>
      </c>
      <c r="G28" s="32">
        <v>78275.3931623932</v>
      </c>
      <c r="H28" s="32">
        <v>7.3021716356348701E-2</v>
      </c>
    </row>
    <row r="29" spans="1:8" ht="14.25" x14ac:dyDescent="0.2">
      <c r="A29" s="32">
        <v>28</v>
      </c>
      <c r="B29" s="33">
        <v>76</v>
      </c>
      <c r="C29" s="32">
        <v>1372</v>
      </c>
      <c r="D29" s="32">
        <v>243730.344152137</v>
      </c>
      <c r="E29" s="32">
        <v>229486.03600598301</v>
      </c>
      <c r="F29" s="32">
        <v>14244.3081461538</v>
      </c>
      <c r="G29" s="32">
        <v>229486.03600598301</v>
      </c>
      <c r="H29" s="32">
        <v>5.8442900065256299E-2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25049.342712351601</v>
      </c>
      <c r="E30" s="32">
        <v>21351.284955752199</v>
      </c>
      <c r="F30" s="32">
        <v>3698.0577565993499</v>
      </c>
      <c r="G30" s="32">
        <v>21351.284955752199</v>
      </c>
      <c r="H30" s="32">
        <v>0.147630929843755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51</v>
      </c>
      <c r="D32" s="37">
        <v>56331.68</v>
      </c>
      <c r="E32" s="37">
        <v>53842.19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56</v>
      </c>
      <c r="D33" s="37">
        <v>108813.7</v>
      </c>
      <c r="E33" s="37">
        <v>122135.9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</v>
      </c>
      <c r="D34" s="37">
        <v>2905.98</v>
      </c>
      <c r="E34" s="37">
        <v>2477.7800000000002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29</v>
      </c>
      <c r="D35" s="37">
        <v>37245.370000000003</v>
      </c>
      <c r="E35" s="37">
        <v>40052.199999999997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3</v>
      </c>
      <c r="D36" s="37">
        <v>2.56</v>
      </c>
      <c r="E36" s="37">
        <v>2.56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31</v>
      </c>
      <c r="D37" s="37">
        <v>38466.71</v>
      </c>
      <c r="E37" s="37">
        <v>45217.15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26</v>
      </c>
      <c r="D38" s="37">
        <v>28063.26</v>
      </c>
      <c r="E38" s="37">
        <v>24348.84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2015-09-25T00:31:11Z</dcterms:modified>
</cp:coreProperties>
</file>