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<sst xmlns="http://schemas.openxmlformats.org/spreadsheetml/2006/main" count="121" uniqueCount="80">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</sst>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16951380.649799999</v>
      </c>
      <c r="F3" s="25">
        <f>RA!I7</f>
        <v>2173109.0366000002</v>
      </c>
      <c r="G3" s="16">
        <f>SUM(G4:G42)</f>
        <v>14778271.613200003</v>
      </c>
      <c r="H3" s="27">
        <f>RA!J7</f>
        <v>12.819658064994499</v>
      </c>
      <c r="I3" s="20">
        <f>SUM(I4:I42)</f>
        <v>16951386.14287414</v>
      </c>
      <c r="J3" s="21">
        <f>SUM(J4:J42)</f>
        <v>14778271.674632462</v>
      </c>
      <c r="K3" s="22">
        <f>E3-I3</f>
        <v>-5.4930741414427757</v>
      </c>
      <c r="L3" s="22">
        <f>G3-J3</f>
        <v>-6.1432458460330963E-2</v>
      </c>
    </row>
    <row r="4" spans="1:13">
      <c r="A4" s="71">
        <f>RA!A8</f>
        <v>42689</v>
      </c>
      <c r="B4" s="12">
        <v>12</v>
      </c>
      <c r="C4" s="66" t="s">
        <v>6</v>
      </c>
      <c r="D4" s="66"/>
      <c r="E4" s="15">
        <f>VLOOKUP(C4,RA!B8:D35,3,0)</f>
        <v>567054.0736</v>
      </c>
      <c r="F4" s="25">
        <f>VLOOKUP(C4,RA!B8:I38,8,0)</f>
        <v>175563.40239999999</v>
      </c>
      <c r="G4" s="16">
        <f t="shared" ref="G4:G42" si="0">E4-F4</f>
        <v>391490.67119999998</v>
      </c>
      <c r="H4" s="27">
        <f>RA!J8</f>
        <v>30.960610385076301</v>
      </c>
      <c r="I4" s="20">
        <f>VLOOKUP(B4,RMS!B:D,3,FALSE)</f>
        <v>567054.64843504305</v>
      </c>
      <c r="J4" s="21">
        <f>VLOOKUP(B4,RMS!B:E,4,FALSE)</f>
        <v>391490.68099914503</v>
      </c>
      <c r="K4" s="22">
        <f t="shared" ref="K4:K42" si="1">E4-I4</f>
        <v>-0.57483504305128008</v>
      </c>
      <c r="L4" s="22">
        <f t="shared" ref="L4:L42" si="2">G4-J4</f>
        <v>-9.7991450456902385E-3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58843.690600000002</v>
      </c>
      <c r="F5" s="25">
        <f>VLOOKUP(C5,RA!B9:I39,8,0)</f>
        <v>14255.0329</v>
      </c>
      <c r="G5" s="16">
        <f t="shared" si="0"/>
        <v>44588.657700000003</v>
      </c>
      <c r="H5" s="27">
        <f>RA!J9</f>
        <v>24.225252961954801</v>
      </c>
      <c r="I5" s="20">
        <f>VLOOKUP(B5,RMS!B:D,3,FALSE)</f>
        <v>58843.714923076899</v>
      </c>
      <c r="J5" s="21">
        <f>VLOOKUP(B5,RMS!B:E,4,FALSE)</f>
        <v>44588.650583760696</v>
      </c>
      <c r="K5" s="22">
        <f t="shared" si="1"/>
        <v>-2.4323076897417195E-2</v>
      </c>
      <c r="L5" s="22">
        <f t="shared" si="2"/>
        <v>7.116239306924399E-3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90712.932100000005</v>
      </c>
      <c r="F6" s="25">
        <f>VLOOKUP(C6,RA!B10:I40,8,0)</f>
        <v>29064.972000000002</v>
      </c>
      <c r="G6" s="16">
        <f t="shared" si="0"/>
        <v>61647.960100000004</v>
      </c>
      <c r="H6" s="27">
        <f>RA!J10</f>
        <v>32.040604715499001</v>
      </c>
      <c r="I6" s="20">
        <f>VLOOKUP(B6,RMS!B:D,3,FALSE)</f>
        <v>90714.792329385105</v>
      </c>
      <c r="J6" s="21">
        <f>VLOOKUP(B6,RMS!B:E,4,FALSE)</f>
        <v>61647.9615950386</v>
      </c>
      <c r="K6" s="22">
        <f>E6-I6</f>
        <v>-1.8602293850999558</v>
      </c>
      <c r="L6" s="22">
        <f t="shared" si="2"/>
        <v>-1.4950385957490653E-3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65614.9185</v>
      </c>
      <c r="F7" s="25">
        <f>VLOOKUP(C7,RA!B11:I41,8,0)</f>
        <v>15747.106400000001</v>
      </c>
      <c r="G7" s="16">
        <f t="shared" si="0"/>
        <v>49867.812099999996</v>
      </c>
      <c r="H7" s="27">
        <f>RA!J11</f>
        <v>23.999277542347301</v>
      </c>
      <c r="I7" s="20">
        <f>VLOOKUP(B7,RMS!B:D,3,FALSE)</f>
        <v>65614.937153414998</v>
      </c>
      <c r="J7" s="21">
        <f>VLOOKUP(B7,RMS!B:E,4,FALSE)</f>
        <v>49867.812332304697</v>
      </c>
      <c r="K7" s="22">
        <f t="shared" si="1"/>
        <v>-1.8653414997970685E-2</v>
      </c>
      <c r="L7" s="22">
        <f t="shared" si="2"/>
        <v>-2.3230470105772838E-4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151972.57260000001</v>
      </c>
      <c r="F8" s="25">
        <f>VLOOKUP(C8,RA!B12:I42,8,0)</f>
        <v>40660.988400000002</v>
      </c>
      <c r="G8" s="16">
        <f t="shared" si="0"/>
        <v>111311.58420000001</v>
      </c>
      <c r="H8" s="27">
        <f>RA!J12</f>
        <v>26.7554781131605</v>
      </c>
      <c r="I8" s="20">
        <f>VLOOKUP(B8,RMS!B:D,3,FALSE)</f>
        <v>151972.56959316201</v>
      </c>
      <c r="J8" s="21">
        <f>VLOOKUP(B8,RMS!B:E,4,FALSE)</f>
        <v>111311.585867521</v>
      </c>
      <c r="K8" s="22">
        <f t="shared" si="1"/>
        <v>3.0068380001466721E-3</v>
      </c>
      <c r="L8" s="22">
        <f t="shared" si="2"/>
        <v>-1.6675209917593747E-3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257694.60490000001</v>
      </c>
      <c r="F9" s="25">
        <f>VLOOKUP(C9,RA!B13:I43,8,0)</f>
        <v>86386.631299999994</v>
      </c>
      <c r="G9" s="16">
        <f t="shared" si="0"/>
        <v>171307.97360000003</v>
      </c>
      <c r="H9" s="27">
        <f>RA!J13</f>
        <v>33.522871514334902</v>
      </c>
      <c r="I9" s="20">
        <f>VLOOKUP(B9,RMS!B:D,3,FALSE)</f>
        <v>257694.76513504301</v>
      </c>
      <c r="J9" s="21">
        <f>VLOOKUP(B9,RMS!B:E,4,FALSE)</f>
        <v>171307.97235042701</v>
      </c>
      <c r="K9" s="22">
        <f t="shared" si="1"/>
        <v>-0.16023504300392233</v>
      </c>
      <c r="L9" s="22">
        <f t="shared" si="2"/>
        <v>1.2495730188675225E-3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98523.237099999998</v>
      </c>
      <c r="F10" s="25">
        <f>VLOOKUP(C10,RA!B14:I43,8,0)</f>
        <v>19680.653300000002</v>
      </c>
      <c r="G10" s="16">
        <f t="shared" si="0"/>
        <v>78842.583799999993</v>
      </c>
      <c r="H10" s="27">
        <f>RA!J14</f>
        <v>19.975646232598301</v>
      </c>
      <c r="I10" s="20">
        <f>VLOOKUP(B10,RMS!B:D,3,FALSE)</f>
        <v>98523.239906837596</v>
      </c>
      <c r="J10" s="21">
        <f>VLOOKUP(B10,RMS!B:E,4,FALSE)</f>
        <v>78842.5832008547</v>
      </c>
      <c r="K10" s="22">
        <f t="shared" si="1"/>
        <v>-2.8068375977454707E-3</v>
      </c>
      <c r="L10" s="22">
        <f t="shared" si="2"/>
        <v>5.991452926537022E-4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142384.25169999999</v>
      </c>
      <c r="F11" s="25">
        <f>VLOOKUP(C11,RA!B15:I44,8,0)</f>
        <v>41286.323799999998</v>
      </c>
      <c r="G11" s="16">
        <f t="shared" si="0"/>
        <v>101097.9279</v>
      </c>
      <c r="H11" s="27">
        <f>RA!J15</f>
        <v>28.996411686728699</v>
      </c>
      <c r="I11" s="20">
        <f>VLOOKUP(B11,RMS!B:D,3,FALSE)</f>
        <v>142384.35498717899</v>
      </c>
      <c r="J11" s="21">
        <f>VLOOKUP(B11,RMS!B:E,4,FALSE)</f>
        <v>101097.92878546999</v>
      </c>
      <c r="K11" s="22">
        <f t="shared" si="1"/>
        <v>-0.10328717899392359</v>
      </c>
      <c r="L11" s="22">
        <f t="shared" si="2"/>
        <v>-8.8546999904792756E-4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588465.99589999998</v>
      </c>
      <c r="F12" s="25">
        <f>VLOOKUP(C12,RA!B16:I45,8,0)</f>
        <v>-43206.485200000003</v>
      </c>
      <c r="G12" s="16">
        <f t="shared" si="0"/>
        <v>631672.48109999998</v>
      </c>
      <c r="H12" s="27">
        <f>RA!J16</f>
        <v>-7.3422229153479002</v>
      </c>
      <c r="I12" s="20">
        <f>VLOOKUP(B12,RMS!B:D,3,FALSE)</f>
        <v>588465.557972649</v>
      </c>
      <c r="J12" s="21">
        <f>VLOOKUP(B12,RMS!B:E,4,FALSE)</f>
        <v>631672.48120000004</v>
      </c>
      <c r="K12" s="22">
        <f t="shared" si="1"/>
        <v>0.43792735098395497</v>
      </c>
      <c r="L12" s="22">
        <f t="shared" si="2"/>
        <v>-1.0000006295740604E-4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495972.71299999999</v>
      </c>
      <c r="F13" s="25">
        <f>VLOOKUP(C13,RA!B17:I46,8,0)</f>
        <v>60707.878400000001</v>
      </c>
      <c r="G13" s="16">
        <f t="shared" si="0"/>
        <v>435264.8346</v>
      </c>
      <c r="H13" s="27">
        <f>RA!J17</f>
        <v>12.2401649947222</v>
      </c>
      <c r="I13" s="20">
        <f>VLOOKUP(B13,RMS!B:D,3,FALSE)</f>
        <v>495972.71961880301</v>
      </c>
      <c r="J13" s="21">
        <f>VLOOKUP(B13,RMS!B:E,4,FALSE)</f>
        <v>435264.83386153798</v>
      </c>
      <c r="K13" s="22">
        <f t="shared" si="1"/>
        <v>-6.6188030177727342E-3</v>
      </c>
      <c r="L13" s="22">
        <f t="shared" si="2"/>
        <v>7.384620257653296E-4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1392855.9591999999</v>
      </c>
      <c r="F14" s="25">
        <f>VLOOKUP(C14,RA!B18:I47,8,0)</f>
        <v>244095.99770000001</v>
      </c>
      <c r="G14" s="16">
        <f t="shared" si="0"/>
        <v>1148759.9615</v>
      </c>
      <c r="H14" s="27">
        <f>RA!J18</f>
        <v>17.524855753225101</v>
      </c>
      <c r="I14" s="20">
        <f>VLOOKUP(B14,RMS!B:D,3,FALSE)</f>
        <v>1392856.1747260301</v>
      </c>
      <c r="J14" s="21">
        <f>VLOOKUP(B14,RMS!B:E,4,FALSE)</f>
        <v>1148759.9511367499</v>
      </c>
      <c r="K14" s="22">
        <f t="shared" si="1"/>
        <v>-0.21552603016607463</v>
      </c>
      <c r="L14" s="22">
        <f t="shared" si="2"/>
        <v>1.0363250039517879E-2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593883.17709999997</v>
      </c>
      <c r="F15" s="25">
        <f>VLOOKUP(C15,RA!B19:I48,8,0)</f>
        <v>72421.852700000003</v>
      </c>
      <c r="G15" s="16">
        <f t="shared" si="0"/>
        <v>521461.32439999998</v>
      </c>
      <c r="H15" s="27">
        <f>RA!J19</f>
        <v>12.194629430933601</v>
      </c>
      <c r="I15" s="20">
        <f>VLOOKUP(B15,RMS!B:D,3,FALSE)</f>
        <v>593883.25320085499</v>
      </c>
      <c r="J15" s="21">
        <f>VLOOKUP(B15,RMS!B:E,4,FALSE)</f>
        <v>521461.32389914501</v>
      </c>
      <c r="K15" s="22">
        <f t="shared" si="1"/>
        <v>-7.6100855018012226E-2</v>
      </c>
      <c r="L15" s="22">
        <f t="shared" si="2"/>
        <v>5.0085497787222266E-4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1651357.5375999999</v>
      </c>
      <c r="F16" s="25">
        <f>VLOOKUP(C16,RA!B20:I49,8,0)</f>
        <v>246076.9939</v>
      </c>
      <c r="G16" s="16">
        <f t="shared" si="0"/>
        <v>1405280.5436999998</v>
      </c>
      <c r="H16" s="27">
        <f>RA!J20</f>
        <v>14.901496998501999</v>
      </c>
      <c r="I16" s="20">
        <f>VLOOKUP(B16,RMS!B:D,3,FALSE)</f>
        <v>1651357.91758786</v>
      </c>
      <c r="J16" s="21">
        <f>VLOOKUP(B16,RMS!B:E,4,FALSE)</f>
        <v>1405280.5437</v>
      </c>
      <c r="K16" s="22">
        <f t="shared" si="1"/>
        <v>-0.37998786009848118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585574.22100000002</v>
      </c>
      <c r="F17" s="25">
        <f>VLOOKUP(C17,RA!B21:I50,8,0)</f>
        <v>162972.73800000001</v>
      </c>
      <c r="G17" s="16">
        <f t="shared" si="0"/>
        <v>422601.48300000001</v>
      </c>
      <c r="H17" s="27">
        <f>RA!J21</f>
        <v>27.831269232051799</v>
      </c>
      <c r="I17" s="20">
        <f>VLOOKUP(B17,RMS!B:D,3,FALSE)</f>
        <v>585574.39270173199</v>
      </c>
      <c r="J17" s="21">
        <f>VLOOKUP(B17,RMS!B:E,4,FALSE)</f>
        <v>422601.48307817098</v>
      </c>
      <c r="K17" s="22">
        <f t="shared" si="1"/>
        <v>-0.17170173197519034</v>
      </c>
      <c r="L17" s="22">
        <f t="shared" si="2"/>
        <v>-7.8170967753976583E-5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1015752.7122</v>
      </c>
      <c r="F18" s="25">
        <f>VLOOKUP(C18,RA!B22:I51,8,0)</f>
        <v>64011.769099999998</v>
      </c>
      <c r="G18" s="16">
        <f t="shared" si="0"/>
        <v>951740.94309999992</v>
      </c>
      <c r="H18" s="27">
        <f>RA!J22</f>
        <v>6.3019048171043597</v>
      </c>
      <c r="I18" s="20">
        <f>VLOOKUP(B18,RMS!B:D,3,FALSE)</f>
        <v>1015753.85058428</v>
      </c>
      <c r="J18" s="21">
        <f>VLOOKUP(B18,RMS!B:E,4,FALSE)</f>
        <v>951740.94460648997</v>
      </c>
      <c r="K18" s="22">
        <f t="shared" si="1"/>
        <v>-1.1383842800278217</v>
      </c>
      <c r="L18" s="22">
        <f t="shared" si="2"/>
        <v>-1.5064900508150458E-3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2871020.0728000002</v>
      </c>
      <c r="F19" s="25">
        <f>VLOOKUP(C19,RA!B23:I52,8,0)</f>
        <v>465726.19099999999</v>
      </c>
      <c r="G19" s="16">
        <f t="shared" si="0"/>
        <v>2405293.8818000001</v>
      </c>
      <c r="H19" s="27">
        <f>RA!J23</f>
        <v>16.221627825325299</v>
      </c>
      <c r="I19" s="20">
        <f>VLOOKUP(B19,RMS!B:D,3,FALSE)</f>
        <v>2871021.4198128199</v>
      </c>
      <c r="J19" s="21">
        <f>VLOOKUP(B19,RMS!B:E,4,FALSE)</f>
        <v>2405293.9015640998</v>
      </c>
      <c r="K19" s="22">
        <f t="shared" si="1"/>
        <v>-1.3470128197222948</v>
      </c>
      <c r="L19" s="22">
        <f t="shared" si="2"/>
        <v>-1.9764099735766649E-2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249398.3064</v>
      </c>
      <c r="F20" s="25">
        <f>VLOOKUP(C20,RA!B24:I53,8,0)</f>
        <v>31237.2703</v>
      </c>
      <c r="G20" s="16">
        <f t="shared" si="0"/>
        <v>218161.0361</v>
      </c>
      <c r="H20" s="27">
        <f>RA!J24</f>
        <v>12.525053097152901</v>
      </c>
      <c r="I20" s="20">
        <f>VLOOKUP(B20,RMS!B:D,3,FALSE)</f>
        <v>249398.369151191</v>
      </c>
      <c r="J20" s="21">
        <f>VLOOKUP(B20,RMS!B:E,4,FALSE)</f>
        <v>218161.03290769499</v>
      </c>
      <c r="K20" s="22">
        <f t="shared" si="1"/>
        <v>-6.2751190998824313E-2</v>
      </c>
      <c r="L20" s="22">
        <f t="shared" si="2"/>
        <v>3.1923050119075924E-3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365657.84850000002</v>
      </c>
      <c r="F21" s="25">
        <f>VLOOKUP(C21,RA!B25:I54,8,0)</f>
        <v>17440.375</v>
      </c>
      <c r="G21" s="16">
        <f t="shared" si="0"/>
        <v>348217.47350000002</v>
      </c>
      <c r="H21" s="27">
        <f>RA!J25</f>
        <v>4.7695885843949002</v>
      </c>
      <c r="I21" s="20">
        <f>VLOOKUP(B21,RMS!B:D,3,FALSE)</f>
        <v>365657.909093094</v>
      </c>
      <c r="J21" s="21">
        <f>VLOOKUP(B21,RMS!B:E,4,FALSE)</f>
        <v>348217.47902015102</v>
      </c>
      <c r="K21" s="22">
        <f t="shared" si="1"/>
        <v>-6.0593093978241086E-2</v>
      </c>
      <c r="L21" s="22">
        <f t="shared" si="2"/>
        <v>-5.5201509967446327E-3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594590.03060000006</v>
      </c>
      <c r="F22" s="25">
        <f>VLOOKUP(C22,RA!B26:I55,8,0)</f>
        <v>125519.175</v>
      </c>
      <c r="G22" s="16">
        <f t="shared" si="0"/>
        <v>469070.85560000007</v>
      </c>
      <c r="H22" s="27">
        <f>RA!J26</f>
        <v>21.110205106086099</v>
      </c>
      <c r="I22" s="20">
        <f>VLOOKUP(B22,RMS!B:D,3,FALSE)</f>
        <v>594589.97426370904</v>
      </c>
      <c r="J22" s="21">
        <f>VLOOKUP(B22,RMS!B:E,4,FALSE)</f>
        <v>469070.85193300899</v>
      </c>
      <c r="K22" s="22">
        <f t="shared" si="1"/>
        <v>5.6336291017942131E-2</v>
      </c>
      <c r="L22" s="22">
        <f t="shared" si="2"/>
        <v>3.6669910768978298E-3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206080.924</v>
      </c>
      <c r="F23" s="25">
        <f>VLOOKUP(C23,RA!B27:I56,8,0)</f>
        <v>51338.493499999997</v>
      </c>
      <c r="G23" s="16">
        <f t="shared" si="0"/>
        <v>154742.43050000002</v>
      </c>
      <c r="H23" s="27">
        <f>RA!J27</f>
        <v>24.9118125557317</v>
      </c>
      <c r="I23" s="20">
        <f>VLOOKUP(B23,RMS!B:D,3,FALSE)</f>
        <v>206080.77823183601</v>
      </c>
      <c r="J23" s="21">
        <f>VLOOKUP(B23,RMS!B:E,4,FALSE)</f>
        <v>154742.43431263999</v>
      </c>
      <c r="K23" s="22">
        <f t="shared" si="1"/>
        <v>0.14576816398766823</v>
      </c>
      <c r="L23" s="22">
        <f t="shared" si="2"/>
        <v>-3.8126399740576744E-3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1138771.1325000001</v>
      </c>
      <c r="F24" s="25">
        <f>VLOOKUP(C24,RA!B28:I57,8,0)</f>
        <v>45951.329100000003</v>
      </c>
      <c r="G24" s="16">
        <f t="shared" si="0"/>
        <v>1092819.8034000001</v>
      </c>
      <c r="H24" s="27">
        <f>RA!J28</f>
        <v>4.0351680674518704</v>
      </c>
      <c r="I24" s="20">
        <f>VLOOKUP(B24,RMS!B:D,3,FALSE)</f>
        <v>1138771.1330309701</v>
      </c>
      <c r="J24" s="21">
        <f>VLOOKUP(B24,RMS!B:E,4,FALSE)</f>
        <v>1092819.8193044199</v>
      </c>
      <c r="K24" s="22">
        <f t="shared" si="1"/>
        <v>-5.3097005002200603E-4</v>
      </c>
      <c r="L24" s="22">
        <f t="shared" si="2"/>
        <v>-1.5904419822618365E-2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742187.45440000005</v>
      </c>
      <c r="F25" s="25">
        <f>VLOOKUP(C25,RA!B29:I58,8,0)</f>
        <v>67419.745899999994</v>
      </c>
      <c r="G25" s="16">
        <f t="shared" si="0"/>
        <v>674767.70850000007</v>
      </c>
      <c r="H25" s="27">
        <f>RA!J29</f>
        <v>9.0839242162215701</v>
      </c>
      <c r="I25" s="20">
        <f>VLOOKUP(B25,RMS!B:D,3,FALSE)</f>
        <v>742187.48081858398</v>
      </c>
      <c r="J25" s="21">
        <f>VLOOKUP(B25,RMS!B:E,4,FALSE)</f>
        <v>674767.73398744396</v>
      </c>
      <c r="K25" s="22">
        <f t="shared" si="1"/>
        <v>-2.6418583933264017E-2</v>
      </c>
      <c r="L25" s="22">
        <f t="shared" si="2"/>
        <v>-2.5487443897873163E-2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787431.02670000005</v>
      </c>
      <c r="F26" s="25">
        <f>VLOOKUP(C26,RA!B30:I59,8,0)</f>
        <v>88684.441099999996</v>
      </c>
      <c r="G26" s="16">
        <f t="shared" si="0"/>
        <v>698746.58560000011</v>
      </c>
      <c r="H26" s="27">
        <f>RA!J30</f>
        <v>11.262502758071699</v>
      </c>
      <c r="I26" s="20">
        <f>VLOOKUP(B26,RMS!B:D,3,FALSE)</f>
        <v>787431.03725044196</v>
      </c>
      <c r="J26" s="21">
        <f>VLOOKUP(B26,RMS!B:E,4,FALSE)</f>
        <v>698746.58015434095</v>
      </c>
      <c r="K26" s="22">
        <f t="shared" si="1"/>
        <v>-1.0550441918894649E-2</v>
      </c>
      <c r="L26" s="22">
        <f t="shared" si="2"/>
        <v>5.4456591606140137E-3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607641.96180000005</v>
      </c>
      <c r="F27" s="25">
        <f>VLOOKUP(C27,RA!B31:I60,8,0)</f>
        <v>33056.339500000002</v>
      </c>
      <c r="G27" s="16">
        <f t="shared" si="0"/>
        <v>574585.62230000005</v>
      </c>
      <c r="H27" s="27">
        <f>RA!J31</f>
        <v>5.44010150353642</v>
      </c>
      <c r="I27" s="20">
        <f>VLOOKUP(B27,RMS!B:D,3,FALSE)</f>
        <v>607641.93909999996</v>
      </c>
      <c r="J27" s="21">
        <f>VLOOKUP(B27,RMS!B:E,4,FALSE)</f>
        <v>574585.617102655</v>
      </c>
      <c r="K27" s="22">
        <f t="shared" si="1"/>
        <v>2.2700000088661909E-2</v>
      </c>
      <c r="L27" s="22">
        <f t="shared" si="2"/>
        <v>5.1973450463265181E-3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117036.3863</v>
      </c>
      <c r="F28" s="25">
        <f>VLOOKUP(C28,RA!B32:I61,8,0)</f>
        <v>26286.327099999999</v>
      </c>
      <c r="G28" s="16">
        <f t="shared" si="0"/>
        <v>90750.059200000003</v>
      </c>
      <c r="H28" s="27">
        <f>RA!J32</f>
        <v>22.459961325719799</v>
      </c>
      <c r="I28" s="20">
        <f>VLOOKUP(B28,RMS!B:D,3,FALSE)</f>
        <v>117036.308594373</v>
      </c>
      <c r="J28" s="21">
        <f>VLOOKUP(B28,RMS!B:E,4,FALSE)</f>
        <v>90750.084079820197</v>
      </c>
      <c r="K28" s="22">
        <f t="shared" si="1"/>
        <v>7.7705627001705579E-2</v>
      </c>
      <c r="L28" s="22">
        <f t="shared" si="2"/>
        <v>-2.4879820193746127E-2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225874.82139999999</v>
      </c>
      <c r="F30" s="25">
        <f>VLOOKUP(C30,RA!B34:I64,8,0)</f>
        <v>16011.7093</v>
      </c>
      <c r="G30" s="16">
        <f t="shared" si="0"/>
        <v>209863.1121</v>
      </c>
      <c r="H30" s="27">
        <f>RA!J34</f>
        <v>0</v>
      </c>
      <c r="I30" s="20">
        <f>VLOOKUP(B30,RMS!B:D,3,FALSE)</f>
        <v>225874.8211</v>
      </c>
      <c r="J30" s="21">
        <f>VLOOKUP(B30,RMS!B:E,4,FALSE)</f>
        <v>209863.1005</v>
      </c>
      <c r="K30" s="22">
        <f t="shared" si="1"/>
        <v>2.9999998514540493E-4</v>
      </c>
      <c r="L30" s="22">
        <f t="shared" si="2"/>
        <v>1.1599999997997656E-2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7.0887534966303196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631938.05000000005</v>
      </c>
      <c r="F32" s="25">
        <f>VLOOKUP(C32,RA!B34:I65,8,0)</f>
        <v>-2820.92</v>
      </c>
      <c r="G32" s="16">
        <f t="shared" si="0"/>
        <v>634758.97000000009</v>
      </c>
      <c r="H32" s="27">
        <f>RA!J34</f>
        <v>0</v>
      </c>
      <c r="I32" s="20">
        <f>VLOOKUP(B32,RMS!B:D,3,FALSE)</f>
        <v>631938.05000000005</v>
      </c>
      <c r="J32" s="21">
        <f>VLOOKUP(B32,RMS!B:E,4,FALSE)</f>
        <v>634758.97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96353.600000000006</v>
      </c>
      <c r="F33" s="25">
        <f>VLOOKUP(C33,RA!B34:I65,8,0)</f>
        <v>-13080.98</v>
      </c>
      <c r="G33" s="16">
        <f t="shared" si="0"/>
        <v>109434.58</v>
      </c>
      <c r="H33" s="27">
        <f>RA!J34</f>
        <v>0</v>
      </c>
      <c r="I33" s="20">
        <f>VLOOKUP(B33,RMS!B:D,3,FALSE)</f>
        <v>96353.600000000006</v>
      </c>
      <c r="J33" s="21">
        <f>VLOOKUP(B33,RMS!B:E,4,FALSE)</f>
        <v>109434.58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12679.48</v>
      </c>
      <c r="F34" s="25">
        <f>VLOOKUP(C34,RA!B34:I66,8,0)</f>
        <v>455.55</v>
      </c>
      <c r="G34" s="16">
        <f t="shared" si="0"/>
        <v>12223.93</v>
      </c>
      <c r="H34" s="27">
        <f>RA!J35</f>
        <v>7.0887534966303196</v>
      </c>
      <c r="I34" s="20">
        <f>VLOOKUP(B34,RMS!B:D,3,FALSE)</f>
        <v>12679.48</v>
      </c>
      <c r="J34" s="21">
        <f>VLOOKUP(B34,RMS!B:E,4,FALSE)</f>
        <v>12223.93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90139.47</v>
      </c>
      <c r="F35" s="25">
        <f>VLOOKUP(C35,RA!B34:I67,8,0)</f>
        <v>-21384.75</v>
      </c>
      <c r="G35" s="16">
        <f t="shared" si="0"/>
        <v>111524.22</v>
      </c>
      <c r="H35" s="27">
        <f>RA!J34</f>
        <v>0</v>
      </c>
      <c r="I35" s="20">
        <f>VLOOKUP(B35,RMS!B:D,3,FALSE)</f>
        <v>90139.47</v>
      </c>
      <c r="J35" s="21">
        <f>VLOOKUP(B35,RMS!B:E,4,FALSE)</f>
        <v>111524.22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7.0887534966303196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16883.7605</v>
      </c>
      <c r="F37" s="25">
        <f>VLOOKUP(C37,RA!B8:I68,8,0)</f>
        <v>999.5127</v>
      </c>
      <c r="G37" s="16">
        <f t="shared" si="0"/>
        <v>15884.247800000001</v>
      </c>
      <c r="H37" s="27">
        <f>RA!J35</f>
        <v>7.0887534966303196</v>
      </c>
      <c r="I37" s="20">
        <f>VLOOKUP(B37,RMS!B:D,3,FALSE)</f>
        <v>16883.760683760702</v>
      </c>
      <c r="J37" s="21">
        <f>VLOOKUP(B37,RMS!B:E,4,FALSE)</f>
        <v>15884.2478632479</v>
      </c>
      <c r="K37" s="22">
        <f t="shared" si="1"/>
        <v>-1.8376070147496648E-4</v>
      </c>
      <c r="L37" s="22">
        <f t="shared" si="2"/>
        <v>-6.3247898651752621E-5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304767.24920000002</v>
      </c>
      <c r="F38" s="25">
        <f>VLOOKUP(C38,RA!B8:I69,8,0)</f>
        <v>17029.165199999999</v>
      </c>
      <c r="G38" s="16">
        <f t="shared" si="0"/>
        <v>287738.08400000003</v>
      </c>
      <c r="H38" s="27">
        <f>RA!J36</f>
        <v>0</v>
      </c>
      <c r="I38" s="20">
        <f>VLOOKUP(B38,RMS!B:D,3,FALSE)</f>
        <v>304767.245254701</v>
      </c>
      <c r="J38" s="21">
        <f>VLOOKUP(B38,RMS!B:E,4,FALSE)</f>
        <v>287738.08424871799</v>
      </c>
      <c r="K38" s="22">
        <f t="shared" si="1"/>
        <v>3.945299016777426E-3</v>
      </c>
      <c r="L38" s="22">
        <f t="shared" si="2"/>
        <v>-2.4871795903891325E-4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89278.75</v>
      </c>
      <c r="F39" s="25">
        <f>VLOOKUP(C39,RA!B9:I70,8,0)</f>
        <v>-12378.39</v>
      </c>
      <c r="G39" s="16">
        <f t="shared" si="0"/>
        <v>101657.14</v>
      </c>
      <c r="H39" s="27">
        <f>RA!J37</f>
        <v>-0.44639185755629102</v>
      </c>
      <c r="I39" s="20">
        <f>VLOOKUP(B39,RMS!B:D,3,FALSE)</f>
        <v>89278.75</v>
      </c>
      <c r="J39" s="21">
        <f>VLOOKUP(B39,RMS!B:E,4,FALSE)</f>
        <v>101657.14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37134.239999999998</v>
      </c>
      <c r="F40" s="25">
        <f>VLOOKUP(C40,RA!B10:I71,8,0)</f>
        <v>5262.74</v>
      </c>
      <c r="G40" s="16">
        <f t="shared" si="0"/>
        <v>31871.5</v>
      </c>
      <c r="H40" s="27">
        <f>RA!J38</f>
        <v>-13.5760158416499</v>
      </c>
      <c r="I40" s="20">
        <f>VLOOKUP(B40,RMS!B:D,3,FALSE)</f>
        <v>37134.239999999998</v>
      </c>
      <c r="J40" s="21">
        <f>VLOOKUP(B40,RMS!B:E,4,FALSE)</f>
        <v>31871.5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3.59281295447447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9853.4876000000004</v>
      </c>
      <c r="F42" s="25">
        <f>VLOOKUP(C42,RA!B8:I72,8,0)</f>
        <v>629.85680000000002</v>
      </c>
      <c r="G42" s="16">
        <f t="shared" si="0"/>
        <v>9223.6308000000008</v>
      </c>
      <c r="H42" s="27">
        <f>RA!J39</f>
        <v>3.59281295447447</v>
      </c>
      <c r="I42" s="20">
        <f>VLOOKUP(B42,RMS!B:D,3,FALSE)</f>
        <v>9853.4876333106404</v>
      </c>
      <c r="J42" s="21">
        <f>VLOOKUP(B42,RMS!B:E,4,FALSE)</f>
        <v>9223.6304576053208</v>
      </c>
      <c r="K42" s="22">
        <f t="shared" si="1"/>
        <v>-3.331063999212347E-5</v>
      </c>
      <c r="L42" s="22">
        <f t="shared" si="2"/>
        <v>3.4239468004670925E-4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16951380.649799999</v>
      </c>
      <c r="E7" s="65"/>
      <c r="F7" s="65"/>
      <c r="G7" s="53">
        <v>23388695.510000002</v>
      </c>
      <c r="H7" s="54">
        <v>-27.523188958733002</v>
      </c>
      <c r="I7" s="53">
        <v>2173109.0366000002</v>
      </c>
      <c r="J7" s="54">
        <v>12.819658064994499</v>
      </c>
      <c r="K7" s="53">
        <v>3596869.1105999998</v>
      </c>
      <c r="L7" s="54">
        <v>15.378664915544899</v>
      </c>
      <c r="M7" s="54">
        <v>-0.395833162181011</v>
      </c>
      <c r="N7" s="53">
        <v>452506936.22439998</v>
      </c>
      <c r="O7" s="53">
        <v>7134665714.6540003</v>
      </c>
      <c r="P7" s="53">
        <v>820776</v>
      </c>
      <c r="Q7" s="53">
        <v>822902</v>
      </c>
      <c r="R7" s="54">
        <v>-0.258353971675851</v>
      </c>
      <c r="S7" s="53">
        <v>20.6528707586479</v>
      </c>
      <c r="T7" s="53">
        <v>20.101435901358801</v>
      </c>
      <c r="U7" s="55">
        <v>2.6700155331101798</v>
      </c>
    </row>
    <row r="8" spans="1:23" ht="12" thickBot="1">
      <c r="A8" s="74">
        <v>42689</v>
      </c>
      <c r="B8" s="72" t="s">
        <v>6</v>
      </c>
      <c r="C8" s="73"/>
      <c r="D8" s="56">
        <v>567054.0736</v>
      </c>
      <c r="E8" s="59"/>
      <c r="F8" s="59"/>
      <c r="G8" s="56">
        <v>912552.14549999998</v>
      </c>
      <c r="H8" s="57">
        <v>-37.860638825269199</v>
      </c>
      <c r="I8" s="56">
        <v>175563.40239999999</v>
      </c>
      <c r="J8" s="57">
        <v>30.960610385076301</v>
      </c>
      <c r="K8" s="56">
        <v>276402.85810000001</v>
      </c>
      <c r="L8" s="57">
        <v>30.288993288000601</v>
      </c>
      <c r="M8" s="57">
        <v>-0.36482783279873798</v>
      </c>
      <c r="N8" s="56">
        <v>21622379.921100002</v>
      </c>
      <c r="O8" s="56">
        <v>268373994.78580001</v>
      </c>
      <c r="P8" s="56">
        <v>19966</v>
      </c>
      <c r="Q8" s="56">
        <v>20063</v>
      </c>
      <c r="R8" s="57">
        <v>-0.48347704730100599</v>
      </c>
      <c r="S8" s="56">
        <v>28.4009853551037</v>
      </c>
      <c r="T8" s="56">
        <v>28.209948836166099</v>
      </c>
      <c r="U8" s="58">
        <v>0.67264046141013401</v>
      </c>
    </row>
    <row r="9" spans="1:23" ht="12" thickBot="1">
      <c r="A9" s="75"/>
      <c r="B9" s="72" t="s">
        <v>7</v>
      </c>
      <c r="C9" s="73"/>
      <c r="D9" s="56">
        <v>58843.690600000002</v>
      </c>
      <c r="E9" s="59"/>
      <c r="F9" s="59"/>
      <c r="G9" s="56">
        <v>122396.20170000001</v>
      </c>
      <c r="H9" s="57">
        <v>-51.923597478760698</v>
      </c>
      <c r="I9" s="56">
        <v>14255.0329</v>
      </c>
      <c r="J9" s="57">
        <v>24.225252961954801</v>
      </c>
      <c r="K9" s="56">
        <v>27949.496299999999</v>
      </c>
      <c r="L9" s="57">
        <v>22.835264421444901</v>
      </c>
      <c r="M9" s="57">
        <v>-0.48997174235301</v>
      </c>
      <c r="N9" s="56">
        <v>1347920.7487999999</v>
      </c>
      <c r="O9" s="56">
        <v>36574167.8539</v>
      </c>
      <c r="P9" s="56">
        <v>3478</v>
      </c>
      <c r="Q9" s="56">
        <v>3246</v>
      </c>
      <c r="R9" s="57">
        <v>7.1472581638940298</v>
      </c>
      <c r="S9" s="56">
        <v>16.918829959747001</v>
      </c>
      <c r="T9" s="56">
        <v>17.138063093037601</v>
      </c>
      <c r="U9" s="58">
        <v>-1.2957937033009801</v>
      </c>
    </row>
    <row r="10" spans="1:23" ht="12" thickBot="1">
      <c r="A10" s="75"/>
      <c r="B10" s="72" t="s">
        <v>8</v>
      </c>
      <c r="C10" s="73"/>
      <c r="D10" s="56">
        <v>90712.932100000005</v>
      </c>
      <c r="E10" s="59"/>
      <c r="F10" s="59"/>
      <c r="G10" s="56">
        <v>172599.18429999999</v>
      </c>
      <c r="H10" s="57">
        <v>-47.4430122784769</v>
      </c>
      <c r="I10" s="56">
        <v>29064.972000000002</v>
      </c>
      <c r="J10" s="57">
        <v>32.040604715499001</v>
      </c>
      <c r="K10" s="56">
        <v>49224.474900000001</v>
      </c>
      <c r="L10" s="57">
        <v>28.519529277983999</v>
      </c>
      <c r="M10" s="57">
        <v>-0.40954226410650901</v>
      </c>
      <c r="N10" s="56">
        <v>2890360.8136999998</v>
      </c>
      <c r="O10" s="56">
        <v>59011206.933300003</v>
      </c>
      <c r="P10" s="56">
        <v>81232</v>
      </c>
      <c r="Q10" s="56">
        <v>80666</v>
      </c>
      <c r="R10" s="57">
        <v>0.70165869139413595</v>
      </c>
      <c r="S10" s="56">
        <v>1.1167142517727</v>
      </c>
      <c r="T10" s="56">
        <v>1.0854495375994799</v>
      </c>
      <c r="U10" s="58">
        <v>2.7997058444974501</v>
      </c>
    </row>
    <row r="11" spans="1:23" ht="12" thickBot="1">
      <c r="A11" s="75"/>
      <c r="B11" s="72" t="s">
        <v>9</v>
      </c>
      <c r="C11" s="73"/>
      <c r="D11" s="56">
        <v>65614.9185</v>
      </c>
      <c r="E11" s="59"/>
      <c r="F11" s="59"/>
      <c r="G11" s="56">
        <v>107523.2907</v>
      </c>
      <c r="H11" s="57">
        <v>-38.976087810526799</v>
      </c>
      <c r="I11" s="56">
        <v>15747.106400000001</v>
      </c>
      <c r="J11" s="57">
        <v>23.999277542347301</v>
      </c>
      <c r="K11" s="56">
        <v>26305.918799999999</v>
      </c>
      <c r="L11" s="57">
        <v>24.465321539866199</v>
      </c>
      <c r="M11" s="57">
        <v>-0.40138542509300201</v>
      </c>
      <c r="N11" s="56">
        <v>1294401.0582000001</v>
      </c>
      <c r="O11" s="56">
        <v>21251996.336100001</v>
      </c>
      <c r="P11" s="56">
        <v>2683</v>
      </c>
      <c r="Q11" s="56">
        <v>2748</v>
      </c>
      <c r="R11" s="57">
        <v>-2.3653566229985499</v>
      </c>
      <c r="S11" s="56">
        <v>24.455802646291499</v>
      </c>
      <c r="T11" s="56">
        <v>24.431441557496399</v>
      </c>
      <c r="U11" s="58">
        <v>9.9612714198925006E-2</v>
      </c>
    </row>
    <row r="12" spans="1:23" ht="12" thickBot="1">
      <c r="A12" s="75"/>
      <c r="B12" s="72" t="s">
        <v>10</v>
      </c>
      <c r="C12" s="73"/>
      <c r="D12" s="56">
        <v>151972.57260000001</v>
      </c>
      <c r="E12" s="59"/>
      <c r="F12" s="59"/>
      <c r="G12" s="56">
        <v>739989.60250000004</v>
      </c>
      <c r="H12" s="57">
        <v>-79.462877304414604</v>
      </c>
      <c r="I12" s="56">
        <v>40660.988400000002</v>
      </c>
      <c r="J12" s="57">
        <v>26.7554781131605</v>
      </c>
      <c r="K12" s="56">
        <v>266219.0612</v>
      </c>
      <c r="L12" s="57">
        <v>35.976054298681902</v>
      </c>
      <c r="M12" s="57">
        <v>-0.84726492454477897</v>
      </c>
      <c r="N12" s="56">
        <v>10909207.0962</v>
      </c>
      <c r="O12" s="56">
        <v>83117632.766200006</v>
      </c>
      <c r="P12" s="56">
        <v>1016</v>
      </c>
      <c r="Q12" s="56">
        <v>1028</v>
      </c>
      <c r="R12" s="57">
        <v>-1.1673151750972699</v>
      </c>
      <c r="S12" s="56">
        <v>149.579303740157</v>
      </c>
      <c r="T12" s="56">
        <v>163.30673414396901</v>
      </c>
      <c r="U12" s="58">
        <v>-9.1773594745822091</v>
      </c>
    </row>
    <row r="13" spans="1:23" ht="12" thickBot="1">
      <c r="A13" s="75"/>
      <c r="B13" s="72" t="s">
        <v>11</v>
      </c>
      <c r="C13" s="73"/>
      <c r="D13" s="56">
        <v>257694.60490000001</v>
      </c>
      <c r="E13" s="59"/>
      <c r="F13" s="59"/>
      <c r="G13" s="56">
        <v>590074.78850000002</v>
      </c>
      <c r="H13" s="57">
        <v>-56.328484130787402</v>
      </c>
      <c r="I13" s="56">
        <v>86386.631299999994</v>
      </c>
      <c r="J13" s="57">
        <v>33.522871514334902</v>
      </c>
      <c r="K13" s="56">
        <v>199369.1379</v>
      </c>
      <c r="L13" s="57">
        <v>33.787096447012502</v>
      </c>
      <c r="M13" s="57">
        <v>-0.56670008101589897</v>
      </c>
      <c r="N13" s="56">
        <v>11510003.670499999</v>
      </c>
      <c r="O13" s="56">
        <v>115340859.8354</v>
      </c>
      <c r="P13" s="56">
        <v>7974</v>
      </c>
      <c r="Q13" s="56">
        <v>7717</v>
      </c>
      <c r="R13" s="57">
        <v>3.3303097058442499</v>
      </c>
      <c r="S13" s="56">
        <v>32.316855392525703</v>
      </c>
      <c r="T13" s="56">
        <v>31.882898159906699</v>
      </c>
      <c r="U13" s="58">
        <v>1.3428201084174001</v>
      </c>
    </row>
    <row r="14" spans="1:23" ht="12" thickBot="1">
      <c r="A14" s="75"/>
      <c r="B14" s="72" t="s">
        <v>12</v>
      </c>
      <c r="C14" s="73"/>
      <c r="D14" s="56">
        <v>98523.237099999998</v>
      </c>
      <c r="E14" s="59"/>
      <c r="F14" s="59"/>
      <c r="G14" s="56">
        <v>209790.75529999999</v>
      </c>
      <c r="H14" s="57">
        <v>-53.037379097514503</v>
      </c>
      <c r="I14" s="56">
        <v>19680.653300000002</v>
      </c>
      <c r="J14" s="57">
        <v>19.975646232598301</v>
      </c>
      <c r="K14" s="56">
        <v>46429.517099999997</v>
      </c>
      <c r="L14" s="57">
        <v>22.131345603673498</v>
      </c>
      <c r="M14" s="57">
        <v>-0.57611763961249596</v>
      </c>
      <c r="N14" s="56">
        <v>3082522.7897999999</v>
      </c>
      <c r="O14" s="56">
        <v>46340204.124499999</v>
      </c>
      <c r="P14" s="56">
        <v>1423</v>
      </c>
      <c r="Q14" s="56">
        <v>1592</v>
      </c>
      <c r="R14" s="57">
        <v>-10.6155778894472</v>
      </c>
      <c r="S14" s="56">
        <v>69.236287491215705</v>
      </c>
      <c r="T14" s="56">
        <v>60.665744723618097</v>
      </c>
      <c r="U14" s="58">
        <v>12.3786862036544</v>
      </c>
    </row>
    <row r="15" spans="1:23" ht="12" thickBot="1">
      <c r="A15" s="75"/>
      <c r="B15" s="72" t="s">
        <v>13</v>
      </c>
      <c r="C15" s="73"/>
      <c r="D15" s="56">
        <v>142384.25169999999</v>
      </c>
      <c r="E15" s="59"/>
      <c r="F15" s="59"/>
      <c r="G15" s="56">
        <v>320220.56430000003</v>
      </c>
      <c r="H15" s="57">
        <v>-55.535569050272898</v>
      </c>
      <c r="I15" s="56">
        <v>41286.323799999998</v>
      </c>
      <c r="J15" s="57">
        <v>28.996411686728699</v>
      </c>
      <c r="K15" s="56">
        <v>90468.971099999995</v>
      </c>
      <c r="L15" s="57">
        <v>28.252080342736399</v>
      </c>
      <c r="M15" s="57">
        <v>-0.54364105949249597</v>
      </c>
      <c r="N15" s="56">
        <v>3848471.1623999998</v>
      </c>
      <c r="O15" s="56">
        <v>42383182.198200002</v>
      </c>
      <c r="P15" s="56">
        <v>4102</v>
      </c>
      <c r="Q15" s="56">
        <v>4743</v>
      </c>
      <c r="R15" s="57">
        <v>-13.5146531730972</v>
      </c>
      <c r="S15" s="56">
        <v>34.7109341053145</v>
      </c>
      <c r="T15" s="56">
        <v>33.598738836179599</v>
      </c>
      <c r="U15" s="58">
        <v>3.20416404168324</v>
      </c>
    </row>
    <row r="16" spans="1:23" ht="12" thickBot="1">
      <c r="A16" s="75"/>
      <c r="B16" s="72" t="s">
        <v>14</v>
      </c>
      <c r="C16" s="73"/>
      <c r="D16" s="56">
        <v>588465.99589999998</v>
      </c>
      <c r="E16" s="59"/>
      <c r="F16" s="59"/>
      <c r="G16" s="56">
        <v>1301485.4254999999</v>
      </c>
      <c r="H16" s="57">
        <v>-54.785049116172402</v>
      </c>
      <c r="I16" s="56">
        <v>-43206.485200000003</v>
      </c>
      <c r="J16" s="57">
        <v>-7.3422229153479002</v>
      </c>
      <c r="K16" s="56">
        <v>118274.8463</v>
      </c>
      <c r="L16" s="57">
        <v>9.0876811973950193</v>
      </c>
      <c r="M16" s="57">
        <v>-1.36530578184315</v>
      </c>
      <c r="N16" s="56">
        <v>14988401.393999999</v>
      </c>
      <c r="O16" s="56">
        <v>364190757.28689998</v>
      </c>
      <c r="P16" s="56">
        <v>28825</v>
      </c>
      <c r="Q16" s="56">
        <v>28311</v>
      </c>
      <c r="R16" s="57">
        <v>1.8155487266433601</v>
      </c>
      <c r="S16" s="56">
        <v>20.415125616652201</v>
      </c>
      <c r="T16" s="56">
        <v>19.9187126805835</v>
      </c>
      <c r="U16" s="58">
        <v>2.43159383581642</v>
      </c>
    </row>
    <row r="17" spans="1:21" ht="12" thickBot="1">
      <c r="A17" s="75"/>
      <c r="B17" s="72" t="s">
        <v>15</v>
      </c>
      <c r="C17" s="73"/>
      <c r="D17" s="56">
        <v>495972.71299999999</v>
      </c>
      <c r="E17" s="59"/>
      <c r="F17" s="59"/>
      <c r="G17" s="56">
        <v>360763.05160000001</v>
      </c>
      <c r="H17" s="57">
        <v>37.478799672067098</v>
      </c>
      <c r="I17" s="56">
        <v>60707.878400000001</v>
      </c>
      <c r="J17" s="57">
        <v>12.2401649947222</v>
      </c>
      <c r="K17" s="56">
        <v>51744.4329</v>
      </c>
      <c r="L17" s="57">
        <v>14.3430522251409</v>
      </c>
      <c r="M17" s="57">
        <v>0.17322531135518501</v>
      </c>
      <c r="N17" s="56">
        <v>15354498.503799999</v>
      </c>
      <c r="O17" s="56">
        <v>367052519.71069998</v>
      </c>
      <c r="P17" s="56">
        <v>8580</v>
      </c>
      <c r="Q17" s="56">
        <v>8427</v>
      </c>
      <c r="R17" s="57">
        <v>1.8155927376290599</v>
      </c>
      <c r="S17" s="56">
        <v>57.805677505827497</v>
      </c>
      <c r="T17" s="56">
        <v>64.549636988252104</v>
      </c>
      <c r="U17" s="58">
        <v>-11.6666039970635</v>
      </c>
    </row>
    <row r="18" spans="1:21" ht="12" thickBot="1">
      <c r="A18" s="75"/>
      <c r="B18" s="72" t="s">
        <v>16</v>
      </c>
      <c r="C18" s="73"/>
      <c r="D18" s="56">
        <v>1392855.9591999999</v>
      </c>
      <c r="E18" s="59"/>
      <c r="F18" s="59"/>
      <c r="G18" s="56">
        <v>2269976.2684999998</v>
      </c>
      <c r="H18" s="57">
        <v>-38.640065161544698</v>
      </c>
      <c r="I18" s="56">
        <v>244095.99770000001</v>
      </c>
      <c r="J18" s="57">
        <v>17.524855753225101</v>
      </c>
      <c r="K18" s="56">
        <v>378135.7513</v>
      </c>
      <c r="L18" s="57">
        <v>16.6581367632478</v>
      </c>
      <c r="M18" s="57">
        <v>-0.35447521991555198</v>
      </c>
      <c r="N18" s="56">
        <v>30187841.097800002</v>
      </c>
      <c r="O18" s="56">
        <v>688752989.63320005</v>
      </c>
      <c r="P18" s="56">
        <v>58125</v>
      </c>
      <c r="Q18" s="56">
        <v>55680</v>
      </c>
      <c r="R18" s="57">
        <v>4.3911637931034502</v>
      </c>
      <c r="S18" s="56">
        <v>23.963113276559099</v>
      </c>
      <c r="T18" s="56">
        <v>23.505585312499999</v>
      </c>
      <c r="U18" s="58">
        <v>1.90930101101134</v>
      </c>
    </row>
    <row r="19" spans="1:21" ht="12" thickBot="1">
      <c r="A19" s="75"/>
      <c r="B19" s="72" t="s">
        <v>17</v>
      </c>
      <c r="C19" s="73"/>
      <c r="D19" s="56">
        <v>593883.17709999997</v>
      </c>
      <c r="E19" s="59"/>
      <c r="F19" s="59"/>
      <c r="G19" s="56">
        <v>735321.68729999999</v>
      </c>
      <c r="H19" s="57">
        <v>-19.234916179249801</v>
      </c>
      <c r="I19" s="56">
        <v>72421.852700000003</v>
      </c>
      <c r="J19" s="57">
        <v>12.194629430933601</v>
      </c>
      <c r="K19" s="56">
        <v>78233.402199999997</v>
      </c>
      <c r="L19" s="57">
        <v>10.639343779898899</v>
      </c>
      <c r="M19" s="57">
        <v>-7.4284759918059995E-2</v>
      </c>
      <c r="N19" s="56">
        <v>13782947.7794</v>
      </c>
      <c r="O19" s="56">
        <v>212253718.8057</v>
      </c>
      <c r="P19" s="56">
        <v>12165</v>
      </c>
      <c r="Q19" s="56">
        <v>11885</v>
      </c>
      <c r="R19" s="57">
        <v>2.3559108119478398</v>
      </c>
      <c r="S19" s="56">
        <v>48.819003460748</v>
      </c>
      <c r="T19" s="56">
        <v>49.960197492637803</v>
      </c>
      <c r="U19" s="58">
        <v>-2.3376020627035001</v>
      </c>
    </row>
    <row r="20" spans="1:21" ht="12" thickBot="1">
      <c r="A20" s="75"/>
      <c r="B20" s="72" t="s">
        <v>18</v>
      </c>
      <c r="C20" s="73"/>
      <c r="D20" s="56">
        <v>1651357.5375999999</v>
      </c>
      <c r="E20" s="59"/>
      <c r="F20" s="59"/>
      <c r="G20" s="56">
        <v>1763438.5288</v>
      </c>
      <c r="H20" s="57">
        <v>-6.3558207087757097</v>
      </c>
      <c r="I20" s="56">
        <v>246076.9939</v>
      </c>
      <c r="J20" s="57">
        <v>14.901496998501999</v>
      </c>
      <c r="K20" s="56">
        <v>381046.68709999998</v>
      </c>
      <c r="L20" s="57">
        <v>21.608163872845498</v>
      </c>
      <c r="M20" s="57">
        <v>-0.35420775923077202</v>
      </c>
      <c r="N20" s="56">
        <v>36526468.499399997</v>
      </c>
      <c r="O20" s="56">
        <v>427314800.61000001</v>
      </c>
      <c r="P20" s="56">
        <v>43658</v>
      </c>
      <c r="Q20" s="56">
        <v>43771</v>
      </c>
      <c r="R20" s="57">
        <v>-0.25816179662333499</v>
      </c>
      <c r="S20" s="56">
        <v>37.824855412524599</v>
      </c>
      <c r="T20" s="56">
        <v>40.271185332754598</v>
      </c>
      <c r="U20" s="58">
        <v>-6.4675195544036601</v>
      </c>
    </row>
    <row r="21" spans="1:21" ht="12" thickBot="1">
      <c r="A21" s="75"/>
      <c r="B21" s="72" t="s">
        <v>19</v>
      </c>
      <c r="C21" s="73"/>
      <c r="D21" s="56">
        <v>585574.22100000002</v>
      </c>
      <c r="E21" s="59"/>
      <c r="F21" s="59"/>
      <c r="G21" s="56">
        <v>727501.77520000003</v>
      </c>
      <c r="H21" s="57">
        <v>-19.508894553691299</v>
      </c>
      <c r="I21" s="56">
        <v>162972.73800000001</v>
      </c>
      <c r="J21" s="57">
        <v>27.831269232051799</v>
      </c>
      <c r="K21" s="56">
        <v>213242.47270000001</v>
      </c>
      <c r="L21" s="57">
        <v>29.3116085718659</v>
      </c>
      <c r="M21" s="57">
        <v>-0.23573978515397301</v>
      </c>
      <c r="N21" s="56">
        <v>8387882.6541999998</v>
      </c>
      <c r="O21" s="56">
        <v>133219762.1057</v>
      </c>
      <c r="P21" s="56">
        <v>29369</v>
      </c>
      <c r="Q21" s="56">
        <v>30361</v>
      </c>
      <c r="R21" s="57">
        <v>-3.2673495602911702</v>
      </c>
      <c r="S21" s="56">
        <v>19.938514113521101</v>
      </c>
      <c r="T21" s="56">
        <v>19.968931573400099</v>
      </c>
      <c r="U21" s="58">
        <v>-0.15255630236958401</v>
      </c>
    </row>
    <row r="22" spans="1:21" ht="12" thickBot="1">
      <c r="A22" s="75"/>
      <c r="B22" s="72" t="s">
        <v>20</v>
      </c>
      <c r="C22" s="73"/>
      <c r="D22" s="56">
        <v>1015752.7122</v>
      </c>
      <c r="E22" s="59"/>
      <c r="F22" s="59"/>
      <c r="G22" s="56">
        <v>1546203.2123</v>
      </c>
      <c r="H22" s="57">
        <v>-34.306648432772803</v>
      </c>
      <c r="I22" s="56">
        <v>64011.769099999998</v>
      </c>
      <c r="J22" s="57">
        <v>6.3019048171043597</v>
      </c>
      <c r="K22" s="56">
        <v>240221.4938</v>
      </c>
      <c r="L22" s="57">
        <v>15.5362174835135</v>
      </c>
      <c r="M22" s="57">
        <v>-0.73353021793589401</v>
      </c>
      <c r="N22" s="56">
        <v>21264009.561099999</v>
      </c>
      <c r="O22" s="56">
        <v>465323723.4853</v>
      </c>
      <c r="P22" s="56">
        <v>58181</v>
      </c>
      <c r="Q22" s="56">
        <v>56918</v>
      </c>
      <c r="R22" s="57">
        <v>2.2189816929617998</v>
      </c>
      <c r="S22" s="56">
        <v>17.458495251026999</v>
      </c>
      <c r="T22" s="56">
        <v>17.549948664745799</v>
      </c>
      <c r="U22" s="58">
        <v>-0.52383331096892105</v>
      </c>
    </row>
    <row r="23" spans="1:21" ht="12" thickBot="1">
      <c r="A23" s="75"/>
      <c r="B23" s="72" t="s">
        <v>21</v>
      </c>
      <c r="C23" s="73"/>
      <c r="D23" s="56">
        <v>2871020.0728000002</v>
      </c>
      <c r="E23" s="59"/>
      <c r="F23" s="59"/>
      <c r="G23" s="56">
        <v>4034589.9807000002</v>
      </c>
      <c r="H23" s="57">
        <v>-28.839855188906199</v>
      </c>
      <c r="I23" s="56">
        <v>465726.19099999999</v>
      </c>
      <c r="J23" s="57">
        <v>16.221627825325299</v>
      </c>
      <c r="K23" s="56">
        <v>512532.56670000002</v>
      </c>
      <c r="L23" s="57">
        <v>12.7034610493698</v>
      </c>
      <c r="M23" s="57">
        <v>-9.1323710415844001E-2</v>
      </c>
      <c r="N23" s="56">
        <v>72671986.393800005</v>
      </c>
      <c r="O23" s="56">
        <v>1051171059.6158</v>
      </c>
      <c r="P23" s="56">
        <v>69112</v>
      </c>
      <c r="Q23" s="56">
        <v>70593</v>
      </c>
      <c r="R23" s="57">
        <v>-2.09794172226708</v>
      </c>
      <c r="S23" s="56">
        <v>41.541556788980202</v>
      </c>
      <c r="T23" s="56">
        <v>38.3039743288995</v>
      </c>
      <c r="U23" s="58">
        <v>7.7935992541800498</v>
      </c>
    </row>
    <row r="24" spans="1:21" ht="12" thickBot="1">
      <c r="A24" s="75"/>
      <c r="B24" s="72" t="s">
        <v>22</v>
      </c>
      <c r="C24" s="73"/>
      <c r="D24" s="56">
        <v>249398.3064</v>
      </c>
      <c r="E24" s="59"/>
      <c r="F24" s="59"/>
      <c r="G24" s="56">
        <v>295402.75170000002</v>
      </c>
      <c r="H24" s="57">
        <v>-15.573465390979299</v>
      </c>
      <c r="I24" s="56">
        <v>31237.2703</v>
      </c>
      <c r="J24" s="57">
        <v>12.525053097152901</v>
      </c>
      <c r="K24" s="56">
        <v>50455.369599999998</v>
      </c>
      <c r="L24" s="57">
        <v>17.080196209966498</v>
      </c>
      <c r="M24" s="57">
        <v>-0.38089304374058103</v>
      </c>
      <c r="N24" s="56">
        <v>5036846.9545</v>
      </c>
      <c r="O24" s="56">
        <v>100638644.7225</v>
      </c>
      <c r="P24" s="56">
        <v>22889</v>
      </c>
      <c r="Q24" s="56">
        <v>23210</v>
      </c>
      <c r="R24" s="57">
        <v>-1.38302455838001</v>
      </c>
      <c r="S24" s="56">
        <v>10.895989619467899</v>
      </c>
      <c r="T24" s="56">
        <v>10.7667765058165</v>
      </c>
      <c r="U24" s="58">
        <v>1.18587772349325</v>
      </c>
    </row>
    <row r="25" spans="1:21" ht="12" thickBot="1">
      <c r="A25" s="75"/>
      <c r="B25" s="72" t="s">
        <v>23</v>
      </c>
      <c r="C25" s="73"/>
      <c r="D25" s="56">
        <v>365657.84850000002</v>
      </c>
      <c r="E25" s="59"/>
      <c r="F25" s="59"/>
      <c r="G25" s="56">
        <v>426799.05869999999</v>
      </c>
      <c r="H25" s="57">
        <v>-14.3255260183169</v>
      </c>
      <c r="I25" s="56">
        <v>17440.375</v>
      </c>
      <c r="J25" s="57">
        <v>4.7695885843949002</v>
      </c>
      <c r="K25" s="56">
        <v>18596.506600000001</v>
      </c>
      <c r="L25" s="57">
        <v>4.35720422079741</v>
      </c>
      <c r="M25" s="57">
        <v>-6.2169289365347997E-2</v>
      </c>
      <c r="N25" s="56">
        <v>6720630.9884000001</v>
      </c>
      <c r="O25" s="56">
        <v>118562995.8392</v>
      </c>
      <c r="P25" s="56">
        <v>20149</v>
      </c>
      <c r="Q25" s="56">
        <v>20090</v>
      </c>
      <c r="R25" s="57">
        <v>0.293678446988555</v>
      </c>
      <c r="S25" s="56">
        <v>18.1476921187156</v>
      </c>
      <c r="T25" s="56">
        <v>16.548162244897998</v>
      </c>
      <c r="U25" s="58">
        <v>8.8139575178709695</v>
      </c>
    </row>
    <row r="26" spans="1:21" ht="12" thickBot="1">
      <c r="A26" s="75"/>
      <c r="B26" s="72" t="s">
        <v>24</v>
      </c>
      <c r="C26" s="73"/>
      <c r="D26" s="56">
        <v>594590.03060000006</v>
      </c>
      <c r="E26" s="59"/>
      <c r="F26" s="59"/>
      <c r="G26" s="56">
        <v>631410.69799999997</v>
      </c>
      <c r="H26" s="57">
        <v>-5.8314924844684901</v>
      </c>
      <c r="I26" s="56">
        <v>125519.175</v>
      </c>
      <c r="J26" s="57">
        <v>21.110205106086099</v>
      </c>
      <c r="K26" s="56">
        <v>133978.19639999999</v>
      </c>
      <c r="L26" s="57">
        <v>21.218867026545102</v>
      </c>
      <c r="M26" s="57">
        <v>-6.3137298659738994E-2</v>
      </c>
      <c r="N26" s="56">
        <v>11293566.672599999</v>
      </c>
      <c r="O26" s="56">
        <v>223697091.70770001</v>
      </c>
      <c r="P26" s="56">
        <v>42994</v>
      </c>
      <c r="Q26" s="56">
        <v>43986</v>
      </c>
      <c r="R26" s="57">
        <v>-2.2552630382394399</v>
      </c>
      <c r="S26" s="56">
        <v>13.829604842536201</v>
      </c>
      <c r="T26" s="56">
        <v>14.148845557677401</v>
      </c>
      <c r="U26" s="58">
        <v>-2.30838638396505</v>
      </c>
    </row>
    <row r="27" spans="1:21" ht="12" thickBot="1">
      <c r="A27" s="75"/>
      <c r="B27" s="72" t="s">
        <v>25</v>
      </c>
      <c r="C27" s="73"/>
      <c r="D27" s="56">
        <v>206080.924</v>
      </c>
      <c r="E27" s="59"/>
      <c r="F27" s="59"/>
      <c r="G27" s="56">
        <v>300163.37640000001</v>
      </c>
      <c r="H27" s="57">
        <v>-31.3437480376104</v>
      </c>
      <c r="I27" s="56">
        <v>51338.493499999997</v>
      </c>
      <c r="J27" s="57">
        <v>24.9118125557317</v>
      </c>
      <c r="K27" s="56">
        <v>80686.190199999997</v>
      </c>
      <c r="L27" s="57">
        <v>26.880757795207199</v>
      </c>
      <c r="M27" s="57">
        <v>-0.36372639019458902</v>
      </c>
      <c r="N27" s="56">
        <v>3847612.591</v>
      </c>
      <c r="O27" s="56">
        <v>81635273.324399993</v>
      </c>
      <c r="P27" s="56">
        <v>26538</v>
      </c>
      <c r="Q27" s="56">
        <v>25613</v>
      </c>
      <c r="R27" s="57">
        <v>3.6114473119119199</v>
      </c>
      <c r="S27" s="56">
        <v>7.7655032029542497</v>
      </c>
      <c r="T27" s="56">
        <v>7.6515474212314096</v>
      </c>
      <c r="U27" s="58">
        <v>1.4674616537341101</v>
      </c>
    </row>
    <row r="28" spans="1:21" ht="12" thickBot="1">
      <c r="A28" s="75"/>
      <c r="B28" s="72" t="s">
        <v>26</v>
      </c>
      <c r="C28" s="73"/>
      <c r="D28" s="56">
        <v>1138771.1325000001</v>
      </c>
      <c r="E28" s="59"/>
      <c r="F28" s="59"/>
      <c r="G28" s="56">
        <v>1352195.7589</v>
      </c>
      <c r="H28" s="57">
        <v>-15.783559813382301</v>
      </c>
      <c r="I28" s="56">
        <v>45951.329100000003</v>
      </c>
      <c r="J28" s="57">
        <v>4.0351680674518704</v>
      </c>
      <c r="K28" s="56">
        <v>36297.757899999997</v>
      </c>
      <c r="L28" s="57">
        <v>2.6843567331943099</v>
      </c>
      <c r="M28" s="57">
        <v>0.26595502748669803</v>
      </c>
      <c r="N28" s="56">
        <v>24418502.4256</v>
      </c>
      <c r="O28" s="56">
        <v>351409877.02960002</v>
      </c>
      <c r="P28" s="56">
        <v>43280</v>
      </c>
      <c r="Q28" s="56">
        <v>43121</v>
      </c>
      <c r="R28" s="57">
        <v>0.36872985320377499</v>
      </c>
      <c r="S28" s="56">
        <v>26.3117174792052</v>
      </c>
      <c r="T28" s="56">
        <v>25.291599192968601</v>
      </c>
      <c r="U28" s="58">
        <v>3.8770494060023801</v>
      </c>
    </row>
    <row r="29" spans="1:21" ht="12" thickBot="1">
      <c r="A29" s="75"/>
      <c r="B29" s="72" t="s">
        <v>27</v>
      </c>
      <c r="C29" s="73"/>
      <c r="D29" s="56">
        <v>742187.45440000005</v>
      </c>
      <c r="E29" s="59"/>
      <c r="F29" s="59"/>
      <c r="G29" s="56">
        <v>709448.97050000005</v>
      </c>
      <c r="H29" s="57">
        <v>4.6146354792687498</v>
      </c>
      <c r="I29" s="56">
        <v>67419.745899999994</v>
      </c>
      <c r="J29" s="57">
        <v>9.0839242162215701</v>
      </c>
      <c r="K29" s="56">
        <v>103634.91</v>
      </c>
      <c r="L29" s="57">
        <v>14.607803282449099</v>
      </c>
      <c r="M29" s="57">
        <v>-0.34944946736577498</v>
      </c>
      <c r="N29" s="56">
        <v>13502264.9442</v>
      </c>
      <c r="O29" s="56">
        <v>246020877.62169999</v>
      </c>
      <c r="P29" s="56">
        <v>105259</v>
      </c>
      <c r="Q29" s="56">
        <v>107193</v>
      </c>
      <c r="R29" s="57">
        <v>-1.8042222906346499</v>
      </c>
      <c r="S29" s="56">
        <v>7.0510593336436802</v>
      </c>
      <c r="T29" s="56">
        <v>7.2367188043995396</v>
      </c>
      <c r="U29" s="58">
        <v>-2.6330720246530901</v>
      </c>
    </row>
    <row r="30" spans="1:21" ht="12" thickBot="1">
      <c r="A30" s="75"/>
      <c r="B30" s="72" t="s">
        <v>28</v>
      </c>
      <c r="C30" s="73"/>
      <c r="D30" s="56">
        <v>787431.02670000005</v>
      </c>
      <c r="E30" s="59"/>
      <c r="F30" s="59"/>
      <c r="G30" s="56">
        <v>990597.08400000003</v>
      </c>
      <c r="H30" s="57">
        <v>-20.509454406994799</v>
      </c>
      <c r="I30" s="56">
        <v>88684.441099999996</v>
      </c>
      <c r="J30" s="57">
        <v>11.262502758071699</v>
      </c>
      <c r="K30" s="56">
        <v>112357.7151</v>
      </c>
      <c r="L30" s="57">
        <v>11.342423364129299</v>
      </c>
      <c r="M30" s="57">
        <v>-0.210695580440831</v>
      </c>
      <c r="N30" s="56">
        <v>15281431.970899999</v>
      </c>
      <c r="O30" s="56">
        <v>391224284.25489998</v>
      </c>
      <c r="P30" s="56">
        <v>67691</v>
      </c>
      <c r="Q30" s="56">
        <v>70190</v>
      </c>
      <c r="R30" s="57">
        <v>-3.5603362302322301</v>
      </c>
      <c r="S30" s="56">
        <v>11.6327285266874</v>
      </c>
      <c r="T30" s="56">
        <v>11.684669662345099</v>
      </c>
      <c r="U30" s="58">
        <v>-0.44650862038475603</v>
      </c>
    </row>
    <row r="31" spans="1:21" ht="12" thickBot="1">
      <c r="A31" s="75"/>
      <c r="B31" s="72" t="s">
        <v>29</v>
      </c>
      <c r="C31" s="73"/>
      <c r="D31" s="56">
        <v>607641.96180000005</v>
      </c>
      <c r="E31" s="59"/>
      <c r="F31" s="59"/>
      <c r="G31" s="56">
        <v>786724.38320000004</v>
      </c>
      <c r="H31" s="57">
        <v>-22.763044494894501</v>
      </c>
      <c r="I31" s="56">
        <v>33056.339500000002</v>
      </c>
      <c r="J31" s="57">
        <v>5.44010150353642</v>
      </c>
      <c r="K31" s="56">
        <v>76004.832800000004</v>
      </c>
      <c r="L31" s="57">
        <v>9.6609224809901608</v>
      </c>
      <c r="M31" s="57">
        <v>-0.565075821073315</v>
      </c>
      <c r="N31" s="56">
        <v>33416909.744600002</v>
      </c>
      <c r="O31" s="56">
        <v>421785225.31800002</v>
      </c>
      <c r="P31" s="56">
        <v>23854</v>
      </c>
      <c r="Q31" s="56">
        <v>23731</v>
      </c>
      <c r="R31" s="57">
        <v>0.51830938434957996</v>
      </c>
      <c r="S31" s="56">
        <v>25.473378125261998</v>
      </c>
      <c r="T31" s="56">
        <v>25.311842459230501</v>
      </c>
      <c r="U31" s="58">
        <v>0.63413523419289697</v>
      </c>
    </row>
    <row r="32" spans="1:21" ht="12" thickBot="1">
      <c r="A32" s="75"/>
      <c r="B32" s="72" t="s">
        <v>30</v>
      </c>
      <c r="C32" s="73"/>
      <c r="D32" s="56">
        <v>117036.3863</v>
      </c>
      <c r="E32" s="59"/>
      <c r="F32" s="59"/>
      <c r="G32" s="56">
        <v>122405.7426</v>
      </c>
      <c r="H32" s="57">
        <v>-4.3865232022210696</v>
      </c>
      <c r="I32" s="56">
        <v>26286.327099999999</v>
      </c>
      <c r="J32" s="57">
        <v>22.459961325719799</v>
      </c>
      <c r="K32" s="56">
        <v>32230.605599999999</v>
      </c>
      <c r="L32" s="57">
        <v>26.3309587568321</v>
      </c>
      <c r="M32" s="57">
        <v>-0.184429624865628</v>
      </c>
      <c r="N32" s="56">
        <v>2054554.8954</v>
      </c>
      <c r="O32" s="56">
        <v>40435448.568599999</v>
      </c>
      <c r="P32" s="56">
        <v>21947</v>
      </c>
      <c r="Q32" s="56">
        <v>21343</v>
      </c>
      <c r="R32" s="57">
        <v>2.8299676708991099</v>
      </c>
      <c r="S32" s="56">
        <v>5.3326826582220797</v>
      </c>
      <c r="T32" s="56">
        <v>5.3076141310968499</v>
      </c>
      <c r="U32" s="58">
        <v>0.47009223559519298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225874.82139999999</v>
      </c>
      <c r="E35" s="59"/>
      <c r="F35" s="59"/>
      <c r="G35" s="56">
        <v>216781.5821</v>
      </c>
      <c r="H35" s="57">
        <v>4.1946549203637096</v>
      </c>
      <c r="I35" s="56">
        <v>16011.7093</v>
      </c>
      <c r="J35" s="57">
        <v>7.0887534966303196</v>
      </c>
      <c r="K35" s="56">
        <v>27422.698400000001</v>
      </c>
      <c r="L35" s="57">
        <v>12.6499207794092</v>
      </c>
      <c r="M35" s="57">
        <v>-0.41611474310639002</v>
      </c>
      <c r="N35" s="56">
        <v>4502797.9562999997</v>
      </c>
      <c r="O35" s="56">
        <v>68572164.736200005</v>
      </c>
      <c r="P35" s="56">
        <v>14320</v>
      </c>
      <c r="Q35" s="56">
        <v>14567</v>
      </c>
      <c r="R35" s="57">
        <v>-1.6956133726917</v>
      </c>
      <c r="S35" s="56">
        <v>15.773381382681601</v>
      </c>
      <c r="T35" s="56">
        <v>15.725183785268101</v>
      </c>
      <c r="U35" s="58">
        <v>0.30556287357897599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631938.05000000005</v>
      </c>
      <c r="E37" s="59"/>
      <c r="F37" s="59"/>
      <c r="G37" s="56">
        <v>87871.03</v>
      </c>
      <c r="H37" s="57">
        <v>619.16540639161701</v>
      </c>
      <c r="I37" s="56">
        <v>-2820.92</v>
      </c>
      <c r="J37" s="57">
        <v>-0.44639185755629102</v>
      </c>
      <c r="K37" s="56">
        <v>3188.61</v>
      </c>
      <c r="L37" s="57">
        <v>3.6287386184047201</v>
      </c>
      <c r="M37" s="57">
        <v>-1.8846864307644999</v>
      </c>
      <c r="N37" s="56">
        <v>19874252.199999999</v>
      </c>
      <c r="O37" s="56">
        <v>84489366.819999993</v>
      </c>
      <c r="P37" s="56">
        <v>80</v>
      </c>
      <c r="Q37" s="56">
        <v>87</v>
      </c>
      <c r="R37" s="57">
        <v>-8.0459770114942604</v>
      </c>
      <c r="S37" s="56">
        <v>7899.225625</v>
      </c>
      <c r="T37" s="56">
        <v>1125.5311494252901</v>
      </c>
      <c r="U37" s="58">
        <v>85.751373579416097</v>
      </c>
    </row>
    <row r="38" spans="1:21" ht="12" thickBot="1">
      <c r="A38" s="75"/>
      <c r="B38" s="72" t="s">
        <v>35</v>
      </c>
      <c r="C38" s="73"/>
      <c r="D38" s="56">
        <v>96353.600000000006</v>
      </c>
      <c r="E38" s="59"/>
      <c r="F38" s="59"/>
      <c r="G38" s="56">
        <v>349572.72</v>
      </c>
      <c r="H38" s="57">
        <v>-72.436750785358797</v>
      </c>
      <c r="I38" s="56">
        <v>-13080.98</v>
      </c>
      <c r="J38" s="57">
        <v>-13.5760158416499</v>
      </c>
      <c r="K38" s="56">
        <v>-39747.85</v>
      </c>
      <c r="L38" s="57">
        <v>-11.370409567428499</v>
      </c>
      <c r="M38" s="57">
        <v>-0.67090094181194704</v>
      </c>
      <c r="N38" s="56">
        <v>9632834.6699999999</v>
      </c>
      <c r="O38" s="56">
        <v>133316706.65000001</v>
      </c>
      <c r="P38" s="56">
        <v>60</v>
      </c>
      <c r="Q38" s="56">
        <v>69</v>
      </c>
      <c r="R38" s="57">
        <v>-13.0434782608696</v>
      </c>
      <c r="S38" s="56">
        <v>1605.89333333333</v>
      </c>
      <c r="T38" s="56">
        <v>2103.6744927536201</v>
      </c>
      <c r="U38" s="58">
        <v>-30.9971496293002</v>
      </c>
    </row>
    <row r="39" spans="1:21" ht="12" thickBot="1">
      <c r="A39" s="75"/>
      <c r="B39" s="72" t="s">
        <v>36</v>
      </c>
      <c r="C39" s="73"/>
      <c r="D39" s="56">
        <v>12679.48</v>
      </c>
      <c r="E39" s="59"/>
      <c r="F39" s="59"/>
      <c r="G39" s="56">
        <v>118101.73</v>
      </c>
      <c r="H39" s="57">
        <v>-89.263933728997898</v>
      </c>
      <c r="I39" s="56">
        <v>455.55</v>
      </c>
      <c r="J39" s="57">
        <v>3.59281295447447</v>
      </c>
      <c r="K39" s="56">
        <v>-7082.87</v>
      </c>
      <c r="L39" s="57">
        <v>-5.9972618521337502</v>
      </c>
      <c r="M39" s="57">
        <v>-1.0643171482746401</v>
      </c>
      <c r="N39" s="56">
        <v>10111739.24</v>
      </c>
      <c r="O39" s="56">
        <v>118273498.09999999</v>
      </c>
      <c r="P39" s="56">
        <v>4</v>
      </c>
      <c r="Q39" s="56">
        <v>50</v>
      </c>
      <c r="R39" s="57">
        <v>-92</v>
      </c>
      <c r="S39" s="56">
        <v>3169.87</v>
      </c>
      <c r="T39" s="56">
        <v>1863.4132</v>
      </c>
      <c r="U39" s="58">
        <v>41.214838463406998</v>
      </c>
    </row>
    <row r="40" spans="1:21" ht="12" thickBot="1">
      <c r="A40" s="75"/>
      <c r="B40" s="72" t="s">
        <v>37</v>
      </c>
      <c r="C40" s="73"/>
      <c r="D40" s="56">
        <v>90139.47</v>
      </c>
      <c r="E40" s="59"/>
      <c r="F40" s="59"/>
      <c r="G40" s="56">
        <v>169672.74</v>
      </c>
      <c r="H40" s="57">
        <v>-46.874512664792199</v>
      </c>
      <c r="I40" s="56">
        <v>-21384.75</v>
      </c>
      <c r="J40" s="57">
        <v>-23.724068934507802</v>
      </c>
      <c r="K40" s="56">
        <v>-23092.35</v>
      </c>
      <c r="L40" s="57">
        <v>-13.609935220000599</v>
      </c>
      <c r="M40" s="57">
        <v>-7.3946566720148002E-2</v>
      </c>
      <c r="N40" s="56">
        <v>6120400.6699999999</v>
      </c>
      <c r="O40" s="56">
        <v>96195300</v>
      </c>
      <c r="P40" s="56">
        <v>47</v>
      </c>
      <c r="Q40" s="56">
        <v>50</v>
      </c>
      <c r="R40" s="57">
        <v>-6.0000000000000098</v>
      </c>
      <c r="S40" s="56">
        <v>1917.8610638297901</v>
      </c>
      <c r="T40" s="56">
        <v>2002.0354</v>
      </c>
      <c r="U40" s="58">
        <v>-4.3889694492323903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49.89</v>
      </c>
      <c r="H41" s="59"/>
      <c r="I41" s="59"/>
      <c r="J41" s="59"/>
      <c r="K41" s="56">
        <v>-3565.8</v>
      </c>
      <c r="L41" s="57">
        <v>-7147.3241130487104</v>
      </c>
      <c r="M41" s="59"/>
      <c r="N41" s="56">
        <v>5.97</v>
      </c>
      <c r="O41" s="56">
        <v>1378.87</v>
      </c>
      <c r="P41" s="59"/>
      <c r="Q41" s="56">
        <v>2</v>
      </c>
      <c r="R41" s="59"/>
      <c r="S41" s="59"/>
      <c r="T41" s="56">
        <v>0.42</v>
      </c>
      <c r="U41" s="60"/>
    </row>
    <row r="42" spans="1:21" ht="12" thickBot="1">
      <c r="A42" s="75"/>
      <c r="B42" s="72" t="s">
        <v>32</v>
      </c>
      <c r="C42" s="73"/>
      <c r="D42" s="56">
        <v>16883.7605</v>
      </c>
      <c r="E42" s="59"/>
      <c r="F42" s="59"/>
      <c r="G42" s="56">
        <v>150917.0943</v>
      </c>
      <c r="H42" s="57">
        <v>-88.812559254263405</v>
      </c>
      <c r="I42" s="56">
        <v>999.5127</v>
      </c>
      <c r="J42" s="57">
        <v>5.9199649272447301</v>
      </c>
      <c r="K42" s="56">
        <v>10301.952600000001</v>
      </c>
      <c r="L42" s="57">
        <v>6.8262330704043999</v>
      </c>
      <c r="M42" s="57">
        <v>-0.90297832471098705</v>
      </c>
      <c r="N42" s="56">
        <v>395057.26250000001</v>
      </c>
      <c r="O42" s="56">
        <v>20899017.328200001</v>
      </c>
      <c r="P42" s="56">
        <v>60</v>
      </c>
      <c r="Q42" s="56">
        <v>61</v>
      </c>
      <c r="R42" s="57">
        <v>-1.63934426229508</v>
      </c>
      <c r="S42" s="56">
        <v>281.39600833333299</v>
      </c>
      <c r="T42" s="56">
        <v>253.22964262295099</v>
      </c>
      <c r="U42" s="58">
        <v>10.009511462940701</v>
      </c>
    </row>
    <row r="43" spans="1:21" ht="12" thickBot="1">
      <c r="A43" s="75"/>
      <c r="B43" s="72" t="s">
        <v>33</v>
      </c>
      <c r="C43" s="73"/>
      <c r="D43" s="56">
        <v>304767.24920000002</v>
      </c>
      <c r="E43" s="59"/>
      <c r="F43" s="59"/>
      <c r="G43" s="56">
        <v>459352.96360000002</v>
      </c>
      <c r="H43" s="57">
        <v>-33.652926322384999</v>
      </c>
      <c r="I43" s="56">
        <v>17029.165199999999</v>
      </c>
      <c r="J43" s="57">
        <v>5.5875968447071598</v>
      </c>
      <c r="K43" s="56">
        <v>34597.0239</v>
      </c>
      <c r="L43" s="57">
        <v>7.5316862285723198</v>
      </c>
      <c r="M43" s="57">
        <v>-0.50778525779496297</v>
      </c>
      <c r="N43" s="56">
        <v>7567355.3443</v>
      </c>
      <c r="O43" s="56">
        <v>148751913.69800001</v>
      </c>
      <c r="P43" s="56">
        <v>1584</v>
      </c>
      <c r="Q43" s="56">
        <v>1588</v>
      </c>
      <c r="R43" s="57">
        <v>-0.25188916876574002</v>
      </c>
      <c r="S43" s="56">
        <v>192.40356641414101</v>
      </c>
      <c r="T43" s="56">
        <v>195.66138085642299</v>
      </c>
      <c r="U43" s="58">
        <v>-1.69321936334043</v>
      </c>
    </row>
    <row r="44" spans="1:21" ht="12" thickBot="1">
      <c r="A44" s="75"/>
      <c r="B44" s="72" t="s">
        <v>38</v>
      </c>
      <c r="C44" s="73"/>
      <c r="D44" s="56">
        <v>89278.75</v>
      </c>
      <c r="E44" s="59"/>
      <c r="F44" s="59"/>
      <c r="G44" s="56">
        <v>203141.1</v>
      </c>
      <c r="H44" s="57">
        <v>-56.050868091193799</v>
      </c>
      <c r="I44" s="56">
        <v>-12378.39</v>
      </c>
      <c r="J44" s="57">
        <v>-13.8648782605043</v>
      </c>
      <c r="K44" s="56">
        <v>-16236.3</v>
      </c>
      <c r="L44" s="57">
        <v>-7.9926218771090598</v>
      </c>
      <c r="M44" s="57">
        <v>-0.23761016980469701</v>
      </c>
      <c r="N44" s="56">
        <v>6457854.0700000003</v>
      </c>
      <c r="O44" s="56">
        <v>69009287.640000001</v>
      </c>
      <c r="P44" s="56">
        <v>75</v>
      </c>
      <c r="Q44" s="56">
        <v>120</v>
      </c>
      <c r="R44" s="57">
        <v>-37.5</v>
      </c>
      <c r="S44" s="56">
        <v>1190.38333333333</v>
      </c>
      <c r="T44" s="56">
        <v>1194.3764166666699</v>
      </c>
      <c r="U44" s="58">
        <v>-0.33544516472282598</v>
      </c>
    </row>
    <row r="45" spans="1:21" ht="12" thickBot="1">
      <c r="A45" s="75"/>
      <c r="B45" s="72" t="s">
        <v>39</v>
      </c>
      <c r="C45" s="73"/>
      <c r="D45" s="56">
        <v>37134.239999999998</v>
      </c>
      <c r="E45" s="59"/>
      <c r="F45" s="59"/>
      <c r="G45" s="56">
        <v>83361.570000000007</v>
      </c>
      <c r="H45" s="57">
        <v>-55.454005964619</v>
      </c>
      <c r="I45" s="56">
        <v>5262.74</v>
      </c>
      <c r="J45" s="57">
        <v>14.1722033357893</v>
      </c>
      <c r="K45" s="56">
        <v>10098.870000000001</v>
      </c>
      <c r="L45" s="57">
        <v>12.114539109568099</v>
      </c>
      <c r="M45" s="57">
        <v>-0.47887832995176699</v>
      </c>
      <c r="N45" s="56">
        <v>2369494.71</v>
      </c>
      <c r="O45" s="56">
        <v>29948766</v>
      </c>
      <c r="P45" s="56">
        <v>44</v>
      </c>
      <c r="Q45" s="56">
        <v>65</v>
      </c>
      <c r="R45" s="57">
        <v>-32.307692307692299</v>
      </c>
      <c r="S45" s="56">
        <v>843.96</v>
      </c>
      <c r="T45" s="56">
        <v>890.48830769230801</v>
      </c>
      <c r="U45" s="58">
        <v>-5.5130939490387902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9853.4876000000004</v>
      </c>
      <c r="E47" s="62"/>
      <c r="F47" s="62"/>
      <c r="G47" s="61">
        <v>20298.8033</v>
      </c>
      <c r="H47" s="63">
        <v>-51.457790617637102</v>
      </c>
      <c r="I47" s="61">
        <v>629.85680000000002</v>
      </c>
      <c r="J47" s="63">
        <v>6.3922219783378997</v>
      </c>
      <c r="K47" s="61">
        <v>941.95309999999995</v>
      </c>
      <c r="L47" s="63">
        <v>4.6404366113543301</v>
      </c>
      <c r="M47" s="63">
        <v>-0.33132891648214802</v>
      </c>
      <c r="N47" s="61">
        <v>233519.79990000001</v>
      </c>
      <c r="O47" s="61">
        <v>7696689.2866000002</v>
      </c>
      <c r="P47" s="61">
        <v>12</v>
      </c>
      <c r="Q47" s="61">
        <v>17</v>
      </c>
      <c r="R47" s="63">
        <v>-29.411764705882302</v>
      </c>
      <c r="S47" s="61">
        <v>821.123966666667</v>
      </c>
      <c r="T47" s="61">
        <v>1125.2373823529399</v>
      </c>
      <c r="U47" s="64">
        <v>-37.036236674568897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K14" sqref="K1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41671</v>
      </c>
      <c r="D2" s="37">
        <v>567054.64843504305</v>
      </c>
      <c r="E2" s="37">
        <v>391490.68099914503</v>
      </c>
      <c r="F2" s="37">
        <v>141586.146923077</v>
      </c>
      <c r="G2" s="37">
        <v>391490.68099914503</v>
      </c>
      <c r="H2" s="37">
        <v>0.26560176602486801</v>
      </c>
    </row>
    <row r="3" spans="1:8">
      <c r="A3" s="37">
        <v>2</v>
      </c>
      <c r="B3" s="37">
        <v>13</v>
      </c>
      <c r="C3" s="37">
        <v>6287</v>
      </c>
      <c r="D3" s="37">
        <v>58843.714923076899</v>
      </c>
      <c r="E3" s="37">
        <v>44588.650583760696</v>
      </c>
      <c r="F3" s="37">
        <v>13422.7566470085</v>
      </c>
      <c r="G3" s="37">
        <v>44588.650583760696</v>
      </c>
      <c r="H3" s="37">
        <v>0.23138133149593901</v>
      </c>
    </row>
    <row r="4" spans="1:8">
      <c r="A4" s="37">
        <v>3</v>
      </c>
      <c r="B4" s="37">
        <v>14</v>
      </c>
      <c r="C4" s="37">
        <v>128147</v>
      </c>
      <c r="D4" s="37">
        <v>90714.792329385105</v>
      </c>
      <c r="E4" s="37">
        <v>61647.9615950386</v>
      </c>
      <c r="F4" s="37">
        <v>23288.3264608422</v>
      </c>
      <c r="G4" s="37">
        <v>61647.9615950386</v>
      </c>
      <c r="H4" s="37">
        <v>0.274185827917515</v>
      </c>
    </row>
    <row r="5" spans="1:8">
      <c r="A5" s="37">
        <v>4</v>
      </c>
      <c r="B5" s="37">
        <v>15</v>
      </c>
      <c r="C5" s="37">
        <v>3529</v>
      </c>
      <c r="D5" s="37">
        <v>65614.937153414998</v>
      </c>
      <c r="E5" s="37">
        <v>49867.812332304697</v>
      </c>
      <c r="F5" s="37">
        <v>9064.09063307617</v>
      </c>
      <c r="G5" s="37">
        <v>49867.812332304697</v>
      </c>
      <c r="H5" s="37">
        <v>0.15380617589085499</v>
      </c>
    </row>
    <row r="6" spans="1:8">
      <c r="A6" s="37">
        <v>5</v>
      </c>
      <c r="B6" s="37">
        <v>16</v>
      </c>
      <c r="C6" s="37">
        <v>1859</v>
      </c>
      <c r="D6" s="37">
        <v>151972.56959316201</v>
      </c>
      <c r="E6" s="37">
        <v>111311.585867521</v>
      </c>
      <c r="F6" s="37">
        <v>26241.411076068402</v>
      </c>
      <c r="G6" s="37">
        <v>111311.585867521</v>
      </c>
      <c r="H6" s="37">
        <v>0.19077309589139599</v>
      </c>
    </row>
    <row r="7" spans="1:8">
      <c r="A7" s="37">
        <v>6</v>
      </c>
      <c r="B7" s="37">
        <v>17</v>
      </c>
      <c r="C7" s="37">
        <v>12680</v>
      </c>
      <c r="D7" s="37">
        <v>257694.76513504301</v>
      </c>
      <c r="E7" s="37">
        <v>171307.97235042701</v>
      </c>
      <c r="F7" s="37">
        <v>71322.066288888906</v>
      </c>
      <c r="G7" s="37">
        <v>171307.97235042701</v>
      </c>
      <c r="H7" s="37">
        <v>0.29395398314597498</v>
      </c>
    </row>
    <row r="8" spans="1:8">
      <c r="A8" s="37">
        <v>7</v>
      </c>
      <c r="B8" s="37">
        <v>18</v>
      </c>
      <c r="C8" s="37">
        <v>60950</v>
      </c>
      <c r="D8" s="37">
        <v>98523.239906837596</v>
      </c>
      <c r="E8" s="37">
        <v>78842.5832008547</v>
      </c>
      <c r="F8" s="37">
        <v>19680.656705982899</v>
      </c>
      <c r="G8" s="37">
        <v>78842.5832008547</v>
      </c>
      <c r="H8" s="37">
        <v>0.199756491205453</v>
      </c>
    </row>
    <row r="9" spans="1:8">
      <c r="A9" s="37">
        <v>8</v>
      </c>
      <c r="B9" s="37">
        <v>19</v>
      </c>
      <c r="C9" s="37">
        <v>15468</v>
      </c>
      <c r="D9" s="37">
        <v>142384.35498717899</v>
      </c>
      <c r="E9" s="37">
        <v>101097.92878546999</v>
      </c>
      <c r="F9" s="37">
        <v>11957.4091076923</v>
      </c>
      <c r="G9" s="37">
        <v>101097.92878546999</v>
      </c>
      <c r="H9" s="37">
        <v>0.105765984433146</v>
      </c>
    </row>
    <row r="10" spans="1:8">
      <c r="A10" s="37">
        <v>9</v>
      </c>
      <c r="B10" s="37">
        <v>21</v>
      </c>
      <c r="C10" s="37">
        <v>163264</v>
      </c>
      <c r="D10" s="37">
        <v>588465.557972649</v>
      </c>
      <c r="E10" s="37">
        <v>631672.48120000004</v>
      </c>
      <c r="F10" s="37">
        <v>-44512.906133333301</v>
      </c>
      <c r="G10" s="37">
        <v>631672.48120000004</v>
      </c>
      <c r="H10" s="37">
        <v>-7.5810576925837106E-2</v>
      </c>
    </row>
    <row r="11" spans="1:8">
      <c r="A11" s="37">
        <v>10</v>
      </c>
      <c r="B11" s="37">
        <v>22</v>
      </c>
      <c r="C11" s="37">
        <v>28248</v>
      </c>
      <c r="D11" s="37">
        <v>495972.71961880301</v>
      </c>
      <c r="E11" s="37">
        <v>435264.83386153798</v>
      </c>
      <c r="F11" s="37">
        <v>60374.338748717899</v>
      </c>
      <c r="G11" s="37">
        <v>435264.83386153798</v>
      </c>
      <c r="H11" s="37">
        <v>0.121811071612358</v>
      </c>
    </row>
    <row r="12" spans="1:8">
      <c r="A12" s="37">
        <v>11</v>
      </c>
      <c r="B12" s="37">
        <v>23</v>
      </c>
      <c r="C12" s="37">
        <v>121562.65700000001</v>
      </c>
      <c r="D12" s="37">
        <v>1392856.1747260301</v>
      </c>
      <c r="E12" s="37">
        <v>1148759.9511367499</v>
      </c>
      <c r="F12" s="37">
        <v>150399.077116239</v>
      </c>
      <c r="G12" s="37">
        <v>1148759.9511367499</v>
      </c>
      <c r="H12" s="37">
        <v>0.115766487277916</v>
      </c>
    </row>
    <row r="13" spans="1:8">
      <c r="A13" s="37">
        <v>12</v>
      </c>
      <c r="B13" s="37">
        <v>24</v>
      </c>
      <c r="C13" s="37">
        <v>22083</v>
      </c>
      <c r="D13" s="37">
        <v>593883.25320085499</v>
      </c>
      <c r="E13" s="37">
        <v>521461.32389914501</v>
      </c>
      <c r="F13" s="37">
        <v>13581.074600854699</v>
      </c>
      <c r="G13" s="37">
        <v>521461.32389914501</v>
      </c>
      <c r="H13" s="37">
        <v>2.53831745650989E-2</v>
      </c>
    </row>
    <row r="14" spans="1:8">
      <c r="A14" s="37">
        <v>13</v>
      </c>
      <c r="B14" s="37">
        <v>25</v>
      </c>
      <c r="C14" s="37">
        <v>108838</v>
      </c>
      <c r="D14" s="37">
        <v>1651357.91758786</v>
      </c>
      <c r="E14" s="37">
        <v>1405280.5437</v>
      </c>
      <c r="F14" s="37">
        <v>-58860.176599999999</v>
      </c>
      <c r="G14" s="37">
        <v>1405280.5437</v>
      </c>
      <c r="H14" s="37">
        <v>-4.3716047408564197E-2</v>
      </c>
    </row>
    <row r="15" spans="1:8">
      <c r="A15" s="37">
        <v>14</v>
      </c>
      <c r="B15" s="37">
        <v>26</v>
      </c>
      <c r="C15" s="37">
        <v>93659</v>
      </c>
      <c r="D15" s="37">
        <v>585574.39270173199</v>
      </c>
      <c r="E15" s="37">
        <v>422601.48307817098</v>
      </c>
      <c r="F15" s="37">
        <v>17930.969959390401</v>
      </c>
      <c r="G15" s="37">
        <v>422601.48307817098</v>
      </c>
      <c r="H15" s="37">
        <v>4.0702948978565898E-2</v>
      </c>
    </row>
    <row r="16" spans="1:8">
      <c r="A16" s="37">
        <v>15</v>
      </c>
      <c r="B16" s="37">
        <v>27</v>
      </c>
      <c r="C16" s="37">
        <v>119363.273</v>
      </c>
      <c r="D16" s="37">
        <v>1015753.85058428</v>
      </c>
      <c r="E16" s="37">
        <v>951740.94460648997</v>
      </c>
      <c r="F16" s="37">
        <v>25328.898716617499</v>
      </c>
      <c r="G16" s="37">
        <v>951740.94460648997</v>
      </c>
      <c r="H16" s="37">
        <v>2.59233246115462E-2</v>
      </c>
    </row>
    <row r="17" spans="1:9">
      <c r="A17" s="37">
        <v>16</v>
      </c>
      <c r="B17" s="37">
        <v>29</v>
      </c>
      <c r="C17" s="37">
        <v>199150</v>
      </c>
      <c r="D17" s="37">
        <v>2871021.4198128199</v>
      </c>
      <c r="E17" s="37">
        <v>2405293.9015640998</v>
      </c>
      <c r="F17" s="37">
        <v>92355.595171794906</v>
      </c>
      <c r="G17" s="37">
        <v>2405293.9015640998</v>
      </c>
      <c r="H17" s="37">
        <v>3.69770038960597E-2</v>
      </c>
    </row>
    <row r="18" spans="1:9">
      <c r="A18" s="37">
        <v>17</v>
      </c>
      <c r="B18" s="37">
        <v>31</v>
      </c>
      <c r="C18" s="37">
        <v>21792.376</v>
      </c>
      <c r="D18" s="37">
        <v>249398.369151191</v>
      </c>
      <c r="E18" s="37">
        <v>218161.03290769499</v>
      </c>
      <c r="F18" s="37">
        <v>31237.3362434958</v>
      </c>
      <c r="G18" s="37">
        <v>218161.03290769499</v>
      </c>
      <c r="H18" s="37">
        <v>0.125250763867501</v>
      </c>
    </row>
    <row r="19" spans="1:9">
      <c r="A19" s="37">
        <v>18</v>
      </c>
      <c r="B19" s="37">
        <v>32</v>
      </c>
      <c r="C19" s="37">
        <v>24217.991000000002</v>
      </c>
      <c r="D19" s="37">
        <v>365657.909093094</v>
      </c>
      <c r="E19" s="37">
        <v>348217.47902015102</v>
      </c>
      <c r="F19" s="37">
        <v>17440.4300729436</v>
      </c>
      <c r="G19" s="37">
        <v>348217.47902015102</v>
      </c>
      <c r="H19" s="37">
        <v>4.7696028553571898E-2</v>
      </c>
    </row>
    <row r="20" spans="1:9">
      <c r="A20" s="37">
        <v>19</v>
      </c>
      <c r="B20" s="37">
        <v>33</v>
      </c>
      <c r="C20" s="37">
        <v>35301.877999999997</v>
      </c>
      <c r="D20" s="37">
        <v>594589.97426370904</v>
      </c>
      <c r="E20" s="37">
        <v>469070.85193300899</v>
      </c>
      <c r="F20" s="37">
        <v>124358.94533955</v>
      </c>
      <c r="G20" s="37">
        <v>469070.85193300899</v>
      </c>
      <c r="H20" s="37">
        <v>0.209559657959731</v>
      </c>
    </row>
    <row r="21" spans="1:9">
      <c r="A21" s="37">
        <v>20</v>
      </c>
      <c r="B21" s="37">
        <v>34</v>
      </c>
      <c r="C21" s="37">
        <v>34054.743000000002</v>
      </c>
      <c r="D21" s="37">
        <v>206080.77823183601</v>
      </c>
      <c r="E21" s="37">
        <v>154742.43431263999</v>
      </c>
      <c r="F21" s="37">
        <v>51338.343919195402</v>
      </c>
      <c r="G21" s="37">
        <v>154742.43431263999</v>
      </c>
      <c r="H21" s="37">
        <v>0.24911757593151701</v>
      </c>
    </row>
    <row r="22" spans="1:9">
      <c r="A22" s="37">
        <v>21</v>
      </c>
      <c r="B22" s="37">
        <v>35</v>
      </c>
      <c r="C22" s="37">
        <v>41784.141000000003</v>
      </c>
      <c r="D22" s="37">
        <v>1138771.1330309701</v>
      </c>
      <c r="E22" s="37">
        <v>1092819.8193044199</v>
      </c>
      <c r="F22" s="37">
        <v>45951.313726548702</v>
      </c>
      <c r="G22" s="37">
        <v>1092819.8193044199</v>
      </c>
      <c r="H22" s="37">
        <v>4.0351667155667903E-2</v>
      </c>
    </row>
    <row r="23" spans="1:9">
      <c r="A23" s="37">
        <v>22</v>
      </c>
      <c r="B23" s="37">
        <v>36</v>
      </c>
      <c r="C23" s="37">
        <v>142958.68100000001</v>
      </c>
      <c r="D23" s="37">
        <v>742187.48081858398</v>
      </c>
      <c r="E23" s="37">
        <v>674767.73398744396</v>
      </c>
      <c r="F23" s="37">
        <v>67419.746831139797</v>
      </c>
      <c r="G23" s="37">
        <v>674767.73398744396</v>
      </c>
      <c r="H23" s="37">
        <v>9.08392401833297E-2</v>
      </c>
    </row>
    <row r="24" spans="1:9">
      <c r="A24" s="37">
        <v>23</v>
      </c>
      <c r="B24" s="37">
        <v>37</v>
      </c>
      <c r="C24" s="37">
        <v>120657.424</v>
      </c>
      <c r="D24" s="37">
        <v>787431.03725044196</v>
      </c>
      <c r="E24" s="37">
        <v>698746.58015434095</v>
      </c>
      <c r="F24" s="37">
        <v>88684.457096101207</v>
      </c>
      <c r="G24" s="37">
        <v>698746.58015434095</v>
      </c>
      <c r="H24" s="37">
        <v>0.11262504638599199</v>
      </c>
    </row>
    <row r="25" spans="1:9">
      <c r="A25" s="37">
        <v>24</v>
      </c>
      <c r="B25" s="37">
        <v>38</v>
      </c>
      <c r="C25" s="37">
        <v>113066.916</v>
      </c>
      <c r="D25" s="37">
        <v>607641.93909999996</v>
      </c>
      <c r="E25" s="37">
        <v>574585.617102655</v>
      </c>
      <c r="F25" s="37">
        <v>33056.321997345098</v>
      </c>
      <c r="G25" s="37">
        <v>574585.617102655</v>
      </c>
      <c r="H25" s="37">
        <v>5.4400988263427E-2</v>
      </c>
    </row>
    <row r="26" spans="1:9">
      <c r="A26" s="37">
        <v>25</v>
      </c>
      <c r="B26" s="37">
        <v>39</v>
      </c>
      <c r="C26" s="37">
        <v>69398.508000000002</v>
      </c>
      <c r="D26" s="37">
        <v>117036.308594373</v>
      </c>
      <c r="E26" s="37">
        <v>90750.084079820197</v>
      </c>
      <c r="F26" s="37">
        <v>26286.224514552399</v>
      </c>
      <c r="G26" s="37">
        <v>90750.084079820197</v>
      </c>
      <c r="H26" s="37">
        <v>0.22459888585221799</v>
      </c>
    </row>
    <row r="27" spans="1:9">
      <c r="A27" s="37">
        <v>26</v>
      </c>
      <c r="B27" s="37">
        <v>42</v>
      </c>
      <c r="C27" s="37">
        <v>34852.75</v>
      </c>
      <c r="D27" s="37">
        <v>225874.8211</v>
      </c>
      <c r="E27" s="37">
        <v>209863.1005</v>
      </c>
      <c r="F27" s="37">
        <v>16011.720600000001</v>
      </c>
      <c r="G27" s="37">
        <v>209863.1005</v>
      </c>
      <c r="H27" s="37">
        <v>7.0887585088163702E-2</v>
      </c>
    </row>
    <row r="28" spans="1:9">
      <c r="A28" s="37">
        <v>27</v>
      </c>
      <c r="B28" s="37">
        <v>75</v>
      </c>
      <c r="C28" s="37">
        <v>60</v>
      </c>
      <c r="D28" s="37">
        <v>16883.760683760702</v>
      </c>
      <c r="E28" s="37">
        <v>15884.2478632479</v>
      </c>
      <c r="F28" s="37">
        <v>999.51282051282101</v>
      </c>
      <c r="G28" s="37">
        <v>15884.2478632479</v>
      </c>
      <c r="H28" s="37">
        <v>5.9199655765920803E-2</v>
      </c>
    </row>
    <row r="29" spans="1:9">
      <c r="A29" s="37">
        <v>28</v>
      </c>
      <c r="B29" s="37">
        <v>76</v>
      </c>
      <c r="C29" s="37">
        <v>1732</v>
      </c>
      <c r="D29" s="37">
        <v>304767.245254701</v>
      </c>
      <c r="E29" s="37">
        <v>287738.08424871799</v>
      </c>
      <c r="F29" s="37">
        <v>17029.1610059829</v>
      </c>
      <c r="G29" s="37">
        <v>287738.08424871799</v>
      </c>
      <c r="H29" s="37">
        <v>5.58759554090245E-2</v>
      </c>
    </row>
    <row r="30" spans="1:9">
      <c r="A30" s="37">
        <v>29</v>
      </c>
      <c r="B30" s="37">
        <v>99</v>
      </c>
      <c r="C30" s="37">
        <v>12</v>
      </c>
      <c r="D30" s="37">
        <v>9853.4876333106404</v>
      </c>
      <c r="E30" s="37">
        <v>9223.6304576053208</v>
      </c>
      <c r="F30" s="37">
        <v>629.85717570531699</v>
      </c>
      <c r="G30" s="37">
        <v>9223.6304576053208</v>
      </c>
      <c r="H30" s="37">
        <v>6.3922257696455195E-2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209</v>
      </c>
      <c r="D34" s="34">
        <v>631938.05000000005</v>
      </c>
      <c r="E34" s="34">
        <v>634758.97</v>
      </c>
      <c r="F34" s="30"/>
      <c r="G34" s="30"/>
      <c r="H34" s="30"/>
    </row>
    <row r="35" spans="1:8">
      <c r="A35" s="30"/>
      <c r="B35" s="33">
        <v>71</v>
      </c>
      <c r="C35" s="34">
        <v>46</v>
      </c>
      <c r="D35" s="34">
        <v>96353.600000000006</v>
      </c>
      <c r="E35" s="34">
        <v>109434.58</v>
      </c>
      <c r="F35" s="30"/>
      <c r="G35" s="30"/>
      <c r="H35" s="30"/>
    </row>
    <row r="36" spans="1:8">
      <c r="A36" s="30"/>
      <c r="B36" s="33">
        <v>72</v>
      </c>
      <c r="C36" s="34">
        <v>4</v>
      </c>
      <c r="D36" s="34">
        <v>12679.48</v>
      </c>
      <c r="E36" s="34">
        <v>12223.93</v>
      </c>
      <c r="F36" s="30"/>
      <c r="G36" s="30"/>
      <c r="H36" s="30"/>
    </row>
    <row r="37" spans="1:8">
      <c r="A37" s="30"/>
      <c r="B37" s="33">
        <v>73</v>
      </c>
      <c r="C37" s="34">
        <v>45</v>
      </c>
      <c r="D37" s="34">
        <v>90139.47</v>
      </c>
      <c r="E37" s="34">
        <v>111524.22</v>
      </c>
      <c r="F37" s="30"/>
      <c r="G37" s="30"/>
      <c r="H37" s="30"/>
    </row>
    <row r="38" spans="1:8">
      <c r="A38" s="30"/>
      <c r="B38" s="33">
        <v>77</v>
      </c>
      <c r="C38" s="34">
        <v>67</v>
      </c>
      <c r="D38" s="34">
        <v>89278.75</v>
      </c>
      <c r="E38" s="34">
        <v>101657.14</v>
      </c>
      <c r="F38" s="30"/>
      <c r="G38" s="30"/>
      <c r="H38" s="30"/>
    </row>
    <row r="39" spans="1:8">
      <c r="A39" s="30"/>
      <c r="B39" s="33">
        <v>78</v>
      </c>
      <c r="C39" s="34">
        <v>40</v>
      </c>
      <c r="D39" s="34">
        <v>37134.239999999998</v>
      </c>
      <c r="E39" s="34">
        <v>31871.5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2016-11-17T05:36:50Z</dcterms:modified>
</cp:coreProperties>
</file>