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<sst xmlns="http://schemas.openxmlformats.org/spreadsheetml/2006/main" count="121" uniqueCount="80">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</sst>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5" sqref="L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17554469.908799998</v>
      </c>
      <c r="F3" s="25">
        <f>RA!I7</f>
        <v>2496953.4230999998</v>
      </c>
      <c r="G3" s="16">
        <f>SUM(G4:G42)</f>
        <v>15057516.485700004</v>
      </c>
      <c r="H3" s="27">
        <f>RA!J7</f>
        <v>14.2240320332788</v>
      </c>
      <c r="I3" s="20">
        <f>SUM(I4:I42)</f>
        <v>17554474.405842952</v>
      </c>
      <c r="J3" s="21">
        <f>SUM(J4:J42)</f>
        <v>15057515.931488926</v>
      </c>
      <c r="K3" s="22">
        <f>E3-I3</f>
        <v>-4.4970429539680481</v>
      </c>
      <c r="L3" s="22">
        <f>G3-J3</f>
        <v>0.55421107821166515</v>
      </c>
    </row>
    <row r="4" spans="1:13">
      <c r="A4" s="71">
        <f>RA!A8</f>
        <v>42690</v>
      </c>
      <c r="B4" s="12">
        <v>12</v>
      </c>
      <c r="C4" s="66" t="s">
        <v>6</v>
      </c>
      <c r="D4" s="66"/>
      <c r="E4" s="15">
        <f>VLOOKUP(C4,RA!B8:D35,3,0)</f>
        <v>545858.09880000004</v>
      </c>
      <c r="F4" s="25">
        <f>VLOOKUP(C4,RA!B8:I38,8,0)</f>
        <v>169392.9129</v>
      </c>
      <c r="G4" s="16">
        <f t="shared" ref="G4:G42" si="0">E4-F4</f>
        <v>376465.18590000004</v>
      </c>
      <c r="H4" s="27">
        <f>RA!J8</f>
        <v>31.032408106134</v>
      </c>
      <c r="I4" s="20">
        <f>VLOOKUP(B4,RMS!B:D,3,FALSE)</f>
        <v>545858.65320598299</v>
      </c>
      <c r="J4" s="21">
        <f>VLOOKUP(B4,RMS!B:E,4,FALSE)</f>
        <v>376465.20004700898</v>
      </c>
      <c r="K4" s="22">
        <f t="shared" ref="K4:K42" si="1">E4-I4</f>
        <v>-0.55440598295535892</v>
      </c>
      <c r="L4" s="22">
        <f t="shared" ref="L4:L42" si="2">G4-J4</f>
        <v>-1.4147008943837136E-2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57299.925999999999</v>
      </c>
      <c r="F5" s="25">
        <f>VLOOKUP(C5,RA!B9:I39,8,0)</f>
        <v>13964.075000000001</v>
      </c>
      <c r="G5" s="16">
        <f t="shared" si="0"/>
        <v>43335.850999999995</v>
      </c>
      <c r="H5" s="27">
        <f>RA!J9</f>
        <v>24.370144910832899</v>
      </c>
      <c r="I5" s="20">
        <f>VLOOKUP(B5,RMS!B:D,3,FALSE)</f>
        <v>57299.943399999996</v>
      </c>
      <c r="J5" s="21">
        <f>VLOOKUP(B5,RMS!B:E,4,FALSE)</f>
        <v>43335.851488034197</v>
      </c>
      <c r="K5" s="22">
        <f t="shared" si="1"/>
        <v>-1.7399999996996485E-2</v>
      </c>
      <c r="L5" s="22">
        <f t="shared" si="2"/>
        <v>-4.8803420213516802E-4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86831.344299999997</v>
      </c>
      <c r="F6" s="25">
        <f>VLOOKUP(C6,RA!B10:I40,8,0)</f>
        <v>28708.905299999999</v>
      </c>
      <c r="G6" s="16">
        <f t="shared" si="0"/>
        <v>58122.438999999998</v>
      </c>
      <c r="H6" s="27">
        <f>RA!J10</f>
        <v>33.0628363886795</v>
      </c>
      <c r="I6" s="20">
        <f>VLOOKUP(B6,RMS!B:D,3,FALSE)</f>
        <v>86833.192342296301</v>
      </c>
      <c r="J6" s="21">
        <f>VLOOKUP(B6,RMS!B:E,4,FALSE)</f>
        <v>58122.438418363403</v>
      </c>
      <c r="K6" s="22">
        <f>E6-I6</f>
        <v>-1.8480422963039018</v>
      </c>
      <c r="L6" s="22">
        <f t="shared" si="2"/>
        <v>5.8163659559795633E-4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63021.432699999998</v>
      </c>
      <c r="F7" s="25">
        <f>VLOOKUP(C7,RA!B11:I41,8,0)</f>
        <v>15738.5789</v>
      </c>
      <c r="G7" s="16">
        <f t="shared" si="0"/>
        <v>47282.853799999997</v>
      </c>
      <c r="H7" s="27">
        <f>RA!J11</f>
        <v>24.973375287928</v>
      </c>
      <c r="I7" s="20">
        <f>VLOOKUP(B7,RMS!B:D,3,FALSE)</f>
        <v>63021.459878730799</v>
      </c>
      <c r="J7" s="21">
        <f>VLOOKUP(B7,RMS!B:E,4,FALSE)</f>
        <v>47282.854166061603</v>
      </c>
      <c r="K7" s="22">
        <f t="shared" si="1"/>
        <v>-2.7178730801097117E-2</v>
      </c>
      <c r="L7" s="22">
        <f t="shared" si="2"/>
        <v>-3.660616057459265E-4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137795.21969999999</v>
      </c>
      <c r="F8" s="25">
        <f>VLOOKUP(C8,RA!B12:I42,8,0)</f>
        <v>40888.103900000002</v>
      </c>
      <c r="G8" s="16">
        <f t="shared" si="0"/>
        <v>96907.115799999985</v>
      </c>
      <c r="H8" s="27">
        <f>RA!J12</f>
        <v>29.673093151576101</v>
      </c>
      <c r="I8" s="20">
        <f>VLOOKUP(B8,RMS!B:D,3,FALSE)</f>
        <v>137795.21717948699</v>
      </c>
      <c r="J8" s="21">
        <f>VLOOKUP(B8,RMS!B:E,4,FALSE)</f>
        <v>96907.116184615399</v>
      </c>
      <c r="K8" s="22">
        <f t="shared" si="1"/>
        <v>2.5205129932146519E-3</v>
      </c>
      <c r="L8" s="22">
        <f t="shared" si="2"/>
        <v>-3.8461541407741606E-4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245764.23730000001</v>
      </c>
      <c r="F9" s="25">
        <f>VLOOKUP(C9,RA!B13:I43,8,0)</f>
        <v>92479.241099999999</v>
      </c>
      <c r="G9" s="16">
        <f t="shared" si="0"/>
        <v>153284.99619999999</v>
      </c>
      <c r="H9" s="27">
        <f>RA!J13</f>
        <v>37.629250746971898</v>
      </c>
      <c r="I9" s="20">
        <f>VLOOKUP(B9,RMS!B:D,3,FALSE)</f>
        <v>245764.40959316201</v>
      </c>
      <c r="J9" s="21">
        <f>VLOOKUP(B9,RMS!B:E,4,FALSE)</f>
        <v>153284.995740171</v>
      </c>
      <c r="K9" s="22">
        <f t="shared" si="1"/>
        <v>-0.17229316200246103</v>
      </c>
      <c r="L9" s="22">
        <f t="shared" si="2"/>
        <v>4.5982899609953165E-4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78810.714500000002</v>
      </c>
      <c r="F10" s="25">
        <f>VLOOKUP(C10,RA!B14:I43,8,0)</f>
        <v>15849.679</v>
      </c>
      <c r="G10" s="16">
        <f t="shared" si="0"/>
        <v>62961.035499999998</v>
      </c>
      <c r="H10" s="27">
        <f>RA!J14</f>
        <v>20.1110713188624</v>
      </c>
      <c r="I10" s="20">
        <f>VLOOKUP(B10,RMS!B:D,3,FALSE)</f>
        <v>78810.715998290601</v>
      </c>
      <c r="J10" s="21">
        <f>VLOOKUP(B10,RMS!B:E,4,FALSE)</f>
        <v>62961.035023931603</v>
      </c>
      <c r="K10" s="22">
        <f t="shared" si="1"/>
        <v>-1.4982905995566398E-3</v>
      </c>
      <c r="L10" s="22">
        <f t="shared" si="2"/>
        <v>4.7606839507352561E-4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126753.56789999999</v>
      </c>
      <c r="F11" s="25">
        <f>VLOOKUP(C11,RA!B15:I44,8,0)</f>
        <v>49073.514199999998</v>
      </c>
      <c r="G11" s="16">
        <f t="shared" si="0"/>
        <v>77680.053699999989</v>
      </c>
      <c r="H11" s="27">
        <f>RA!J15</f>
        <v>38.715686676935</v>
      </c>
      <c r="I11" s="20">
        <f>VLOOKUP(B11,RMS!B:D,3,FALSE)</f>
        <v>126753.576505128</v>
      </c>
      <c r="J11" s="21">
        <f>VLOOKUP(B11,RMS!B:E,4,FALSE)</f>
        <v>77680.054653846193</v>
      </c>
      <c r="K11" s="22">
        <f t="shared" si="1"/>
        <v>-8.6051280086394399E-3</v>
      </c>
      <c r="L11" s="22">
        <f t="shared" si="2"/>
        <v>-9.5384620362892747E-4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793683.49159999995</v>
      </c>
      <c r="F12" s="25">
        <f>VLOOKUP(C12,RA!B16:I45,8,0)</f>
        <v>-8310.3320000000003</v>
      </c>
      <c r="G12" s="16">
        <f t="shared" si="0"/>
        <v>801993.8236</v>
      </c>
      <c r="H12" s="27">
        <f>RA!J16</f>
        <v>-1.0470586937933</v>
      </c>
      <c r="I12" s="20">
        <f>VLOOKUP(B12,RMS!B:D,3,FALSE)</f>
        <v>793683.08275641</v>
      </c>
      <c r="J12" s="21">
        <f>VLOOKUP(B12,RMS!B:E,4,FALSE)</f>
        <v>801993.82426666701</v>
      </c>
      <c r="K12" s="22">
        <f t="shared" si="1"/>
        <v>0.40884358994662762</v>
      </c>
      <c r="L12" s="22">
        <f t="shared" si="2"/>
        <v>-6.6666700877249241E-4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622712.73270000005</v>
      </c>
      <c r="F13" s="25">
        <f>VLOOKUP(C13,RA!B17:I46,8,0)</f>
        <v>64246.461799999997</v>
      </c>
      <c r="G13" s="16">
        <f t="shared" si="0"/>
        <v>558466.2709</v>
      </c>
      <c r="H13" s="27">
        <f>RA!J17</f>
        <v>10.3171909656377</v>
      </c>
      <c r="I13" s="20">
        <f>VLOOKUP(B13,RMS!B:D,3,FALSE)</f>
        <v>622712.73050427402</v>
      </c>
      <c r="J13" s="21">
        <f>VLOOKUP(B13,RMS!B:E,4,FALSE)</f>
        <v>558466.27421538497</v>
      </c>
      <c r="K13" s="22">
        <f t="shared" si="1"/>
        <v>2.1957260323688388E-3</v>
      </c>
      <c r="L13" s="22">
        <f t="shared" si="2"/>
        <v>-3.315384965389967E-3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1521653.9838</v>
      </c>
      <c r="F14" s="25">
        <f>VLOOKUP(C14,RA!B18:I47,8,0)</f>
        <v>244977.24280000001</v>
      </c>
      <c r="G14" s="16">
        <f t="shared" si="0"/>
        <v>1276676.7409999999</v>
      </c>
      <c r="H14" s="27">
        <f>RA!J18</f>
        <v>16.099405344980099</v>
      </c>
      <c r="I14" s="20">
        <f>VLOOKUP(B14,RMS!B:D,3,FALSE)</f>
        <v>1521654.047083</v>
      </c>
      <c r="J14" s="21">
        <f>VLOOKUP(B14,RMS!B:E,4,FALSE)</f>
        <v>1276676.23029231</v>
      </c>
      <c r="K14" s="22">
        <f t="shared" si="1"/>
        <v>-6.3282999908551574E-2</v>
      </c>
      <c r="L14" s="22">
        <f t="shared" si="2"/>
        <v>0.51070768991485238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604723.31339999998</v>
      </c>
      <c r="F15" s="25">
        <f>VLOOKUP(C15,RA!B19:I48,8,0)</f>
        <v>94915.597999999998</v>
      </c>
      <c r="G15" s="16">
        <f t="shared" si="0"/>
        <v>509807.71539999999</v>
      </c>
      <c r="H15" s="27">
        <f>RA!J19</f>
        <v>15.6957067632048</v>
      </c>
      <c r="I15" s="20">
        <f>VLOOKUP(B15,RMS!B:D,3,FALSE)</f>
        <v>604723.34490256396</v>
      </c>
      <c r="J15" s="21">
        <f>VLOOKUP(B15,RMS!B:E,4,FALSE)</f>
        <v>509807.71322820499</v>
      </c>
      <c r="K15" s="22">
        <f t="shared" si="1"/>
        <v>-3.150256397202611E-2</v>
      </c>
      <c r="L15" s="22">
        <f t="shared" si="2"/>
        <v>2.1717950003221631E-3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1617893.3499</v>
      </c>
      <c r="F16" s="25">
        <f>VLOOKUP(C16,RA!B20:I49,8,0)</f>
        <v>271619.03389999998</v>
      </c>
      <c r="G16" s="16">
        <f t="shared" si="0"/>
        <v>1346274.3160000001</v>
      </c>
      <c r="H16" s="27">
        <f>RA!J20</f>
        <v>16.788438738362402</v>
      </c>
      <c r="I16" s="20">
        <f>VLOOKUP(B16,RMS!B:D,3,FALSE)</f>
        <v>1617893.6594898701</v>
      </c>
      <c r="J16" s="21">
        <f>VLOOKUP(B16,RMS!B:E,4,FALSE)</f>
        <v>1346274.3160000001</v>
      </c>
      <c r="K16" s="22">
        <f t="shared" si="1"/>
        <v>-0.30958987004123628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623634.92299999995</v>
      </c>
      <c r="F17" s="25">
        <f>VLOOKUP(C17,RA!B21:I50,8,0)</f>
        <v>212036.31210000001</v>
      </c>
      <c r="G17" s="16">
        <f t="shared" si="0"/>
        <v>411598.61089999997</v>
      </c>
      <c r="H17" s="27">
        <f>RA!J21</f>
        <v>34.000070278296498</v>
      </c>
      <c r="I17" s="20">
        <f>VLOOKUP(B17,RMS!B:D,3,FALSE)</f>
        <v>623635.09899766301</v>
      </c>
      <c r="J17" s="21">
        <f>VLOOKUP(B17,RMS!B:E,4,FALSE)</f>
        <v>411598.61079291999</v>
      </c>
      <c r="K17" s="22">
        <f t="shared" si="1"/>
        <v>-0.1759976630564779</v>
      </c>
      <c r="L17" s="22">
        <f t="shared" si="2"/>
        <v>1.0707997716963291E-4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1049393.7945999999</v>
      </c>
      <c r="F18" s="25">
        <f>VLOOKUP(C18,RA!B22:I51,8,0)</f>
        <v>80393.458599999998</v>
      </c>
      <c r="G18" s="16">
        <f t="shared" si="0"/>
        <v>969000.33599999989</v>
      </c>
      <c r="H18" s="27">
        <f>RA!J22</f>
        <v>7.6609428237227002</v>
      </c>
      <c r="I18" s="20">
        <f>VLOOKUP(B18,RMS!B:D,3,FALSE)</f>
        <v>1049394.81270543</v>
      </c>
      <c r="J18" s="21">
        <f>VLOOKUP(B18,RMS!B:E,4,FALSE)</f>
        <v>969000.33462906699</v>
      </c>
      <c r="K18" s="22">
        <f t="shared" si="1"/>
        <v>-1.0181054300628603</v>
      </c>
      <c r="L18" s="22">
        <f t="shared" si="2"/>
        <v>1.3709329068660736E-3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3120946.7431000001</v>
      </c>
      <c r="F19" s="25">
        <f>VLOOKUP(C19,RA!B23:I52,8,0)</f>
        <v>589704.07109999994</v>
      </c>
      <c r="G19" s="16">
        <f t="shared" si="0"/>
        <v>2531242.6720000003</v>
      </c>
      <c r="H19" s="27">
        <f>RA!J23</f>
        <v>18.895037936925998</v>
      </c>
      <c r="I19" s="20">
        <f>VLOOKUP(B19,RMS!B:D,3,FALSE)</f>
        <v>3120947.6348247901</v>
      </c>
      <c r="J19" s="21">
        <f>VLOOKUP(B19,RMS!B:E,4,FALSE)</f>
        <v>2531242.69230513</v>
      </c>
      <c r="K19" s="22">
        <f t="shared" si="1"/>
        <v>-0.89172478998079896</v>
      </c>
      <c r="L19" s="22">
        <f t="shared" si="2"/>
        <v>-2.0305129699409008E-2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251233.89480000001</v>
      </c>
      <c r="F20" s="25">
        <f>VLOOKUP(C20,RA!B24:I53,8,0)</f>
        <v>32151.624</v>
      </c>
      <c r="G20" s="16">
        <f t="shared" si="0"/>
        <v>219082.2708</v>
      </c>
      <c r="H20" s="27">
        <f>RA!J24</f>
        <v>12.797486591367401</v>
      </c>
      <c r="I20" s="20">
        <f>VLOOKUP(B20,RMS!B:D,3,FALSE)</f>
        <v>251233.96860825201</v>
      </c>
      <c r="J20" s="21">
        <f>VLOOKUP(B20,RMS!B:E,4,FALSE)</f>
        <v>219082.281516841</v>
      </c>
      <c r="K20" s="22">
        <f t="shared" si="1"/>
        <v>-7.3808251996524632E-2</v>
      </c>
      <c r="L20" s="22">
        <f t="shared" si="2"/>
        <v>-1.0716841003159061E-2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360026.02029999997</v>
      </c>
      <c r="F21" s="25">
        <f>VLOOKUP(C21,RA!B25:I54,8,0)</f>
        <v>23655.3694</v>
      </c>
      <c r="G21" s="16">
        <f t="shared" si="0"/>
        <v>336370.65089999995</v>
      </c>
      <c r="H21" s="27">
        <f>RA!J25</f>
        <v>6.5704610406460704</v>
      </c>
      <c r="I21" s="20">
        <f>VLOOKUP(B21,RMS!B:D,3,FALSE)</f>
        <v>360026.02004022402</v>
      </c>
      <c r="J21" s="21">
        <f>VLOOKUP(B21,RMS!B:E,4,FALSE)</f>
        <v>336370.65041275503</v>
      </c>
      <c r="K21" s="22">
        <f t="shared" si="1"/>
        <v>2.5977595942094922E-4</v>
      </c>
      <c r="L21" s="22">
        <f t="shared" si="2"/>
        <v>4.8724492080509663E-4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791599.6936</v>
      </c>
      <c r="F22" s="25">
        <f>VLOOKUP(C22,RA!B26:I55,8,0)</f>
        <v>135569.58929999999</v>
      </c>
      <c r="G22" s="16">
        <f t="shared" si="0"/>
        <v>656030.10430000001</v>
      </c>
      <c r="H22" s="27">
        <f>RA!J26</f>
        <v>17.126028521241999</v>
      </c>
      <c r="I22" s="20">
        <f>VLOOKUP(B22,RMS!B:D,3,FALSE)</f>
        <v>791599.63916122797</v>
      </c>
      <c r="J22" s="21">
        <f>VLOOKUP(B22,RMS!B:E,4,FALSE)</f>
        <v>656029.88016188797</v>
      </c>
      <c r="K22" s="22">
        <f t="shared" si="1"/>
        <v>5.443877202924341E-2</v>
      </c>
      <c r="L22" s="22">
        <f t="shared" si="2"/>
        <v>0.22413811204023659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210544.26699999999</v>
      </c>
      <c r="F23" s="25">
        <f>VLOOKUP(C23,RA!B27:I56,8,0)</f>
        <v>50761.8825</v>
      </c>
      <c r="G23" s="16">
        <f t="shared" si="0"/>
        <v>159782.38449999999</v>
      </c>
      <c r="H23" s="27">
        <f>RA!J27</f>
        <v>24.109838383773202</v>
      </c>
      <c r="I23" s="20">
        <f>VLOOKUP(B23,RMS!B:D,3,FALSE)</f>
        <v>210544.11671294901</v>
      </c>
      <c r="J23" s="21">
        <f>VLOOKUP(B23,RMS!B:E,4,FALSE)</f>
        <v>159782.39058712599</v>
      </c>
      <c r="K23" s="22">
        <f t="shared" si="1"/>
        <v>0.15028705098666251</v>
      </c>
      <c r="L23" s="22">
        <f t="shared" si="2"/>
        <v>-6.0871260066051036E-3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1037678.2595</v>
      </c>
      <c r="F24" s="25">
        <f>VLOOKUP(C24,RA!B28:I57,8,0)</f>
        <v>49760.188499999997</v>
      </c>
      <c r="G24" s="16">
        <f t="shared" si="0"/>
        <v>987918.071</v>
      </c>
      <c r="H24" s="27">
        <f>RA!J28</f>
        <v>4.79533882920287</v>
      </c>
      <c r="I24" s="20">
        <f>VLOOKUP(B24,RMS!B:D,3,FALSE)</f>
        <v>1037678.25944867</v>
      </c>
      <c r="J24" s="21">
        <f>VLOOKUP(B24,RMS!B:E,4,FALSE)</f>
        <v>987918.07402566401</v>
      </c>
      <c r="K24" s="22">
        <f t="shared" si="1"/>
        <v>5.1330076530575752E-5</v>
      </c>
      <c r="L24" s="22">
        <f t="shared" si="2"/>
        <v>-3.0256640166044235E-3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723873.25399999996</v>
      </c>
      <c r="F25" s="25">
        <f>VLOOKUP(C25,RA!B29:I58,8,0)</f>
        <v>87235.074299999993</v>
      </c>
      <c r="G25" s="16">
        <f t="shared" si="0"/>
        <v>636638.17969999998</v>
      </c>
      <c r="H25" s="27">
        <f>RA!J29</f>
        <v>12.0511531290808</v>
      </c>
      <c r="I25" s="20">
        <f>VLOOKUP(B25,RMS!B:D,3,FALSE)</f>
        <v>723873.25389734504</v>
      </c>
      <c r="J25" s="21">
        <f>VLOOKUP(B25,RMS!B:E,4,FALSE)</f>
        <v>636638.23661821603</v>
      </c>
      <c r="K25" s="22">
        <f t="shared" si="1"/>
        <v>1.0265491437166929E-4</v>
      </c>
      <c r="L25" s="22">
        <f t="shared" si="2"/>
        <v>-5.6918216054327786E-2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852126.96629999997</v>
      </c>
      <c r="F26" s="25">
        <f>VLOOKUP(C26,RA!B30:I59,8,0)</f>
        <v>96459.745200000005</v>
      </c>
      <c r="G26" s="16">
        <f t="shared" si="0"/>
        <v>755667.22109999997</v>
      </c>
      <c r="H26" s="27">
        <f>RA!J30</f>
        <v>11.3198794328544</v>
      </c>
      <c r="I26" s="20">
        <f>VLOOKUP(B26,RMS!B:D,3,FALSE)</f>
        <v>852126.97928849503</v>
      </c>
      <c r="J26" s="21">
        <f>VLOOKUP(B26,RMS!B:E,4,FALSE)</f>
        <v>755667.21876171394</v>
      </c>
      <c r="K26" s="22">
        <f t="shared" si="1"/>
        <v>-1.2988495058380067E-2</v>
      </c>
      <c r="L26" s="22">
        <f t="shared" si="2"/>
        <v>2.3382860235869884E-3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831093.26379999996</v>
      </c>
      <c r="F27" s="25">
        <f>VLOOKUP(C27,RA!B31:I60,8,0)</f>
        <v>22525.7016</v>
      </c>
      <c r="G27" s="16">
        <f t="shared" si="0"/>
        <v>808567.56219999993</v>
      </c>
      <c r="H27" s="27">
        <f>RA!J31</f>
        <v>2.7103698924241</v>
      </c>
      <c r="I27" s="20">
        <f>VLOOKUP(B27,RMS!B:D,3,FALSE)</f>
        <v>831093.24577256595</v>
      </c>
      <c r="J27" s="21">
        <f>VLOOKUP(B27,RMS!B:E,4,FALSE)</f>
        <v>808567.60328849603</v>
      </c>
      <c r="K27" s="22">
        <f t="shared" si="1"/>
        <v>1.8027434009127319E-2</v>
      </c>
      <c r="L27" s="22">
        <f t="shared" si="2"/>
        <v>-4.1088496102020144E-2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112548.2357</v>
      </c>
      <c r="F28" s="25">
        <f>VLOOKUP(C28,RA!B32:I61,8,0)</f>
        <v>26164.105899999999</v>
      </c>
      <c r="G28" s="16">
        <f t="shared" si="0"/>
        <v>86384.12980000001</v>
      </c>
      <c r="H28" s="27">
        <f>RA!J32</f>
        <v>23.2470155904896</v>
      </c>
      <c r="I28" s="20">
        <f>VLOOKUP(B28,RMS!B:D,3,FALSE)</f>
        <v>112548.165268285</v>
      </c>
      <c r="J28" s="21">
        <f>VLOOKUP(B28,RMS!B:E,4,FALSE)</f>
        <v>86384.171587980105</v>
      </c>
      <c r="K28" s="22">
        <f t="shared" si="1"/>
        <v>7.0431715008453466E-2</v>
      </c>
      <c r="L28" s="22">
        <f t="shared" si="2"/>
        <v>-4.1787980095250532E-2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10.177</v>
      </c>
      <c r="F29" s="25">
        <f>VLOOKUP(C29,RA!B33:I62,8,0)</f>
        <v>-0.69799999999999995</v>
      </c>
      <c r="G29" s="16">
        <f t="shared" si="0"/>
        <v>10.875</v>
      </c>
      <c r="H29" s="27">
        <f>RA!J33</f>
        <v>-6.8586027316497997</v>
      </c>
      <c r="I29" s="20">
        <f>VLOOKUP(B29,RMS!B:D,3,FALSE)</f>
        <v>10.177</v>
      </c>
      <c r="J29" s="21">
        <f>VLOOKUP(B29,RMS!B:E,4,FALSE)</f>
        <v>10.875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243080.45</v>
      </c>
      <c r="F30" s="25">
        <f>VLOOKUP(C30,RA!B34:I64,8,0)</f>
        <v>18162.9719</v>
      </c>
      <c r="G30" s="16">
        <f t="shared" si="0"/>
        <v>224917.47810000001</v>
      </c>
      <c r="H30" s="27">
        <f>RA!J34</f>
        <v>0</v>
      </c>
      <c r="I30" s="20">
        <f>VLOOKUP(B30,RMS!B:D,3,FALSE)</f>
        <v>243080.44990000001</v>
      </c>
      <c r="J30" s="21">
        <f>VLOOKUP(B30,RMS!B:E,4,FALSE)</f>
        <v>224917.4676</v>
      </c>
      <c r="K30" s="22">
        <f t="shared" si="1"/>
        <v>1.0000000474974513E-4</v>
      </c>
      <c r="L30" s="22">
        <f t="shared" si="2"/>
        <v>1.0500000003958121E-2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7.4720002780972301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108709.75999999999</v>
      </c>
      <c r="F32" s="25">
        <f>VLOOKUP(C32,RA!B34:I65,8,0)</f>
        <v>-3518.46</v>
      </c>
      <c r="G32" s="16">
        <f t="shared" si="0"/>
        <v>112228.22</v>
      </c>
      <c r="H32" s="27">
        <f>RA!J34</f>
        <v>0</v>
      </c>
      <c r="I32" s="20">
        <f>VLOOKUP(B32,RMS!B:D,3,FALSE)</f>
        <v>108709.75999999999</v>
      </c>
      <c r="J32" s="21">
        <f>VLOOKUP(B32,RMS!B:E,4,FALSE)</f>
        <v>112228.22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113287.25</v>
      </c>
      <c r="F33" s="25">
        <f>VLOOKUP(C33,RA!B34:I65,8,0)</f>
        <v>-14012.71</v>
      </c>
      <c r="G33" s="16">
        <f t="shared" si="0"/>
        <v>127299.95999999999</v>
      </c>
      <c r="H33" s="27">
        <f>RA!J34</f>
        <v>0</v>
      </c>
      <c r="I33" s="20">
        <f>VLOOKUP(B33,RMS!B:D,3,FALSE)</f>
        <v>113287.25</v>
      </c>
      <c r="J33" s="21">
        <f>VLOOKUP(B33,RMS!B:E,4,FALSE)</f>
        <v>127299.96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64338.92</v>
      </c>
      <c r="F34" s="25">
        <f>VLOOKUP(C34,RA!B34:I66,8,0)</f>
        <v>3522.5</v>
      </c>
      <c r="G34" s="16">
        <f t="shared" si="0"/>
        <v>60816.42</v>
      </c>
      <c r="H34" s="27">
        <f>RA!J35</f>
        <v>7.4720002780972301</v>
      </c>
      <c r="I34" s="20">
        <f>VLOOKUP(B34,RMS!B:D,3,FALSE)</f>
        <v>64338.92</v>
      </c>
      <c r="J34" s="21">
        <f>VLOOKUP(B34,RMS!B:E,4,FALSE)</f>
        <v>60816.42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67300.53</v>
      </c>
      <c r="F35" s="25">
        <f>VLOOKUP(C35,RA!B34:I67,8,0)</f>
        <v>-13289.56</v>
      </c>
      <c r="G35" s="16">
        <f t="shared" si="0"/>
        <v>80590.09</v>
      </c>
      <c r="H35" s="27">
        <f>RA!J34</f>
        <v>0</v>
      </c>
      <c r="I35" s="20">
        <f>VLOOKUP(B35,RMS!B:D,3,FALSE)</f>
        <v>67300.53</v>
      </c>
      <c r="J35" s="21">
        <f>VLOOKUP(B35,RMS!B:E,4,FALSE)</f>
        <v>80590.09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7.4720002780972301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24872.649399999998</v>
      </c>
      <c r="F37" s="25">
        <f>VLOOKUP(C37,RA!B8:I68,8,0)</f>
        <v>2163.1320999999998</v>
      </c>
      <c r="G37" s="16">
        <f t="shared" si="0"/>
        <v>22709.5173</v>
      </c>
      <c r="H37" s="27">
        <f>RA!J35</f>
        <v>7.4720002780972301</v>
      </c>
      <c r="I37" s="20">
        <f>VLOOKUP(B37,RMS!B:D,3,FALSE)</f>
        <v>24872.6495726496</v>
      </c>
      <c r="J37" s="21">
        <f>VLOOKUP(B37,RMS!B:E,4,FALSE)</f>
        <v>22709.517094017101</v>
      </c>
      <c r="K37" s="22">
        <f t="shared" si="1"/>
        <v>-1.726496011542622E-4</v>
      </c>
      <c r="L37" s="22">
        <f t="shared" si="2"/>
        <v>2.0598289847839624E-4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313385.8395</v>
      </c>
      <c r="F38" s="25">
        <f>VLOOKUP(C38,RA!B8:I69,8,0)</f>
        <v>20310.314699999999</v>
      </c>
      <c r="G38" s="16">
        <f t="shared" si="0"/>
        <v>293075.52480000001</v>
      </c>
      <c r="H38" s="27">
        <f>RA!J36</f>
        <v>0</v>
      </c>
      <c r="I38" s="20">
        <f>VLOOKUP(B38,RMS!B:D,3,FALSE)</f>
        <v>313385.83722991397</v>
      </c>
      <c r="J38" s="21">
        <f>VLOOKUP(B38,RMS!B:E,4,FALSE)</f>
        <v>293075.523892308</v>
      </c>
      <c r="K38" s="22">
        <f t="shared" si="1"/>
        <v>2.2700860281474888E-3</v>
      </c>
      <c r="L38" s="22">
        <f t="shared" si="2"/>
        <v>9.0769201051443815E-4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106403.63</v>
      </c>
      <c r="F39" s="25">
        <f>VLOOKUP(C39,RA!B9:I70,8,0)</f>
        <v>-21670.79</v>
      </c>
      <c r="G39" s="16">
        <f t="shared" si="0"/>
        <v>128074.42000000001</v>
      </c>
      <c r="H39" s="27">
        <f>RA!J37</f>
        <v>-3.2365631199995302</v>
      </c>
      <c r="I39" s="20">
        <f>VLOOKUP(B39,RMS!B:D,3,FALSE)</f>
        <v>106403.63</v>
      </c>
      <c r="J39" s="21">
        <f>VLOOKUP(B39,RMS!B:E,4,FALSE)</f>
        <v>128074.42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31778.66</v>
      </c>
      <c r="F40" s="25">
        <f>VLOOKUP(C40,RA!B10:I71,8,0)</f>
        <v>4439.6499999999996</v>
      </c>
      <c r="G40" s="16">
        <f t="shared" si="0"/>
        <v>27339.010000000002</v>
      </c>
      <c r="H40" s="27">
        <f>RA!J38</f>
        <v>-12.369185411421</v>
      </c>
      <c r="I40" s="20">
        <f>VLOOKUP(B40,RMS!B:D,3,FALSE)</f>
        <v>31778.66</v>
      </c>
      <c r="J40" s="21">
        <f>VLOOKUP(B40,RMS!B:E,4,FALSE)</f>
        <v>27339.01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5.4749131629812897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13801.3146</v>
      </c>
      <c r="F42" s="25">
        <f>VLOOKUP(C42,RA!B8:I72,8,0)</f>
        <v>886.93510000000003</v>
      </c>
      <c r="G42" s="16">
        <f t="shared" si="0"/>
        <v>12914.379499999999</v>
      </c>
      <c r="H42" s="27">
        <f>RA!J39</f>
        <v>5.4749131629812897</v>
      </c>
      <c r="I42" s="20">
        <f>VLOOKUP(B42,RMS!B:D,3,FALSE)</f>
        <v>13801.314575296899</v>
      </c>
      <c r="J42" s="21">
        <f>VLOOKUP(B42,RMS!B:E,4,FALSE)</f>
        <v>12914.379490204999</v>
      </c>
      <c r="K42" s="22">
        <f t="shared" si="1"/>
        <v>2.4703100280021317E-5</v>
      </c>
      <c r="L42" s="22">
        <f t="shared" si="2"/>
        <v>9.7949996415991336E-6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activeCell="B30"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17554469.908799998</v>
      </c>
      <c r="E7" s="65"/>
      <c r="F7" s="65"/>
      <c r="G7" s="53">
        <v>15450044.846899999</v>
      </c>
      <c r="H7" s="54">
        <v>13.620834649695199</v>
      </c>
      <c r="I7" s="53">
        <v>2496953.4230999998</v>
      </c>
      <c r="J7" s="54">
        <v>14.2240320332788</v>
      </c>
      <c r="K7" s="53">
        <v>2548618.4929999998</v>
      </c>
      <c r="L7" s="54">
        <v>16.495864693307801</v>
      </c>
      <c r="M7" s="54">
        <v>-2.0271794323827998E-2</v>
      </c>
      <c r="N7" s="53">
        <v>470061406.13319999</v>
      </c>
      <c r="O7" s="53">
        <v>7152220184.5628004</v>
      </c>
      <c r="P7" s="53">
        <v>809454</v>
      </c>
      <c r="Q7" s="53">
        <v>820776</v>
      </c>
      <c r="R7" s="54">
        <v>-1.37942629901459</v>
      </c>
      <c r="S7" s="53">
        <v>21.686803584638501</v>
      </c>
      <c r="T7" s="53">
        <v>20.6528707586479</v>
      </c>
      <c r="U7" s="55">
        <v>4.7675666999769302</v>
      </c>
    </row>
    <row r="8" spans="1:23" ht="12" thickBot="1">
      <c r="A8" s="74">
        <v>42690</v>
      </c>
      <c r="B8" s="72" t="s">
        <v>6</v>
      </c>
      <c r="C8" s="73"/>
      <c r="D8" s="56">
        <v>545858.09880000004</v>
      </c>
      <c r="E8" s="59"/>
      <c r="F8" s="59"/>
      <c r="G8" s="56">
        <v>654434.38399999996</v>
      </c>
      <c r="H8" s="57">
        <v>-16.590858893502102</v>
      </c>
      <c r="I8" s="56">
        <v>169392.9129</v>
      </c>
      <c r="J8" s="57">
        <v>31.032408106134</v>
      </c>
      <c r="K8" s="56">
        <v>194541.64720000001</v>
      </c>
      <c r="L8" s="57">
        <v>29.726684898634499</v>
      </c>
      <c r="M8" s="57">
        <v>-0.12927172490806399</v>
      </c>
      <c r="N8" s="56">
        <v>22168238.019900002</v>
      </c>
      <c r="O8" s="56">
        <v>268919852.88459998</v>
      </c>
      <c r="P8" s="56">
        <v>18369</v>
      </c>
      <c r="Q8" s="56">
        <v>19966</v>
      </c>
      <c r="R8" s="57">
        <v>-7.9985976159471104</v>
      </c>
      <c r="S8" s="56">
        <v>29.7162664706843</v>
      </c>
      <c r="T8" s="56">
        <v>28.4009853551037</v>
      </c>
      <c r="U8" s="58">
        <v>4.4261317850214601</v>
      </c>
    </row>
    <row r="9" spans="1:23" ht="12" thickBot="1">
      <c r="A9" s="75"/>
      <c r="B9" s="72" t="s">
        <v>7</v>
      </c>
      <c r="C9" s="73"/>
      <c r="D9" s="56">
        <v>57299.925999999999</v>
      </c>
      <c r="E9" s="59"/>
      <c r="F9" s="59"/>
      <c r="G9" s="56">
        <v>52004.633500000004</v>
      </c>
      <c r="H9" s="57">
        <v>10.1823475017856</v>
      </c>
      <c r="I9" s="56">
        <v>13964.075000000001</v>
      </c>
      <c r="J9" s="57">
        <v>24.370144910832899</v>
      </c>
      <c r="K9" s="56">
        <v>12290.944600000001</v>
      </c>
      <c r="L9" s="57">
        <v>23.634325968281299</v>
      </c>
      <c r="M9" s="57">
        <v>0.136127080094397</v>
      </c>
      <c r="N9" s="56">
        <v>1405220.6747999999</v>
      </c>
      <c r="O9" s="56">
        <v>36631467.779899999</v>
      </c>
      <c r="P9" s="56">
        <v>3527</v>
      </c>
      <c r="Q9" s="56">
        <v>3478</v>
      </c>
      <c r="R9" s="57">
        <v>1.40885566417481</v>
      </c>
      <c r="S9" s="56">
        <v>16.246080521689802</v>
      </c>
      <c r="T9" s="56">
        <v>16.918829959747001</v>
      </c>
      <c r="U9" s="58">
        <v>-4.1409953444400696</v>
      </c>
    </row>
    <row r="10" spans="1:23" ht="12" thickBot="1">
      <c r="A10" s="75"/>
      <c r="B10" s="72" t="s">
        <v>8</v>
      </c>
      <c r="C10" s="73"/>
      <c r="D10" s="56">
        <v>86831.344299999997</v>
      </c>
      <c r="E10" s="59"/>
      <c r="F10" s="59"/>
      <c r="G10" s="56">
        <v>83733.768899999995</v>
      </c>
      <c r="H10" s="57">
        <v>3.6993144351346698</v>
      </c>
      <c r="I10" s="56">
        <v>28708.905299999999</v>
      </c>
      <c r="J10" s="57">
        <v>33.0628363886795</v>
      </c>
      <c r="K10" s="56">
        <v>26077.094799999999</v>
      </c>
      <c r="L10" s="57">
        <v>31.142865229371001</v>
      </c>
      <c r="M10" s="57">
        <v>0.100924221819372</v>
      </c>
      <c r="N10" s="56">
        <v>2977192.1579999998</v>
      </c>
      <c r="O10" s="56">
        <v>59098038.277599998</v>
      </c>
      <c r="P10" s="56">
        <v>80479</v>
      </c>
      <c r="Q10" s="56">
        <v>81232</v>
      </c>
      <c r="R10" s="57">
        <v>-0.926974591294072</v>
      </c>
      <c r="S10" s="56">
        <v>1.07893170019508</v>
      </c>
      <c r="T10" s="56">
        <v>1.1167142517727</v>
      </c>
      <c r="U10" s="58">
        <v>-3.5018483163287302</v>
      </c>
    </row>
    <row r="11" spans="1:23" ht="12" thickBot="1">
      <c r="A11" s="75"/>
      <c r="B11" s="72" t="s">
        <v>9</v>
      </c>
      <c r="C11" s="73"/>
      <c r="D11" s="56">
        <v>63021.432699999998</v>
      </c>
      <c r="E11" s="59"/>
      <c r="F11" s="59"/>
      <c r="G11" s="56">
        <v>76330.910799999998</v>
      </c>
      <c r="H11" s="57">
        <v>-17.4365508815598</v>
      </c>
      <c r="I11" s="56">
        <v>15738.5789</v>
      </c>
      <c r="J11" s="57">
        <v>24.973375287928</v>
      </c>
      <c r="K11" s="56">
        <v>18745.409299999999</v>
      </c>
      <c r="L11" s="57">
        <v>24.558084141189099</v>
      </c>
      <c r="M11" s="57">
        <v>-0.160403560780079</v>
      </c>
      <c r="N11" s="56">
        <v>1357422.4909000001</v>
      </c>
      <c r="O11" s="56">
        <v>21315017.768800002</v>
      </c>
      <c r="P11" s="56">
        <v>2708</v>
      </c>
      <c r="Q11" s="56">
        <v>2683</v>
      </c>
      <c r="R11" s="57">
        <v>0.93179276928812005</v>
      </c>
      <c r="S11" s="56">
        <v>23.2723163589365</v>
      </c>
      <c r="T11" s="56">
        <v>24.455802646291499</v>
      </c>
      <c r="U11" s="58">
        <v>-5.0853824307889397</v>
      </c>
    </row>
    <row r="12" spans="1:23" ht="12" thickBot="1">
      <c r="A12" s="75"/>
      <c r="B12" s="72" t="s">
        <v>10</v>
      </c>
      <c r="C12" s="73"/>
      <c r="D12" s="56">
        <v>137795.21969999999</v>
      </c>
      <c r="E12" s="59"/>
      <c r="F12" s="59"/>
      <c r="G12" s="56">
        <v>464320.77120000002</v>
      </c>
      <c r="H12" s="57">
        <v>-70.323270409833398</v>
      </c>
      <c r="I12" s="56">
        <v>40888.103900000002</v>
      </c>
      <c r="J12" s="57">
        <v>29.673093151576101</v>
      </c>
      <c r="K12" s="56">
        <v>165262.6637</v>
      </c>
      <c r="L12" s="57">
        <v>35.592347779939203</v>
      </c>
      <c r="M12" s="57">
        <v>-0.75258716648653401</v>
      </c>
      <c r="N12" s="56">
        <v>11047002.3159</v>
      </c>
      <c r="O12" s="56">
        <v>83255427.9859</v>
      </c>
      <c r="P12" s="56">
        <v>843</v>
      </c>
      <c r="Q12" s="56">
        <v>1016</v>
      </c>
      <c r="R12" s="57">
        <v>-17.0275590551181</v>
      </c>
      <c r="S12" s="56">
        <v>163.45814911031999</v>
      </c>
      <c r="T12" s="56">
        <v>149.579303740157</v>
      </c>
      <c r="U12" s="58">
        <v>8.4907638106166203</v>
      </c>
    </row>
    <row r="13" spans="1:23" ht="12" thickBot="1">
      <c r="A13" s="75"/>
      <c r="B13" s="72" t="s">
        <v>11</v>
      </c>
      <c r="C13" s="73"/>
      <c r="D13" s="56">
        <v>245764.23730000001</v>
      </c>
      <c r="E13" s="59"/>
      <c r="F13" s="59"/>
      <c r="G13" s="56">
        <v>423966.7023</v>
      </c>
      <c r="H13" s="57">
        <v>-42.032184139287303</v>
      </c>
      <c r="I13" s="56">
        <v>92479.241099999999</v>
      </c>
      <c r="J13" s="57">
        <v>37.629250746971898</v>
      </c>
      <c r="K13" s="56">
        <v>147287.47519999999</v>
      </c>
      <c r="L13" s="57">
        <v>34.740340314692702</v>
      </c>
      <c r="M13" s="57">
        <v>-0.37211741205812998</v>
      </c>
      <c r="N13" s="56">
        <v>11755767.9078</v>
      </c>
      <c r="O13" s="56">
        <v>115586624.07269999</v>
      </c>
      <c r="P13" s="56">
        <v>7440</v>
      </c>
      <c r="Q13" s="56">
        <v>7974</v>
      </c>
      <c r="R13" s="57">
        <v>-6.6967644845748699</v>
      </c>
      <c r="S13" s="56">
        <v>33.032827594086001</v>
      </c>
      <c r="T13" s="56">
        <v>32.316855392525703</v>
      </c>
      <c r="U13" s="58">
        <v>2.16745659910899</v>
      </c>
    </row>
    <row r="14" spans="1:23" ht="12" thickBot="1">
      <c r="A14" s="75"/>
      <c r="B14" s="72" t="s">
        <v>12</v>
      </c>
      <c r="C14" s="73"/>
      <c r="D14" s="56">
        <v>78810.714500000002</v>
      </c>
      <c r="E14" s="59"/>
      <c r="F14" s="59"/>
      <c r="G14" s="56">
        <v>157387.94589999999</v>
      </c>
      <c r="H14" s="57">
        <v>-49.925825609240597</v>
      </c>
      <c r="I14" s="56">
        <v>15849.679</v>
      </c>
      <c r="J14" s="57">
        <v>20.1110713188624</v>
      </c>
      <c r="K14" s="56">
        <v>35111.481200000002</v>
      </c>
      <c r="L14" s="57">
        <v>22.308875688808399</v>
      </c>
      <c r="M14" s="57">
        <v>-0.54858984986369697</v>
      </c>
      <c r="N14" s="56">
        <v>3161333.5043000001</v>
      </c>
      <c r="O14" s="56">
        <v>46419014.839000002</v>
      </c>
      <c r="P14" s="56">
        <v>1232</v>
      </c>
      <c r="Q14" s="56">
        <v>1423</v>
      </c>
      <c r="R14" s="57">
        <v>-13.4223471539002</v>
      </c>
      <c r="S14" s="56">
        <v>63.969735795454604</v>
      </c>
      <c r="T14" s="56">
        <v>69.236287491215705</v>
      </c>
      <c r="U14" s="58">
        <v>-8.2328801741516795</v>
      </c>
    </row>
    <row r="15" spans="1:23" ht="12" thickBot="1">
      <c r="A15" s="75"/>
      <c r="B15" s="72" t="s">
        <v>13</v>
      </c>
      <c r="C15" s="73"/>
      <c r="D15" s="56">
        <v>126753.56789999999</v>
      </c>
      <c r="E15" s="59"/>
      <c r="F15" s="59"/>
      <c r="G15" s="56">
        <v>231952.62469999999</v>
      </c>
      <c r="H15" s="57">
        <v>-45.353682432376502</v>
      </c>
      <c r="I15" s="56">
        <v>49073.514199999998</v>
      </c>
      <c r="J15" s="57">
        <v>38.715686676935</v>
      </c>
      <c r="K15" s="56">
        <v>66438.770999999993</v>
      </c>
      <c r="L15" s="57">
        <v>28.6432503559422</v>
      </c>
      <c r="M15" s="57">
        <v>-0.261372336342585</v>
      </c>
      <c r="N15" s="56">
        <v>3975224.7302999999</v>
      </c>
      <c r="O15" s="56">
        <v>42509935.766099997</v>
      </c>
      <c r="P15" s="56">
        <v>2972</v>
      </c>
      <c r="Q15" s="56">
        <v>4102</v>
      </c>
      <c r="R15" s="57">
        <v>-27.547537786445599</v>
      </c>
      <c r="S15" s="56">
        <v>42.649248956931402</v>
      </c>
      <c r="T15" s="56">
        <v>34.7109341053145</v>
      </c>
      <c r="U15" s="58">
        <v>18.613023782982101</v>
      </c>
    </row>
    <row r="16" spans="1:23" ht="12" thickBot="1">
      <c r="A16" s="75"/>
      <c r="B16" s="72" t="s">
        <v>14</v>
      </c>
      <c r="C16" s="73"/>
      <c r="D16" s="56">
        <v>793683.49159999995</v>
      </c>
      <c r="E16" s="59"/>
      <c r="F16" s="59"/>
      <c r="G16" s="56">
        <v>690160.05099999998</v>
      </c>
      <c r="H16" s="57">
        <v>14.9999178378987</v>
      </c>
      <c r="I16" s="56">
        <v>-8310.3320000000003</v>
      </c>
      <c r="J16" s="57">
        <v>-1.0470586937933</v>
      </c>
      <c r="K16" s="56">
        <v>71285.937600000005</v>
      </c>
      <c r="L16" s="57">
        <v>10.328899433792399</v>
      </c>
      <c r="M16" s="57">
        <v>-1.1165774384091101</v>
      </c>
      <c r="N16" s="56">
        <v>15782084.885600001</v>
      </c>
      <c r="O16" s="56">
        <v>364984440.77850002</v>
      </c>
      <c r="P16" s="56">
        <v>28711</v>
      </c>
      <c r="Q16" s="56">
        <v>28825</v>
      </c>
      <c r="R16" s="57">
        <v>-0.39549002601908501</v>
      </c>
      <c r="S16" s="56">
        <v>27.643881843195999</v>
      </c>
      <c r="T16" s="56">
        <v>20.415125616652201</v>
      </c>
      <c r="U16" s="58">
        <v>26.149569975545901</v>
      </c>
    </row>
    <row r="17" spans="1:21" ht="12" thickBot="1">
      <c r="A17" s="75"/>
      <c r="B17" s="72" t="s">
        <v>15</v>
      </c>
      <c r="C17" s="73"/>
      <c r="D17" s="56">
        <v>622712.73270000005</v>
      </c>
      <c r="E17" s="59"/>
      <c r="F17" s="59"/>
      <c r="G17" s="56">
        <v>400723.8113</v>
      </c>
      <c r="H17" s="57">
        <v>55.396987935366099</v>
      </c>
      <c r="I17" s="56">
        <v>64246.461799999997</v>
      </c>
      <c r="J17" s="57">
        <v>10.3171909656377</v>
      </c>
      <c r="K17" s="56">
        <v>47962.635399999999</v>
      </c>
      <c r="L17" s="57">
        <v>11.969000605280501</v>
      </c>
      <c r="M17" s="57">
        <v>0.33951066833996402</v>
      </c>
      <c r="N17" s="56">
        <v>15977211.236500001</v>
      </c>
      <c r="O17" s="56">
        <v>367675232.44340003</v>
      </c>
      <c r="P17" s="56">
        <v>8452</v>
      </c>
      <c r="Q17" s="56">
        <v>8580</v>
      </c>
      <c r="R17" s="57">
        <v>-1.49184149184149</v>
      </c>
      <c r="S17" s="56">
        <v>73.676376325130207</v>
      </c>
      <c r="T17" s="56">
        <v>57.805677505827497</v>
      </c>
      <c r="U17" s="58">
        <v>21.541095817831799</v>
      </c>
    </row>
    <row r="18" spans="1:21" ht="12" thickBot="1">
      <c r="A18" s="75"/>
      <c r="B18" s="72" t="s">
        <v>16</v>
      </c>
      <c r="C18" s="73"/>
      <c r="D18" s="56">
        <v>1521653.9838</v>
      </c>
      <c r="E18" s="59"/>
      <c r="F18" s="59"/>
      <c r="G18" s="56">
        <v>1272366.0634999999</v>
      </c>
      <c r="H18" s="57">
        <v>19.5924685081795</v>
      </c>
      <c r="I18" s="56">
        <v>244977.24280000001</v>
      </c>
      <c r="J18" s="57">
        <v>16.099405344980099</v>
      </c>
      <c r="K18" s="56">
        <v>208978.114</v>
      </c>
      <c r="L18" s="57">
        <v>16.424370312514199</v>
      </c>
      <c r="M18" s="57">
        <v>0.17226267435833001</v>
      </c>
      <c r="N18" s="56">
        <v>31709495.081599999</v>
      </c>
      <c r="O18" s="56">
        <v>690274643.61699998</v>
      </c>
      <c r="P18" s="56">
        <v>57363</v>
      </c>
      <c r="Q18" s="56">
        <v>58125</v>
      </c>
      <c r="R18" s="57">
        <v>-1.3109677419354899</v>
      </c>
      <c r="S18" s="56">
        <v>26.5267504105434</v>
      </c>
      <c r="T18" s="56">
        <v>23.963113276559099</v>
      </c>
      <c r="U18" s="58">
        <v>9.6643467228662008</v>
      </c>
    </row>
    <row r="19" spans="1:21" ht="12" thickBot="1">
      <c r="A19" s="75"/>
      <c r="B19" s="72" t="s">
        <v>17</v>
      </c>
      <c r="C19" s="73"/>
      <c r="D19" s="56">
        <v>604723.31339999998</v>
      </c>
      <c r="E19" s="59"/>
      <c r="F19" s="59"/>
      <c r="G19" s="56">
        <v>512822.16739999998</v>
      </c>
      <c r="H19" s="57">
        <v>17.920665650226699</v>
      </c>
      <c r="I19" s="56">
        <v>94915.597999999998</v>
      </c>
      <c r="J19" s="57">
        <v>15.6957067632048</v>
      </c>
      <c r="K19" s="56">
        <v>68080.0239</v>
      </c>
      <c r="L19" s="57">
        <v>13.275561827829099</v>
      </c>
      <c r="M19" s="57">
        <v>0.39417691949429501</v>
      </c>
      <c r="N19" s="56">
        <v>14387671.092800001</v>
      </c>
      <c r="O19" s="56">
        <v>212858442.1191</v>
      </c>
      <c r="P19" s="56">
        <v>11257</v>
      </c>
      <c r="Q19" s="56">
        <v>12165</v>
      </c>
      <c r="R19" s="57">
        <v>-7.46403616933826</v>
      </c>
      <c r="S19" s="56">
        <v>53.7197577862663</v>
      </c>
      <c r="T19" s="56">
        <v>48.819003460748</v>
      </c>
      <c r="U19" s="58">
        <v>9.1228153801750302</v>
      </c>
    </row>
    <row r="20" spans="1:21" ht="12" thickBot="1">
      <c r="A20" s="75"/>
      <c r="B20" s="72" t="s">
        <v>18</v>
      </c>
      <c r="C20" s="73"/>
      <c r="D20" s="56">
        <v>1617893.3499</v>
      </c>
      <c r="E20" s="59"/>
      <c r="F20" s="59"/>
      <c r="G20" s="56">
        <v>1192311.3958999999</v>
      </c>
      <c r="H20" s="57">
        <v>35.693859461835899</v>
      </c>
      <c r="I20" s="56">
        <v>271619.03389999998</v>
      </c>
      <c r="J20" s="57">
        <v>16.788438738362402</v>
      </c>
      <c r="K20" s="56">
        <v>248686.67790000001</v>
      </c>
      <c r="L20" s="57">
        <v>20.8575275515405</v>
      </c>
      <c r="M20" s="57">
        <v>9.2213849948252005E-2</v>
      </c>
      <c r="N20" s="56">
        <v>38144361.849299997</v>
      </c>
      <c r="O20" s="56">
        <v>428932693.95990002</v>
      </c>
      <c r="P20" s="56">
        <v>40586</v>
      </c>
      <c r="Q20" s="56">
        <v>43658</v>
      </c>
      <c r="R20" s="57">
        <v>-7.0365110632644603</v>
      </c>
      <c r="S20" s="56">
        <v>39.863335876903399</v>
      </c>
      <c r="T20" s="56">
        <v>37.824855412524599</v>
      </c>
      <c r="U20" s="58">
        <v>5.1136725503191798</v>
      </c>
    </row>
    <row r="21" spans="1:21" ht="12" thickBot="1">
      <c r="A21" s="75"/>
      <c r="B21" s="72" t="s">
        <v>19</v>
      </c>
      <c r="C21" s="73"/>
      <c r="D21" s="56">
        <v>623634.92299999995</v>
      </c>
      <c r="E21" s="59"/>
      <c r="F21" s="59"/>
      <c r="G21" s="56">
        <v>483772.57400000002</v>
      </c>
      <c r="H21" s="57">
        <v>28.910764379131599</v>
      </c>
      <c r="I21" s="56">
        <v>212036.31210000001</v>
      </c>
      <c r="J21" s="57">
        <v>34.000070278296498</v>
      </c>
      <c r="K21" s="56">
        <v>136203.58749999999</v>
      </c>
      <c r="L21" s="57">
        <v>28.154466544852099</v>
      </c>
      <c r="M21" s="57">
        <v>0.55676011177018403</v>
      </c>
      <c r="N21" s="56">
        <v>9011517.5771999992</v>
      </c>
      <c r="O21" s="56">
        <v>133843397.02869999</v>
      </c>
      <c r="P21" s="56">
        <v>26299</v>
      </c>
      <c r="Q21" s="56">
        <v>29369</v>
      </c>
      <c r="R21" s="57">
        <v>-10.453198951275199</v>
      </c>
      <c r="S21" s="56">
        <v>23.7132561314118</v>
      </c>
      <c r="T21" s="56">
        <v>19.938514113521101</v>
      </c>
      <c r="U21" s="58">
        <v>15.9182779326984</v>
      </c>
    </row>
    <row r="22" spans="1:21" ht="12" thickBot="1">
      <c r="A22" s="75"/>
      <c r="B22" s="72" t="s">
        <v>20</v>
      </c>
      <c r="C22" s="73"/>
      <c r="D22" s="56">
        <v>1049393.7945999999</v>
      </c>
      <c r="E22" s="59"/>
      <c r="F22" s="59"/>
      <c r="G22" s="56">
        <v>1012619.8141</v>
      </c>
      <c r="H22" s="57">
        <v>3.6315683327492501</v>
      </c>
      <c r="I22" s="56">
        <v>80393.458599999998</v>
      </c>
      <c r="J22" s="57">
        <v>7.6609428237227002</v>
      </c>
      <c r="K22" s="56">
        <v>169662.182</v>
      </c>
      <c r="L22" s="57">
        <v>16.7547760410745</v>
      </c>
      <c r="M22" s="57">
        <v>-0.52615569567530396</v>
      </c>
      <c r="N22" s="56">
        <v>22313403.355700001</v>
      </c>
      <c r="O22" s="56">
        <v>466373117.27990001</v>
      </c>
      <c r="P22" s="56">
        <v>58901</v>
      </c>
      <c r="Q22" s="56">
        <v>58181</v>
      </c>
      <c r="R22" s="57">
        <v>1.2375174025884801</v>
      </c>
      <c r="S22" s="56">
        <v>17.816230532588602</v>
      </c>
      <c r="T22" s="56">
        <v>17.458495251026999</v>
      </c>
      <c r="U22" s="58">
        <v>2.0079178977127699</v>
      </c>
    </row>
    <row r="23" spans="1:21" ht="12" thickBot="1">
      <c r="A23" s="75"/>
      <c r="B23" s="72" t="s">
        <v>21</v>
      </c>
      <c r="C23" s="73"/>
      <c r="D23" s="56">
        <v>3120946.7431000001</v>
      </c>
      <c r="E23" s="59"/>
      <c r="F23" s="59"/>
      <c r="G23" s="56">
        <v>2423636.7829999998</v>
      </c>
      <c r="H23" s="57">
        <v>28.771223682983699</v>
      </c>
      <c r="I23" s="56">
        <v>589704.07109999994</v>
      </c>
      <c r="J23" s="57">
        <v>18.895037936925998</v>
      </c>
      <c r="K23" s="56">
        <v>396742.49449999997</v>
      </c>
      <c r="L23" s="57">
        <v>16.3697174957424</v>
      </c>
      <c r="M23" s="57">
        <v>0.48636478137584499</v>
      </c>
      <c r="N23" s="56">
        <v>75792933.136899993</v>
      </c>
      <c r="O23" s="56">
        <v>1054292006.3589</v>
      </c>
      <c r="P23" s="56">
        <v>63466</v>
      </c>
      <c r="Q23" s="56">
        <v>69112</v>
      </c>
      <c r="R23" s="57">
        <v>-8.1693483042018702</v>
      </c>
      <c r="S23" s="56">
        <v>49.175097581382197</v>
      </c>
      <c r="T23" s="56">
        <v>41.541556788980202</v>
      </c>
      <c r="U23" s="58">
        <v>15.523183822398799</v>
      </c>
    </row>
    <row r="24" spans="1:21" ht="12" thickBot="1">
      <c r="A24" s="75"/>
      <c r="B24" s="72" t="s">
        <v>22</v>
      </c>
      <c r="C24" s="73"/>
      <c r="D24" s="56">
        <v>251233.89480000001</v>
      </c>
      <c r="E24" s="59"/>
      <c r="F24" s="59"/>
      <c r="G24" s="56">
        <v>216957.08559999999</v>
      </c>
      <c r="H24" s="57">
        <v>15.798889031536699</v>
      </c>
      <c r="I24" s="56">
        <v>32151.624</v>
      </c>
      <c r="J24" s="57">
        <v>12.797486591367401</v>
      </c>
      <c r="K24" s="56">
        <v>36863.960599999999</v>
      </c>
      <c r="L24" s="57">
        <v>16.9913605255398</v>
      </c>
      <c r="M24" s="57">
        <v>-0.12783044803926999</v>
      </c>
      <c r="N24" s="56">
        <v>5288080.8492999999</v>
      </c>
      <c r="O24" s="56">
        <v>100889878.6173</v>
      </c>
      <c r="P24" s="56">
        <v>22932</v>
      </c>
      <c r="Q24" s="56">
        <v>22889</v>
      </c>
      <c r="R24" s="57">
        <v>0.18786316571279801</v>
      </c>
      <c r="S24" s="56">
        <v>10.9556032967033</v>
      </c>
      <c r="T24" s="56">
        <v>10.895989619467899</v>
      </c>
      <c r="U24" s="58">
        <v>0.54413869890095101</v>
      </c>
    </row>
    <row r="25" spans="1:21" ht="12" thickBot="1">
      <c r="A25" s="75"/>
      <c r="B25" s="72" t="s">
        <v>23</v>
      </c>
      <c r="C25" s="73"/>
      <c r="D25" s="56">
        <v>360026.02029999997</v>
      </c>
      <c r="E25" s="59"/>
      <c r="F25" s="59"/>
      <c r="G25" s="56">
        <v>291444.1189</v>
      </c>
      <c r="H25" s="57">
        <v>23.531749983101101</v>
      </c>
      <c r="I25" s="56">
        <v>23655.3694</v>
      </c>
      <c r="J25" s="57">
        <v>6.5704610406460704</v>
      </c>
      <c r="K25" s="56">
        <v>15835.541300000001</v>
      </c>
      <c r="L25" s="57">
        <v>5.4334743002426098</v>
      </c>
      <c r="M25" s="57">
        <v>0.49381501723594401</v>
      </c>
      <c r="N25" s="56">
        <v>7080657.0087000001</v>
      </c>
      <c r="O25" s="56">
        <v>118923021.85950001</v>
      </c>
      <c r="P25" s="56">
        <v>19817</v>
      </c>
      <c r="Q25" s="56">
        <v>20149</v>
      </c>
      <c r="R25" s="57">
        <v>-1.6477244528264401</v>
      </c>
      <c r="S25" s="56">
        <v>18.167533950648401</v>
      </c>
      <c r="T25" s="56">
        <v>18.1476921187156</v>
      </c>
      <c r="U25" s="58">
        <v>0.10921587919838199</v>
      </c>
    </row>
    <row r="26" spans="1:21" ht="12" thickBot="1">
      <c r="A26" s="75"/>
      <c r="B26" s="72" t="s">
        <v>24</v>
      </c>
      <c r="C26" s="73"/>
      <c r="D26" s="56">
        <v>791599.6936</v>
      </c>
      <c r="E26" s="59"/>
      <c r="F26" s="59"/>
      <c r="G26" s="56">
        <v>510780.03279999999</v>
      </c>
      <c r="H26" s="57">
        <v>54.9785901497754</v>
      </c>
      <c r="I26" s="56">
        <v>135569.58929999999</v>
      </c>
      <c r="J26" s="57">
        <v>17.126028521241999</v>
      </c>
      <c r="K26" s="56">
        <v>97103.953699999998</v>
      </c>
      <c r="L26" s="57">
        <v>19.010914183096499</v>
      </c>
      <c r="M26" s="57">
        <v>0.39612841840445001</v>
      </c>
      <c r="N26" s="56">
        <v>12085166.3662</v>
      </c>
      <c r="O26" s="56">
        <v>224488691.40130001</v>
      </c>
      <c r="P26" s="56">
        <v>44453</v>
      </c>
      <c r="Q26" s="56">
        <v>42994</v>
      </c>
      <c r="R26" s="57">
        <v>3.3934967669907401</v>
      </c>
      <c r="S26" s="56">
        <v>17.807565149708701</v>
      </c>
      <c r="T26" s="56">
        <v>13.829604842536201</v>
      </c>
      <c r="U26" s="58">
        <v>22.3385975215011</v>
      </c>
    </row>
    <row r="27" spans="1:21" ht="12" thickBot="1">
      <c r="A27" s="75"/>
      <c r="B27" s="72" t="s">
        <v>25</v>
      </c>
      <c r="C27" s="73"/>
      <c r="D27" s="56">
        <v>210544.26699999999</v>
      </c>
      <c r="E27" s="59"/>
      <c r="F27" s="59"/>
      <c r="G27" s="56">
        <v>200010.2856</v>
      </c>
      <c r="H27" s="57">
        <v>5.2667198431318996</v>
      </c>
      <c r="I27" s="56">
        <v>50761.8825</v>
      </c>
      <c r="J27" s="57">
        <v>24.109838383773202</v>
      </c>
      <c r="K27" s="56">
        <v>55689.405299999999</v>
      </c>
      <c r="L27" s="57">
        <v>27.843270726273101</v>
      </c>
      <c r="M27" s="57">
        <v>-8.8482230568908998E-2</v>
      </c>
      <c r="N27" s="56">
        <v>4058156.858</v>
      </c>
      <c r="O27" s="56">
        <v>81845817.591399997</v>
      </c>
      <c r="P27" s="56">
        <v>26216</v>
      </c>
      <c r="Q27" s="56">
        <v>26538</v>
      </c>
      <c r="R27" s="57">
        <v>-1.21335443514959</v>
      </c>
      <c r="S27" s="56">
        <v>8.0311362145254801</v>
      </c>
      <c r="T27" s="56">
        <v>7.7655032029542497</v>
      </c>
      <c r="U27" s="58">
        <v>3.3075396117773499</v>
      </c>
    </row>
    <row r="28" spans="1:21" ht="12" thickBot="1">
      <c r="A28" s="75"/>
      <c r="B28" s="72" t="s">
        <v>26</v>
      </c>
      <c r="C28" s="73"/>
      <c r="D28" s="56">
        <v>1037678.2595</v>
      </c>
      <c r="E28" s="59"/>
      <c r="F28" s="59"/>
      <c r="G28" s="56">
        <v>1000707.2246</v>
      </c>
      <c r="H28" s="57">
        <v>3.6944906553240799</v>
      </c>
      <c r="I28" s="56">
        <v>49760.188499999997</v>
      </c>
      <c r="J28" s="57">
        <v>4.79533882920287</v>
      </c>
      <c r="K28" s="56">
        <v>45845.1564</v>
      </c>
      <c r="L28" s="57">
        <v>4.5812756491615296</v>
      </c>
      <c r="M28" s="57">
        <v>8.5396853395836997E-2</v>
      </c>
      <c r="N28" s="56">
        <v>25456180.6851</v>
      </c>
      <c r="O28" s="56">
        <v>352447555.28909999</v>
      </c>
      <c r="P28" s="56">
        <v>42374</v>
      </c>
      <c r="Q28" s="56">
        <v>43280</v>
      </c>
      <c r="R28" s="57">
        <v>-2.0933456561922399</v>
      </c>
      <c r="S28" s="56">
        <v>24.4885604262047</v>
      </c>
      <c r="T28" s="56">
        <v>26.3117174792052</v>
      </c>
      <c r="U28" s="58">
        <v>-7.4449335578317601</v>
      </c>
    </row>
    <row r="29" spans="1:21" ht="12" thickBot="1">
      <c r="A29" s="75"/>
      <c r="B29" s="72" t="s">
        <v>27</v>
      </c>
      <c r="C29" s="73"/>
      <c r="D29" s="56">
        <v>723873.25399999996</v>
      </c>
      <c r="E29" s="59"/>
      <c r="F29" s="59"/>
      <c r="G29" s="56">
        <v>694974.61479999998</v>
      </c>
      <c r="H29" s="57">
        <v>4.1582294640094801</v>
      </c>
      <c r="I29" s="56">
        <v>87235.074299999993</v>
      </c>
      <c r="J29" s="57">
        <v>12.0511531290808</v>
      </c>
      <c r="K29" s="56">
        <v>80411.849400000006</v>
      </c>
      <c r="L29" s="57">
        <v>11.570472890314299</v>
      </c>
      <c r="M29" s="57">
        <v>8.4853475587393007E-2</v>
      </c>
      <c r="N29" s="56">
        <v>14226138.1982</v>
      </c>
      <c r="O29" s="56">
        <v>246744750.8757</v>
      </c>
      <c r="P29" s="56">
        <v>105728</v>
      </c>
      <c r="Q29" s="56">
        <v>105259</v>
      </c>
      <c r="R29" s="57">
        <v>0.445567599920205</v>
      </c>
      <c r="S29" s="56">
        <v>6.8465614974273601</v>
      </c>
      <c r="T29" s="56">
        <v>7.0510593336436802</v>
      </c>
      <c r="U29" s="58">
        <v>-2.9868691940203802</v>
      </c>
    </row>
    <row r="30" spans="1:21" ht="12" thickBot="1">
      <c r="A30" s="75"/>
      <c r="B30" s="72" t="s">
        <v>28</v>
      </c>
      <c r="C30" s="73"/>
      <c r="D30" s="56">
        <v>852126.96629999997</v>
      </c>
      <c r="E30" s="59"/>
      <c r="F30" s="59"/>
      <c r="G30" s="56">
        <v>739513.70759999997</v>
      </c>
      <c r="H30" s="57">
        <v>15.2280150513332</v>
      </c>
      <c r="I30" s="56">
        <v>96459.745200000005</v>
      </c>
      <c r="J30" s="57">
        <v>11.3198794328544</v>
      </c>
      <c r="K30" s="56">
        <v>90042.312000000005</v>
      </c>
      <c r="L30" s="57">
        <v>12.175881403499799</v>
      </c>
      <c r="M30" s="57">
        <v>7.1271306316523994E-2</v>
      </c>
      <c r="N30" s="56">
        <v>16133558.937200001</v>
      </c>
      <c r="O30" s="56">
        <v>392076411.22119999</v>
      </c>
      <c r="P30" s="56">
        <v>72491</v>
      </c>
      <c r="Q30" s="56">
        <v>67691</v>
      </c>
      <c r="R30" s="57">
        <v>7.0910460770264896</v>
      </c>
      <c r="S30" s="56">
        <v>11.7549346305059</v>
      </c>
      <c r="T30" s="56">
        <v>11.6327285266874</v>
      </c>
      <c r="U30" s="58">
        <v>1.0396153416392899</v>
      </c>
    </row>
    <row r="31" spans="1:21" ht="12" thickBot="1">
      <c r="A31" s="75"/>
      <c r="B31" s="72" t="s">
        <v>29</v>
      </c>
      <c r="C31" s="73"/>
      <c r="D31" s="56">
        <v>831093.26379999996</v>
      </c>
      <c r="E31" s="59"/>
      <c r="F31" s="59"/>
      <c r="G31" s="56">
        <v>545229.70589999994</v>
      </c>
      <c r="H31" s="57">
        <v>52.429930872554102</v>
      </c>
      <c r="I31" s="56">
        <v>22525.7016</v>
      </c>
      <c r="J31" s="57">
        <v>2.7103698924241</v>
      </c>
      <c r="K31" s="56">
        <v>57766.786800000002</v>
      </c>
      <c r="L31" s="57">
        <v>10.5949448782592</v>
      </c>
      <c r="M31" s="57">
        <v>-0.61005790960836304</v>
      </c>
      <c r="N31" s="56">
        <v>34248003.008400001</v>
      </c>
      <c r="O31" s="56">
        <v>422616318.58179998</v>
      </c>
      <c r="P31" s="56">
        <v>24463</v>
      </c>
      <c r="Q31" s="56">
        <v>23854</v>
      </c>
      <c r="R31" s="57">
        <v>2.5530309382074199</v>
      </c>
      <c r="S31" s="56">
        <v>33.973480922209099</v>
      </c>
      <c r="T31" s="56">
        <v>25.473378125261998</v>
      </c>
      <c r="U31" s="58">
        <v>25.0198171226852</v>
      </c>
    </row>
    <row r="32" spans="1:21" ht="12" thickBot="1">
      <c r="A32" s="75"/>
      <c r="B32" s="72" t="s">
        <v>30</v>
      </c>
      <c r="C32" s="73"/>
      <c r="D32" s="56">
        <v>112548.2357</v>
      </c>
      <c r="E32" s="59"/>
      <c r="F32" s="59"/>
      <c r="G32" s="56">
        <v>94188.602100000004</v>
      </c>
      <c r="H32" s="57">
        <v>19.492415420400398</v>
      </c>
      <c r="I32" s="56">
        <v>26164.105899999999</v>
      </c>
      <c r="J32" s="57">
        <v>23.2470155904896</v>
      </c>
      <c r="K32" s="56">
        <v>26068.768499999998</v>
      </c>
      <c r="L32" s="57">
        <v>27.677200763976501</v>
      </c>
      <c r="M32" s="57">
        <v>3.6571501258300001E-3</v>
      </c>
      <c r="N32" s="56">
        <v>2167103.1310999999</v>
      </c>
      <c r="O32" s="56">
        <v>40547996.804300003</v>
      </c>
      <c r="P32" s="56">
        <v>21427</v>
      </c>
      <c r="Q32" s="56">
        <v>21947</v>
      </c>
      <c r="R32" s="57">
        <v>-2.3693443295211201</v>
      </c>
      <c r="S32" s="56">
        <v>5.2526361926541298</v>
      </c>
      <c r="T32" s="56">
        <v>5.3326826582220797</v>
      </c>
      <c r="U32" s="58">
        <v>-1.5239293686453601</v>
      </c>
    </row>
    <row r="33" spans="1:21" ht="12" thickBot="1">
      <c r="A33" s="75"/>
      <c r="B33" s="72" t="s">
        <v>69</v>
      </c>
      <c r="C33" s="73"/>
      <c r="D33" s="56">
        <v>10.177</v>
      </c>
      <c r="E33" s="59"/>
      <c r="F33" s="59"/>
      <c r="G33" s="59"/>
      <c r="H33" s="59"/>
      <c r="I33" s="56">
        <v>-0.69799999999999995</v>
      </c>
      <c r="J33" s="57">
        <v>-6.8586027316497997</v>
      </c>
      <c r="K33" s="59"/>
      <c r="L33" s="59"/>
      <c r="M33" s="59"/>
      <c r="N33" s="56">
        <v>10.177</v>
      </c>
      <c r="O33" s="56">
        <v>536.75699999999995</v>
      </c>
      <c r="P33" s="56">
        <v>1</v>
      </c>
      <c r="Q33" s="59"/>
      <c r="R33" s="59"/>
      <c r="S33" s="56">
        <v>10.177</v>
      </c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243080.45</v>
      </c>
      <c r="E35" s="59"/>
      <c r="F35" s="59"/>
      <c r="G35" s="56">
        <v>158905.19990000001</v>
      </c>
      <c r="H35" s="57">
        <v>52.9719922022514</v>
      </c>
      <c r="I35" s="56">
        <v>18162.9719</v>
      </c>
      <c r="J35" s="57">
        <v>7.4720002780972301</v>
      </c>
      <c r="K35" s="56">
        <v>20178.944500000001</v>
      </c>
      <c r="L35" s="57">
        <v>12.6987313899726</v>
      </c>
      <c r="M35" s="57">
        <v>-9.9904759636956997E-2</v>
      </c>
      <c r="N35" s="56">
        <v>4745878.4062999999</v>
      </c>
      <c r="O35" s="56">
        <v>68815245.186199993</v>
      </c>
      <c r="P35" s="56">
        <v>14880</v>
      </c>
      <c r="Q35" s="56">
        <v>14320</v>
      </c>
      <c r="R35" s="57">
        <v>3.91061452513966</v>
      </c>
      <c r="S35" s="56">
        <v>16.336051747311799</v>
      </c>
      <c r="T35" s="56">
        <v>15.773381382681601</v>
      </c>
      <c r="U35" s="58">
        <v>3.4443473449626798</v>
      </c>
    </row>
    <row r="36" spans="1:21" ht="12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2" t="s">
        <v>64</v>
      </c>
      <c r="C37" s="73"/>
      <c r="D37" s="56">
        <v>108709.75999999999</v>
      </c>
      <c r="E37" s="59"/>
      <c r="F37" s="59"/>
      <c r="G37" s="56">
        <v>69975.25</v>
      </c>
      <c r="H37" s="57">
        <v>55.354586085794601</v>
      </c>
      <c r="I37" s="56">
        <v>-3518.46</v>
      </c>
      <c r="J37" s="57">
        <v>-3.2365631199995302</v>
      </c>
      <c r="K37" s="56">
        <v>1999.11</v>
      </c>
      <c r="L37" s="57">
        <v>2.8568815402588799</v>
      </c>
      <c r="M37" s="57">
        <v>-2.76001320587662</v>
      </c>
      <c r="N37" s="56">
        <v>19982961.960000001</v>
      </c>
      <c r="O37" s="56">
        <v>84598076.579999998</v>
      </c>
      <c r="P37" s="56">
        <v>158</v>
      </c>
      <c r="Q37" s="56">
        <v>80</v>
      </c>
      <c r="R37" s="57">
        <v>97.5</v>
      </c>
      <c r="S37" s="56">
        <v>688.03645569620301</v>
      </c>
      <c r="T37" s="56">
        <v>7899.225625</v>
      </c>
      <c r="U37" s="58">
        <v>-1048.0824249359</v>
      </c>
    </row>
    <row r="38" spans="1:21" ht="12" thickBot="1">
      <c r="A38" s="75"/>
      <c r="B38" s="72" t="s">
        <v>35</v>
      </c>
      <c r="C38" s="73"/>
      <c r="D38" s="56">
        <v>113287.25</v>
      </c>
      <c r="E38" s="59"/>
      <c r="F38" s="59"/>
      <c r="G38" s="56">
        <v>107919.62</v>
      </c>
      <c r="H38" s="57">
        <v>4.9737295220275897</v>
      </c>
      <c r="I38" s="56">
        <v>-14012.71</v>
      </c>
      <c r="J38" s="57">
        <v>-12.369185411421</v>
      </c>
      <c r="K38" s="56">
        <v>-13664.15</v>
      </c>
      <c r="L38" s="57">
        <v>-12.6614141154315</v>
      </c>
      <c r="M38" s="57">
        <v>2.5509087649067001E-2</v>
      </c>
      <c r="N38" s="56">
        <v>9746121.9199999999</v>
      </c>
      <c r="O38" s="56">
        <v>133429993.90000001</v>
      </c>
      <c r="P38" s="56">
        <v>64</v>
      </c>
      <c r="Q38" s="56">
        <v>60</v>
      </c>
      <c r="R38" s="57">
        <v>6.6666666666666696</v>
      </c>
      <c r="S38" s="56">
        <v>1770.11328125</v>
      </c>
      <c r="T38" s="56">
        <v>1605.89333333333</v>
      </c>
      <c r="U38" s="58">
        <v>9.2773694009402305</v>
      </c>
    </row>
    <row r="39" spans="1:21" ht="12" thickBot="1">
      <c r="A39" s="75"/>
      <c r="B39" s="72" t="s">
        <v>36</v>
      </c>
      <c r="C39" s="73"/>
      <c r="D39" s="56">
        <v>64338.92</v>
      </c>
      <c r="E39" s="59"/>
      <c r="F39" s="59"/>
      <c r="G39" s="56">
        <v>16370.96</v>
      </c>
      <c r="H39" s="57">
        <v>293.00639669268003</v>
      </c>
      <c r="I39" s="56">
        <v>3522.5</v>
      </c>
      <c r="J39" s="57">
        <v>5.4749131629812897</v>
      </c>
      <c r="K39" s="56">
        <v>-170.92</v>
      </c>
      <c r="L39" s="57">
        <v>-1.04404384348871</v>
      </c>
      <c r="M39" s="57">
        <v>-21.6090568687105</v>
      </c>
      <c r="N39" s="56">
        <v>10176078.16</v>
      </c>
      <c r="O39" s="56">
        <v>118337837.02</v>
      </c>
      <c r="P39" s="56">
        <v>35</v>
      </c>
      <c r="Q39" s="56">
        <v>4</v>
      </c>
      <c r="R39" s="57">
        <v>775</v>
      </c>
      <c r="S39" s="56">
        <v>1838.2548571428599</v>
      </c>
      <c r="T39" s="56">
        <v>3169.87</v>
      </c>
      <c r="U39" s="58">
        <v>-72.439092853905507</v>
      </c>
    </row>
    <row r="40" spans="1:21" ht="12" thickBot="1">
      <c r="A40" s="75"/>
      <c r="B40" s="72" t="s">
        <v>37</v>
      </c>
      <c r="C40" s="73"/>
      <c r="D40" s="56">
        <v>67300.53</v>
      </c>
      <c r="E40" s="59"/>
      <c r="F40" s="59"/>
      <c r="G40" s="56">
        <v>62767.55</v>
      </c>
      <c r="H40" s="57">
        <v>7.2218526929918303</v>
      </c>
      <c r="I40" s="56">
        <v>-13289.56</v>
      </c>
      <c r="J40" s="57">
        <v>-19.746590405751601</v>
      </c>
      <c r="K40" s="56">
        <v>-9883.7900000000009</v>
      </c>
      <c r="L40" s="57">
        <v>-15.7466557162101</v>
      </c>
      <c r="M40" s="57">
        <v>0.344581380219531</v>
      </c>
      <c r="N40" s="56">
        <v>6187701.2000000002</v>
      </c>
      <c r="O40" s="56">
        <v>96262600.530000001</v>
      </c>
      <c r="P40" s="56">
        <v>46</v>
      </c>
      <c r="Q40" s="56">
        <v>47</v>
      </c>
      <c r="R40" s="57">
        <v>-2.12765957446809</v>
      </c>
      <c r="S40" s="56">
        <v>1463.0550000000001</v>
      </c>
      <c r="T40" s="56">
        <v>1917.8610638297901</v>
      </c>
      <c r="U40" s="58">
        <v>-31.086053759413499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5.97</v>
      </c>
      <c r="O41" s="56">
        <v>1378.87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2" t="s">
        <v>32</v>
      </c>
      <c r="C42" s="73"/>
      <c r="D42" s="56">
        <v>24872.649399999998</v>
      </c>
      <c r="E42" s="59"/>
      <c r="F42" s="59"/>
      <c r="G42" s="56">
        <v>61845.213600000003</v>
      </c>
      <c r="H42" s="57">
        <v>-59.782418149817801</v>
      </c>
      <c r="I42" s="56">
        <v>2163.1320999999998</v>
      </c>
      <c r="J42" s="57">
        <v>8.6968302620789597</v>
      </c>
      <c r="K42" s="56">
        <v>3807.9385000000002</v>
      </c>
      <c r="L42" s="57">
        <v>6.1572080979925703</v>
      </c>
      <c r="M42" s="57">
        <v>-0.43194142972634703</v>
      </c>
      <c r="N42" s="56">
        <v>419929.91190000001</v>
      </c>
      <c r="O42" s="56">
        <v>20923889.977600001</v>
      </c>
      <c r="P42" s="56">
        <v>57</v>
      </c>
      <c r="Q42" s="56">
        <v>60</v>
      </c>
      <c r="R42" s="57">
        <v>-5</v>
      </c>
      <c r="S42" s="56">
        <v>436.36227017543899</v>
      </c>
      <c r="T42" s="56">
        <v>281.39600833333299</v>
      </c>
      <c r="U42" s="58">
        <v>35.5132128586189</v>
      </c>
    </row>
    <row r="43" spans="1:21" ht="12" thickBot="1">
      <c r="A43" s="75"/>
      <c r="B43" s="72" t="s">
        <v>33</v>
      </c>
      <c r="C43" s="73"/>
      <c r="D43" s="56">
        <v>313385.8395</v>
      </c>
      <c r="E43" s="59"/>
      <c r="F43" s="59"/>
      <c r="G43" s="56">
        <v>357579.63170000003</v>
      </c>
      <c r="H43" s="57">
        <v>-12.3591469653611</v>
      </c>
      <c r="I43" s="56">
        <v>20310.314699999999</v>
      </c>
      <c r="J43" s="57">
        <v>6.4809293018486898</v>
      </c>
      <c r="K43" s="56">
        <v>25200.648700000002</v>
      </c>
      <c r="L43" s="57">
        <v>7.0475626869996599</v>
      </c>
      <c r="M43" s="57">
        <v>-0.19405587761715001</v>
      </c>
      <c r="N43" s="56">
        <v>7880741.1837999998</v>
      </c>
      <c r="O43" s="56">
        <v>149065299.53749999</v>
      </c>
      <c r="P43" s="56">
        <v>1582</v>
      </c>
      <c r="Q43" s="56">
        <v>1584</v>
      </c>
      <c r="R43" s="57">
        <v>-0.12626262626262999</v>
      </c>
      <c r="S43" s="56">
        <v>198.094715233881</v>
      </c>
      <c r="T43" s="56">
        <v>192.40356641414101</v>
      </c>
      <c r="U43" s="58">
        <v>2.8729432852464099</v>
      </c>
    </row>
    <row r="44" spans="1:21" ht="12" thickBot="1">
      <c r="A44" s="75"/>
      <c r="B44" s="72" t="s">
        <v>38</v>
      </c>
      <c r="C44" s="73"/>
      <c r="D44" s="56">
        <v>106403.63</v>
      </c>
      <c r="E44" s="59"/>
      <c r="F44" s="59"/>
      <c r="G44" s="56">
        <v>134728.26</v>
      </c>
      <c r="H44" s="57">
        <v>-21.023525428147</v>
      </c>
      <c r="I44" s="56">
        <v>-21670.79</v>
      </c>
      <c r="J44" s="57">
        <v>-20.366588997010702</v>
      </c>
      <c r="K44" s="56">
        <v>-4677.7299999999996</v>
      </c>
      <c r="L44" s="57">
        <v>-3.4719738828364601</v>
      </c>
      <c r="M44" s="57">
        <v>3.63275776925988</v>
      </c>
      <c r="N44" s="56">
        <v>6564257.7000000002</v>
      </c>
      <c r="O44" s="56">
        <v>69115691.269999996</v>
      </c>
      <c r="P44" s="56">
        <v>69</v>
      </c>
      <c r="Q44" s="56">
        <v>75</v>
      </c>
      <c r="R44" s="57">
        <v>-8</v>
      </c>
      <c r="S44" s="56">
        <v>1542.0815942029001</v>
      </c>
      <c r="T44" s="56">
        <v>1190.38333333333</v>
      </c>
      <c r="U44" s="58">
        <v>22.806721913528701</v>
      </c>
    </row>
    <row r="45" spans="1:21" ht="12" thickBot="1">
      <c r="A45" s="75"/>
      <c r="B45" s="72" t="s">
        <v>39</v>
      </c>
      <c r="C45" s="73"/>
      <c r="D45" s="56">
        <v>31778.66</v>
      </c>
      <c r="E45" s="59"/>
      <c r="F45" s="59"/>
      <c r="G45" s="56">
        <v>47618.83</v>
      </c>
      <c r="H45" s="57">
        <v>-33.264509018806201</v>
      </c>
      <c r="I45" s="56">
        <v>4439.6499999999996</v>
      </c>
      <c r="J45" s="57">
        <v>13.970538720008999</v>
      </c>
      <c r="K45" s="56">
        <v>6479.6</v>
      </c>
      <c r="L45" s="57">
        <v>13.6072221850054</v>
      </c>
      <c r="M45" s="57">
        <v>-0.31482653250200598</v>
      </c>
      <c r="N45" s="56">
        <v>2401273.37</v>
      </c>
      <c r="O45" s="56">
        <v>29980544.66</v>
      </c>
      <c r="P45" s="56">
        <v>40</v>
      </c>
      <c r="Q45" s="56">
        <v>44</v>
      </c>
      <c r="R45" s="57">
        <v>-9.0909090909090899</v>
      </c>
      <c r="S45" s="56">
        <v>794.4665</v>
      </c>
      <c r="T45" s="56">
        <v>843.96</v>
      </c>
      <c r="U45" s="58">
        <v>-6.2297780963703202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13801.3146</v>
      </c>
      <c r="E47" s="62"/>
      <c r="F47" s="62"/>
      <c r="G47" s="61">
        <v>5984.5523000000003</v>
      </c>
      <c r="H47" s="63">
        <v>130.615656913885</v>
      </c>
      <c r="I47" s="61">
        <v>886.93510000000003</v>
      </c>
      <c r="J47" s="63">
        <v>6.4264537524563101</v>
      </c>
      <c r="K47" s="61">
        <v>363.96749999999997</v>
      </c>
      <c r="L47" s="63">
        <v>6.0817832605456603</v>
      </c>
      <c r="M47" s="63">
        <v>1.43685246622295</v>
      </c>
      <c r="N47" s="61">
        <v>247321.1145</v>
      </c>
      <c r="O47" s="61">
        <v>7710490.6012000004</v>
      </c>
      <c r="P47" s="61">
        <v>16</v>
      </c>
      <c r="Q47" s="61">
        <v>12</v>
      </c>
      <c r="R47" s="63">
        <v>33.3333333333333</v>
      </c>
      <c r="S47" s="61">
        <v>862.58216249999998</v>
      </c>
      <c r="T47" s="61">
        <v>821.123966666667</v>
      </c>
      <c r="U47" s="64">
        <v>4.8062894916788101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37360</v>
      </c>
      <c r="D2" s="37">
        <v>545858.65320598299</v>
      </c>
      <c r="E2" s="37">
        <v>376465.20004700898</v>
      </c>
      <c r="F2" s="37">
        <v>134732.68392820499</v>
      </c>
      <c r="G2" s="37">
        <v>376465.20004700898</v>
      </c>
      <c r="H2" s="37">
        <v>0.26356267925150101</v>
      </c>
    </row>
    <row r="3" spans="1:8">
      <c r="A3" s="37">
        <v>2</v>
      </c>
      <c r="B3" s="37">
        <v>13</v>
      </c>
      <c r="C3" s="37">
        <v>6325</v>
      </c>
      <c r="D3" s="37">
        <v>57299.943399999996</v>
      </c>
      <c r="E3" s="37">
        <v>43335.851488034197</v>
      </c>
      <c r="F3" s="37">
        <v>13051.3996042735</v>
      </c>
      <c r="G3" s="37">
        <v>43335.851488034197</v>
      </c>
      <c r="H3" s="37">
        <v>0.23146011467925501</v>
      </c>
    </row>
    <row r="4" spans="1:8">
      <c r="A4" s="37">
        <v>3</v>
      </c>
      <c r="B4" s="37">
        <v>14</v>
      </c>
      <c r="C4" s="37">
        <v>96231</v>
      </c>
      <c r="D4" s="37">
        <v>86833.192342296301</v>
      </c>
      <c r="E4" s="37">
        <v>58122.438418363403</v>
      </c>
      <c r="F4" s="37">
        <v>21216.9077700868</v>
      </c>
      <c r="G4" s="37">
        <v>58122.438418363403</v>
      </c>
      <c r="H4" s="37">
        <v>0.267419745553379</v>
      </c>
    </row>
    <row r="5" spans="1:8">
      <c r="A5" s="37">
        <v>4</v>
      </c>
      <c r="B5" s="37">
        <v>15</v>
      </c>
      <c r="C5" s="37">
        <v>3515</v>
      </c>
      <c r="D5" s="37">
        <v>63021.459878730799</v>
      </c>
      <c r="E5" s="37">
        <v>47282.854166061603</v>
      </c>
      <c r="F5" s="37">
        <v>10184.5886186521</v>
      </c>
      <c r="G5" s="37">
        <v>47282.854166061603</v>
      </c>
      <c r="H5" s="37">
        <v>0.17722362654635501</v>
      </c>
    </row>
    <row r="6" spans="1:8">
      <c r="A6" s="37">
        <v>5</v>
      </c>
      <c r="B6" s="37">
        <v>16</v>
      </c>
      <c r="C6" s="37">
        <v>1571</v>
      </c>
      <c r="D6" s="37">
        <v>137795.21717948699</v>
      </c>
      <c r="E6" s="37">
        <v>96907.116184615399</v>
      </c>
      <c r="F6" s="37">
        <v>23730.707832478602</v>
      </c>
      <c r="G6" s="37">
        <v>96907.116184615399</v>
      </c>
      <c r="H6" s="37">
        <v>0.196710343756831</v>
      </c>
    </row>
    <row r="7" spans="1:8">
      <c r="A7" s="37">
        <v>6</v>
      </c>
      <c r="B7" s="37">
        <v>17</v>
      </c>
      <c r="C7" s="37">
        <v>12467</v>
      </c>
      <c r="D7" s="37">
        <v>245764.40959316201</v>
      </c>
      <c r="E7" s="37">
        <v>153284.995740171</v>
      </c>
      <c r="F7" s="37">
        <v>77336.336929914498</v>
      </c>
      <c r="G7" s="37">
        <v>153284.995740171</v>
      </c>
      <c r="H7" s="37">
        <v>0.33533904272657999</v>
      </c>
    </row>
    <row r="8" spans="1:8">
      <c r="A8" s="37">
        <v>7</v>
      </c>
      <c r="B8" s="37">
        <v>18</v>
      </c>
      <c r="C8" s="37">
        <v>48503</v>
      </c>
      <c r="D8" s="37">
        <v>78810.715998290601</v>
      </c>
      <c r="E8" s="37">
        <v>62961.035023931603</v>
      </c>
      <c r="F8" s="37">
        <v>15849.680974359</v>
      </c>
      <c r="G8" s="37">
        <v>62961.035023931603</v>
      </c>
      <c r="H8" s="37">
        <v>0.20111073441716701</v>
      </c>
    </row>
    <row r="9" spans="1:8">
      <c r="A9" s="37">
        <v>8</v>
      </c>
      <c r="B9" s="37">
        <v>19</v>
      </c>
      <c r="C9" s="37">
        <v>16050</v>
      </c>
      <c r="D9" s="37">
        <v>126753.576505128</v>
      </c>
      <c r="E9" s="37">
        <v>77680.054653846193</v>
      </c>
      <c r="F9" s="37">
        <v>22422.667150427402</v>
      </c>
      <c r="G9" s="37">
        <v>77680.054653846193</v>
      </c>
      <c r="H9" s="37">
        <v>0.223996578177659</v>
      </c>
    </row>
    <row r="10" spans="1:8">
      <c r="A10" s="37">
        <v>9</v>
      </c>
      <c r="B10" s="37">
        <v>21</v>
      </c>
      <c r="C10" s="37">
        <v>256903</v>
      </c>
      <c r="D10" s="37">
        <v>793683.08275641</v>
      </c>
      <c r="E10" s="37">
        <v>801993.82426666701</v>
      </c>
      <c r="F10" s="37">
        <v>-9864.2970658119593</v>
      </c>
      <c r="G10" s="37">
        <v>801993.82426666701</v>
      </c>
      <c r="H10" s="37">
        <v>-1.24528839376426E-2</v>
      </c>
    </row>
    <row r="11" spans="1:8">
      <c r="A11" s="37">
        <v>10</v>
      </c>
      <c r="B11" s="37">
        <v>22</v>
      </c>
      <c r="C11" s="37">
        <v>32935</v>
      </c>
      <c r="D11" s="37">
        <v>622712.73050427402</v>
      </c>
      <c r="E11" s="37">
        <v>558466.27421538497</v>
      </c>
      <c r="F11" s="37">
        <v>63584.746887179499</v>
      </c>
      <c r="G11" s="37">
        <v>558466.27421538497</v>
      </c>
      <c r="H11" s="37">
        <v>0.102217896490995</v>
      </c>
    </row>
    <row r="12" spans="1:8">
      <c r="A12" s="37">
        <v>11</v>
      </c>
      <c r="B12" s="37">
        <v>23</v>
      </c>
      <c r="C12" s="37">
        <v>128611.22900000001</v>
      </c>
      <c r="D12" s="37">
        <v>1521654.047083</v>
      </c>
      <c r="E12" s="37">
        <v>1276676.23029231</v>
      </c>
      <c r="F12" s="37">
        <v>162928.823372649</v>
      </c>
      <c r="G12" s="37">
        <v>1276676.23029231</v>
      </c>
      <c r="H12" s="37">
        <v>0.113176056834383</v>
      </c>
    </row>
    <row r="13" spans="1:8">
      <c r="A13" s="37">
        <v>12</v>
      </c>
      <c r="B13" s="37">
        <v>24</v>
      </c>
      <c r="C13" s="37">
        <v>20448</v>
      </c>
      <c r="D13" s="37">
        <v>604723.34490256396</v>
      </c>
      <c r="E13" s="37">
        <v>509807.71322820499</v>
      </c>
      <c r="F13" s="37">
        <v>27899.221417948698</v>
      </c>
      <c r="G13" s="37">
        <v>509807.71322820499</v>
      </c>
      <c r="H13" s="37">
        <v>5.1885552557190302E-2</v>
      </c>
    </row>
    <row r="14" spans="1:8">
      <c r="A14" s="37">
        <v>13</v>
      </c>
      <c r="B14" s="37">
        <v>25</v>
      </c>
      <c r="C14" s="37">
        <v>109962</v>
      </c>
      <c r="D14" s="37">
        <v>1617893.6594898701</v>
      </c>
      <c r="E14" s="37">
        <v>1346274.3160000001</v>
      </c>
      <c r="F14" s="37">
        <v>-43331.1924</v>
      </c>
      <c r="G14" s="37">
        <v>1346274.3160000001</v>
      </c>
      <c r="H14" s="37">
        <v>-3.3256395935593097E-2</v>
      </c>
    </row>
    <row r="15" spans="1:8">
      <c r="A15" s="37">
        <v>14</v>
      </c>
      <c r="B15" s="37">
        <v>26</v>
      </c>
      <c r="C15" s="37">
        <v>87828</v>
      </c>
      <c r="D15" s="37">
        <v>623635.09899766301</v>
      </c>
      <c r="E15" s="37">
        <v>411598.61079291999</v>
      </c>
      <c r="F15" s="37">
        <v>37804.1840976401</v>
      </c>
      <c r="G15" s="37">
        <v>411598.61079291999</v>
      </c>
      <c r="H15" s="37">
        <v>8.4120936779768493E-2</v>
      </c>
    </row>
    <row r="16" spans="1:8">
      <c r="A16" s="37">
        <v>15</v>
      </c>
      <c r="B16" s="37">
        <v>27</v>
      </c>
      <c r="C16" s="37">
        <v>119923.65300000001</v>
      </c>
      <c r="D16" s="37">
        <v>1049394.81270543</v>
      </c>
      <c r="E16" s="37">
        <v>969000.33462906699</v>
      </c>
      <c r="F16" s="37">
        <v>31214.869499099899</v>
      </c>
      <c r="G16" s="37">
        <v>969000.33462906699</v>
      </c>
      <c r="H16" s="37">
        <v>3.1208153375661001E-2</v>
      </c>
    </row>
    <row r="17" spans="1:9">
      <c r="A17" s="37">
        <v>16</v>
      </c>
      <c r="B17" s="37">
        <v>29</v>
      </c>
      <c r="C17" s="37">
        <v>198974</v>
      </c>
      <c r="D17" s="37">
        <v>3120947.6348247901</v>
      </c>
      <c r="E17" s="37">
        <v>2531242.69230513</v>
      </c>
      <c r="F17" s="37">
        <v>183752.42115213699</v>
      </c>
      <c r="G17" s="37">
        <v>2531242.69230513</v>
      </c>
      <c r="H17" s="37">
        <v>6.7680571593422501E-2</v>
      </c>
    </row>
    <row r="18" spans="1:9">
      <c r="A18" s="37">
        <v>17</v>
      </c>
      <c r="B18" s="37">
        <v>31</v>
      </c>
      <c r="C18" s="37">
        <v>22785.357</v>
      </c>
      <c r="D18" s="37">
        <v>251233.96860825201</v>
      </c>
      <c r="E18" s="37">
        <v>219082.281516841</v>
      </c>
      <c r="F18" s="37">
        <v>32151.687091410498</v>
      </c>
      <c r="G18" s="37">
        <v>219082.281516841</v>
      </c>
      <c r="H18" s="37">
        <v>0.127975079442957</v>
      </c>
    </row>
    <row r="19" spans="1:9">
      <c r="A19" s="37">
        <v>18</v>
      </c>
      <c r="B19" s="37">
        <v>32</v>
      </c>
      <c r="C19" s="37">
        <v>24575.751</v>
      </c>
      <c r="D19" s="37">
        <v>360026.02004022402</v>
      </c>
      <c r="E19" s="37">
        <v>336370.65041275503</v>
      </c>
      <c r="F19" s="37">
        <v>23655.369627469001</v>
      </c>
      <c r="G19" s="37">
        <v>336370.65041275503</v>
      </c>
      <c r="H19" s="37">
        <v>6.5704611085682305E-2</v>
      </c>
    </row>
    <row r="20" spans="1:9">
      <c r="A20" s="37">
        <v>19</v>
      </c>
      <c r="B20" s="37">
        <v>33</v>
      </c>
      <c r="C20" s="37">
        <v>66149.467000000004</v>
      </c>
      <c r="D20" s="37">
        <v>791599.63916122797</v>
      </c>
      <c r="E20" s="37">
        <v>656029.88016188797</v>
      </c>
      <c r="F20" s="37">
        <v>134521.57315863299</v>
      </c>
      <c r="G20" s="37">
        <v>656029.88016188797</v>
      </c>
      <c r="H20" s="37">
        <v>0.170161692314406</v>
      </c>
    </row>
    <row r="21" spans="1:9">
      <c r="A21" s="37">
        <v>20</v>
      </c>
      <c r="B21" s="37">
        <v>34</v>
      </c>
      <c r="C21" s="37">
        <v>34330.150999999998</v>
      </c>
      <c r="D21" s="37">
        <v>210544.11671294901</v>
      </c>
      <c r="E21" s="37">
        <v>159782.39058712599</v>
      </c>
      <c r="F21" s="37">
        <v>50761.726125823399</v>
      </c>
      <c r="G21" s="37">
        <v>159782.39058712599</v>
      </c>
      <c r="H21" s="37">
        <v>0.241097813219976</v>
      </c>
    </row>
    <row r="22" spans="1:9">
      <c r="A22" s="37">
        <v>21</v>
      </c>
      <c r="B22" s="37">
        <v>35</v>
      </c>
      <c r="C22" s="37">
        <v>37002.224999999999</v>
      </c>
      <c r="D22" s="37">
        <v>1037678.25944867</v>
      </c>
      <c r="E22" s="37">
        <v>987918.07402566401</v>
      </c>
      <c r="F22" s="37">
        <v>49760.185423008799</v>
      </c>
      <c r="G22" s="37">
        <v>987918.07402566401</v>
      </c>
      <c r="H22" s="37">
        <v>4.7953385329135498E-2</v>
      </c>
    </row>
    <row r="23" spans="1:9">
      <c r="A23" s="37">
        <v>22</v>
      </c>
      <c r="B23" s="37">
        <v>36</v>
      </c>
      <c r="C23" s="37">
        <v>140681.77100000001</v>
      </c>
      <c r="D23" s="37">
        <v>723873.25389734504</v>
      </c>
      <c r="E23" s="37">
        <v>636638.23661821603</v>
      </c>
      <c r="F23" s="37">
        <v>87235.017279129403</v>
      </c>
      <c r="G23" s="37">
        <v>636638.23661821603</v>
      </c>
      <c r="H23" s="37">
        <v>0.120511452535999</v>
      </c>
    </row>
    <row r="24" spans="1:9">
      <c r="A24" s="37">
        <v>23</v>
      </c>
      <c r="B24" s="37">
        <v>37</v>
      </c>
      <c r="C24" s="37">
        <v>128806.65300000001</v>
      </c>
      <c r="D24" s="37">
        <v>852126.97928849503</v>
      </c>
      <c r="E24" s="37">
        <v>755667.21876171394</v>
      </c>
      <c r="F24" s="37">
        <v>96459.7605267818</v>
      </c>
      <c r="G24" s="37">
        <v>755667.21876171394</v>
      </c>
      <c r="H24" s="37">
        <v>0.113198810589618</v>
      </c>
    </row>
    <row r="25" spans="1:9">
      <c r="A25" s="37">
        <v>24</v>
      </c>
      <c r="B25" s="37">
        <v>38</v>
      </c>
      <c r="C25" s="37">
        <v>182347.07800000001</v>
      </c>
      <c r="D25" s="37">
        <v>831093.24577256595</v>
      </c>
      <c r="E25" s="37">
        <v>808567.60328849603</v>
      </c>
      <c r="F25" s="37">
        <v>22525.642484070799</v>
      </c>
      <c r="G25" s="37">
        <v>808567.60328849603</v>
      </c>
      <c r="H25" s="37">
        <v>2.7103628381832699E-2</v>
      </c>
    </row>
    <row r="26" spans="1:9">
      <c r="A26" s="37">
        <v>25</v>
      </c>
      <c r="B26" s="37">
        <v>39</v>
      </c>
      <c r="C26" s="37">
        <v>63694.017999999996</v>
      </c>
      <c r="D26" s="37">
        <v>112548.165268285</v>
      </c>
      <c r="E26" s="37">
        <v>86384.171587980105</v>
      </c>
      <c r="F26" s="37">
        <v>26163.993680305201</v>
      </c>
      <c r="G26" s="37">
        <v>86384.171587980105</v>
      </c>
      <c r="H26" s="37">
        <v>0.23246930430129301</v>
      </c>
    </row>
    <row r="27" spans="1:9">
      <c r="A27" s="37">
        <v>26</v>
      </c>
      <c r="B27" s="37">
        <v>40</v>
      </c>
      <c r="C27" s="37">
        <v>5</v>
      </c>
      <c r="D27" s="37">
        <v>10.177</v>
      </c>
      <c r="E27" s="37">
        <v>10.875</v>
      </c>
      <c r="F27" s="37">
        <v>-0.69799999999999995</v>
      </c>
      <c r="G27" s="37">
        <v>10.875</v>
      </c>
      <c r="H27" s="37">
        <v>-6.8586027316498002E-2</v>
      </c>
    </row>
    <row r="28" spans="1:9">
      <c r="A28" s="37">
        <v>27</v>
      </c>
      <c r="B28" s="37">
        <v>42</v>
      </c>
      <c r="C28" s="37">
        <v>37521.17</v>
      </c>
      <c r="D28" s="37">
        <v>243080.44990000001</v>
      </c>
      <c r="E28" s="37">
        <v>224917.4676</v>
      </c>
      <c r="F28" s="37">
        <v>18162.9823</v>
      </c>
      <c r="G28" s="37">
        <v>224917.4676</v>
      </c>
      <c r="H28" s="37">
        <v>7.4720045595900494E-2</v>
      </c>
    </row>
    <row r="29" spans="1:9">
      <c r="A29" s="37">
        <v>28</v>
      </c>
      <c r="B29" s="37">
        <v>75</v>
      </c>
      <c r="C29" s="37">
        <v>62</v>
      </c>
      <c r="D29" s="37">
        <v>24872.6495726496</v>
      </c>
      <c r="E29" s="37">
        <v>22709.517094017101</v>
      </c>
      <c r="F29" s="37">
        <v>2163.1324786324799</v>
      </c>
      <c r="G29" s="37">
        <v>22709.517094017101</v>
      </c>
      <c r="H29" s="37">
        <v>8.6968317239957404E-2</v>
      </c>
    </row>
    <row r="30" spans="1:9">
      <c r="A30" s="37">
        <v>29</v>
      </c>
      <c r="B30" s="37">
        <v>76</v>
      </c>
      <c r="C30" s="37">
        <v>1657</v>
      </c>
      <c r="D30" s="37">
        <v>313385.83722991397</v>
      </c>
      <c r="E30" s="37">
        <v>293075.523892308</v>
      </c>
      <c r="F30" s="37">
        <v>20310.3133376068</v>
      </c>
      <c r="G30" s="37">
        <v>293075.523892308</v>
      </c>
      <c r="H30" s="37">
        <v>6.4809289140613693E-2</v>
      </c>
    </row>
    <row r="31" spans="1:9">
      <c r="A31" s="30">
        <v>30</v>
      </c>
      <c r="B31" s="39">
        <v>99</v>
      </c>
      <c r="C31" s="40">
        <v>21</v>
      </c>
      <c r="D31" s="40">
        <v>13801.314575296899</v>
      </c>
      <c r="E31" s="40">
        <v>12914.379490204999</v>
      </c>
      <c r="F31" s="40">
        <v>886.93508509189905</v>
      </c>
      <c r="G31" s="40">
        <v>12914.379490204999</v>
      </c>
      <c r="H31" s="40">
        <v>6.4264536559396596E-2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233</v>
      </c>
      <c r="D34" s="34">
        <v>108709.75999999999</v>
      </c>
      <c r="E34" s="34">
        <v>112228.22</v>
      </c>
      <c r="F34" s="30"/>
      <c r="G34" s="30"/>
      <c r="H34" s="30"/>
    </row>
    <row r="35" spans="1:8">
      <c r="A35" s="30"/>
      <c r="B35" s="33">
        <v>71</v>
      </c>
      <c r="C35" s="34">
        <v>50</v>
      </c>
      <c r="D35" s="34">
        <v>113287.25</v>
      </c>
      <c r="E35" s="34">
        <v>127299.96</v>
      </c>
      <c r="F35" s="30"/>
      <c r="G35" s="30"/>
      <c r="H35" s="30"/>
    </row>
    <row r="36" spans="1:8">
      <c r="A36" s="30"/>
      <c r="B36" s="33">
        <v>72</v>
      </c>
      <c r="C36" s="34">
        <v>23</v>
      </c>
      <c r="D36" s="34">
        <v>64338.92</v>
      </c>
      <c r="E36" s="34">
        <v>60816.42</v>
      </c>
      <c r="F36" s="30"/>
      <c r="G36" s="30"/>
      <c r="H36" s="30"/>
    </row>
    <row r="37" spans="1:8">
      <c r="A37" s="30"/>
      <c r="B37" s="33">
        <v>73</v>
      </c>
      <c r="C37" s="34">
        <v>40</v>
      </c>
      <c r="D37" s="34">
        <v>67300.53</v>
      </c>
      <c r="E37" s="34">
        <v>80590.09</v>
      </c>
      <c r="F37" s="30"/>
      <c r="G37" s="30"/>
      <c r="H37" s="30"/>
    </row>
    <row r="38" spans="1:8">
      <c r="A38" s="30"/>
      <c r="B38" s="33">
        <v>77</v>
      </c>
      <c r="C38" s="34">
        <v>65</v>
      </c>
      <c r="D38" s="34">
        <v>106403.63</v>
      </c>
      <c r="E38" s="34">
        <v>128074.42</v>
      </c>
      <c r="F38" s="30"/>
      <c r="G38" s="30"/>
      <c r="H38" s="30"/>
    </row>
    <row r="39" spans="1:8">
      <c r="A39" s="30"/>
      <c r="B39" s="33">
        <v>78</v>
      </c>
      <c r="C39" s="34">
        <v>30</v>
      </c>
      <c r="D39" s="34">
        <v>31778.66</v>
      </c>
      <c r="E39" s="34">
        <v>27339.01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2016-11-17T05:40:11Z</dcterms:modified>
</cp:coreProperties>
</file>