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<sst xmlns="http://schemas.openxmlformats.org/spreadsheetml/2006/main" count="120" uniqueCount="79">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</sst>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23104168.0392</v>
      </c>
      <c r="F3" s="25">
        <f>RA!I7</f>
        <v>1384059.3223999999</v>
      </c>
      <c r="G3" s="16">
        <f>SUM(G4:G42)</f>
        <v>21720108.716799997</v>
      </c>
      <c r="H3" s="27">
        <f>RA!J7</f>
        <v>5.9905179015825896</v>
      </c>
      <c r="I3" s="20">
        <f>SUM(I4:I42)</f>
        <v>23104171.556037892</v>
      </c>
      <c r="J3" s="21">
        <f>SUM(J4:J42)</f>
        <v>21720108.561992321</v>
      </c>
      <c r="K3" s="22">
        <f>E3-I3</f>
        <v>-3.5168378911912441</v>
      </c>
      <c r="L3" s="22">
        <f>G3-J3</f>
        <v>0.1548076756298542</v>
      </c>
    </row>
    <row r="4" spans="1:13">
      <c r="A4" s="68">
        <f>RA!A8</f>
        <v>42575</v>
      </c>
      <c r="B4" s="12">
        <v>12</v>
      </c>
      <c r="C4" s="66" t="s">
        <v>6</v>
      </c>
      <c r="D4" s="66"/>
      <c r="E4" s="15">
        <f>VLOOKUP(C4,RA!B8:D35,3,0)</f>
        <v>874170.34030000004</v>
      </c>
      <c r="F4" s="25">
        <f>VLOOKUP(C4,RA!B8:I38,8,0)</f>
        <v>150413.42420000001</v>
      </c>
      <c r="G4" s="16">
        <f t="shared" ref="G4:G42" si="0">E4-F4</f>
        <v>723756.91610000003</v>
      </c>
      <c r="H4" s="27">
        <f>RA!J8</f>
        <v>17.206420449861199</v>
      </c>
      <c r="I4" s="20">
        <f>VLOOKUP(B4,RMS!B:D,3,FALSE)</f>
        <v>874171.20481623895</v>
      </c>
      <c r="J4" s="21">
        <f>VLOOKUP(B4,RMS!B:E,4,FALSE)</f>
        <v>723756.92862307699</v>
      </c>
      <c r="K4" s="22">
        <f t="shared" ref="K4:K42" si="1">E4-I4</f>
        <v>-0.86451623891480267</v>
      </c>
      <c r="L4" s="22">
        <f t="shared" ref="L4:L42" si="2">G4-J4</f>
        <v>-1.2523076962679625E-2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103642.2706</v>
      </c>
      <c r="F5" s="25">
        <f>VLOOKUP(C5,RA!B9:I39,8,0)</f>
        <v>21652.8436</v>
      </c>
      <c r="G5" s="16">
        <f t="shared" si="0"/>
        <v>81989.426999999996</v>
      </c>
      <c r="H5" s="27">
        <f>RA!J9</f>
        <v>20.8919039255398</v>
      </c>
      <c r="I5" s="20">
        <f>VLOOKUP(B5,RMS!B:D,3,FALSE)</f>
        <v>103642.298462393</v>
      </c>
      <c r="J5" s="21">
        <f>VLOOKUP(B5,RMS!B:E,4,FALSE)</f>
        <v>81989.426219658097</v>
      </c>
      <c r="K5" s="22">
        <f t="shared" si="1"/>
        <v>-2.7862392991664819E-2</v>
      </c>
      <c r="L5" s="22">
        <f t="shared" si="2"/>
        <v>7.8034189937170595E-4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163911.44750000001</v>
      </c>
      <c r="F6" s="25">
        <f>VLOOKUP(C6,RA!B10:I40,8,0)</f>
        <v>46244.015899999999</v>
      </c>
      <c r="G6" s="16">
        <f t="shared" si="0"/>
        <v>117667.43160000001</v>
      </c>
      <c r="H6" s="27">
        <f>RA!J10</f>
        <v>28.212804294831201</v>
      </c>
      <c r="I6" s="20">
        <f>VLOOKUP(B6,RMS!B:D,3,FALSE)</f>
        <v>163914.06564002001</v>
      </c>
      <c r="J6" s="21">
        <f>VLOOKUP(B6,RMS!B:E,4,FALSE)</f>
        <v>117667.434576411</v>
      </c>
      <c r="K6" s="22">
        <f>E6-I6</f>
        <v>-2.6181400200002827</v>
      </c>
      <c r="L6" s="22">
        <f t="shared" si="2"/>
        <v>-2.9764109931420535E-3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60959.177199999998</v>
      </c>
      <c r="F7" s="25">
        <f>VLOOKUP(C7,RA!B11:I41,8,0)</f>
        <v>8164.8235999999997</v>
      </c>
      <c r="G7" s="16">
        <f t="shared" si="0"/>
        <v>52794.353600000002</v>
      </c>
      <c r="H7" s="27">
        <f>RA!J11</f>
        <v>13.393920284081499</v>
      </c>
      <c r="I7" s="20">
        <f>VLOOKUP(B7,RMS!B:D,3,FALSE)</f>
        <v>60959.2379765449</v>
      </c>
      <c r="J7" s="21">
        <f>VLOOKUP(B7,RMS!B:E,4,FALSE)</f>
        <v>52794.353252688903</v>
      </c>
      <c r="K7" s="22">
        <f t="shared" si="1"/>
        <v>-6.077654490218265E-2</v>
      </c>
      <c r="L7" s="22">
        <f t="shared" si="2"/>
        <v>3.473110991762951E-4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198475.4565</v>
      </c>
      <c r="F8" s="25">
        <f>VLOOKUP(C8,RA!B12:I42,8,0)</f>
        <v>23340.619900000002</v>
      </c>
      <c r="G8" s="16">
        <f t="shared" si="0"/>
        <v>175134.83660000001</v>
      </c>
      <c r="H8" s="27">
        <f>RA!J12</f>
        <v>11.7599527476084</v>
      </c>
      <c r="I8" s="20">
        <f>VLOOKUP(B8,RMS!B:D,3,FALSE)</f>
        <v>198475.47395982899</v>
      </c>
      <c r="J8" s="21">
        <f>VLOOKUP(B8,RMS!B:E,4,FALSE)</f>
        <v>175134.834519658</v>
      </c>
      <c r="K8" s="22">
        <f t="shared" si="1"/>
        <v>-1.7459828988648951E-2</v>
      </c>
      <c r="L8" s="22">
        <f t="shared" si="2"/>
        <v>2.0803420047741383E-3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325256.88130000001</v>
      </c>
      <c r="F9" s="25">
        <f>VLOOKUP(C9,RA!B13:I43,8,0)</f>
        <v>24201.0628</v>
      </c>
      <c r="G9" s="16">
        <f t="shared" si="0"/>
        <v>301055.81849999999</v>
      </c>
      <c r="H9" s="27">
        <f>RA!J13</f>
        <v>7.4405997817085998</v>
      </c>
      <c r="I9" s="20">
        <f>VLOOKUP(B9,RMS!B:D,3,FALSE)</f>
        <v>325257.06380683801</v>
      </c>
      <c r="J9" s="21">
        <f>VLOOKUP(B9,RMS!B:E,4,FALSE)</f>
        <v>301055.81768205098</v>
      </c>
      <c r="K9" s="22">
        <f t="shared" si="1"/>
        <v>-0.18250683799851686</v>
      </c>
      <c r="L9" s="22">
        <f t="shared" si="2"/>
        <v>8.1794901052489877E-4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125674.82980000001</v>
      </c>
      <c r="F10" s="25">
        <f>VLOOKUP(C10,RA!B14:I43,8,0)</f>
        <v>24505.6116</v>
      </c>
      <c r="G10" s="16">
        <f t="shared" si="0"/>
        <v>101169.2182</v>
      </c>
      <c r="H10" s="27">
        <f>RA!J14</f>
        <v>19.499220041911698</v>
      </c>
      <c r="I10" s="20">
        <f>VLOOKUP(B10,RMS!B:D,3,FALSE)</f>
        <v>125674.83713247901</v>
      </c>
      <c r="J10" s="21">
        <f>VLOOKUP(B10,RMS!B:E,4,FALSE)</f>
        <v>101169.215862393</v>
      </c>
      <c r="K10" s="22">
        <f t="shared" si="1"/>
        <v>-7.3324789991602302E-3</v>
      </c>
      <c r="L10" s="22">
        <f t="shared" si="2"/>
        <v>2.3376070021186024E-3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121344.57550000001</v>
      </c>
      <c r="F11" s="25">
        <f>VLOOKUP(C11,RA!B15:I44,8,0)</f>
        <v>3322.4778000000001</v>
      </c>
      <c r="G11" s="16">
        <f t="shared" si="0"/>
        <v>118022.09770000001</v>
      </c>
      <c r="H11" s="27">
        <f>RA!J15</f>
        <v>2.73805218429397</v>
      </c>
      <c r="I11" s="20">
        <f>VLOOKUP(B11,RMS!B:D,3,FALSE)</f>
        <v>121344.61318461499</v>
      </c>
      <c r="J11" s="21">
        <f>VLOOKUP(B11,RMS!B:E,4,FALSE)</f>
        <v>118022.09841709401</v>
      </c>
      <c r="K11" s="22">
        <f t="shared" si="1"/>
        <v>-3.768461498839315E-2</v>
      </c>
      <c r="L11" s="22">
        <f t="shared" si="2"/>
        <v>-7.1709399344399571E-4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1398947.6248999999</v>
      </c>
      <c r="F12" s="25">
        <f>VLOOKUP(C12,RA!B16:I45,8,0)</f>
        <v>14341.4143</v>
      </c>
      <c r="G12" s="16">
        <f t="shared" si="0"/>
        <v>1384606.2105999999</v>
      </c>
      <c r="H12" s="27">
        <f>RA!J16</f>
        <v>1.02515734290089</v>
      </c>
      <c r="I12" s="20">
        <f>VLOOKUP(B12,RMS!B:D,3,FALSE)</f>
        <v>1398946.2807660799</v>
      </c>
      <c r="J12" s="21">
        <f>VLOOKUP(B12,RMS!B:E,4,FALSE)</f>
        <v>1384606.2115</v>
      </c>
      <c r="K12" s="22">
        <f t="shared" si="1"/>
        <v>1.3441339200362563</v>
      </c>
      <c r="L12" s="22">
        <f t="shared" si="2"/>
        <v>-9.0000010095536709E-4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807581.06889999995</v>
      </c>
      <c r="F13" s="25">
        <f>VLOOKUP(C13,RA!B17:I46,8,0)</f>
        <v>51993.5357</v>
      </c>
      <c r="G13" s="16">
        <f t="shared" si="0"/>
        <v>755587.53319999995</v>
      </c>
      <c r="H13" s="27">
        <f>RA!J17</f>
        <v>6.43818158972201</v>
      </c>
      <c r="I13" s="20">
        <f>VLOOKUP(B13,RMS!B:D,3,FALSE)</f>
        <v>807581.06826923101</v>
      </c>
      <c r="J13" s="21">
        <f>VLOOKUP(B13,RMS!B:E,4,FALSE)</f>
        <v>755587.53231538495</v>
      </c>
      <c r="K13" s="22">
        <f t="shared" si="1"/>
        <v>6.3076894730329514E-4</v>
      </c>
      <c r="L13" s="22">
        <f t="shared" si="2"/>
        <v>8.8461500126868486E-4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1985177.7006000001</v>
      </c>
      <c r="F14" s="25">
        <f>VLOOKUP(C14,RA!B18:I47,8,0)</f>
        <v>221022.65640000001</v>
      </c>
      <c r="G14" s="16">
        <f t="shared" si="0"/>
        <v>1764155.0442000001</v>
      </c>
      <c r="H14" s="27">
        <f>RA!J18</f>
        <v>11.133645936743999</v>
      </c>
      <c r="I14" s="20">
        <f>VLOOKUP(B14,RMS!B:D,3,FALSE)</f>
        <v>1985176.55449573</v>
      </c>
      <c r="J14" s="21">
        <f>VLOOKUP(B14,RMS!B:E,4,FALSE)</f>
        <v>1764155.0081700899</v>
      </c>
      <c r="K14" s="22">
        <f t="shared" si="1"/>
        <v>1.1461042701266706</v>
      </c>
      <c r="L14" s="22">
        <f t="shared" si="2"/>
        <v>3.6029910203069448E-2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477253.92940000002</v>
      </c>
      <c r="F15" s="25">
        <f>VLOOKUP(C15,RA!B19:I48,8,0)</f>
        <v>25332.084800000001</v>
      </c>
      <c r="G15" s="16">
        <f t="shared" si="0"/>
        <v>451921.84460000001</v>
      </c>
      <c r="H15" s="27">
        <f>RA!J19</f>
        <v>5.3078839668952096</v>
      </c>
      <c r="I15" s="20">
        <f>VLOOKUP(B15,RMS!B:D,3,FALSE)</f>
        <v>477253.97826923098</v>
      </c>
      <c r="J15" s="21">
        <f>VLOOKUP(B15,RMS!B:E,4,FALSE)</f>
        <v>451921.84488803399</v>
      </c>
      <c r="K15" s="22">
        <f t="shared" si="1"/>
        <v>-4.8869230959098786E-2</v>
      </c>
      <c r="L15" s="22">
        <f t="shared" si="2"/>
        <v>-2.8803397435694933E-4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1578943.1181999999</v>
      </c>
      <c r="F16" s="25">
        <f>VLOOKUP(C16,RA!B20:I49,8,0)</f>
        <v>-24138.8135</v>
      </c>
      <c r="G16" s="16">
        <f t="shared" si="0"/>
        <v>1603081.9316999998</v>
      </c>
      <c r="H16" s="27">
        <f>RA!J20</f>
        <v>-1.5287956368889499</v>
      </c>
      <c r="I16" s="20">
        <f>VLOOKUP(B16,RMS!B:D,3,FALSE)</f>
        <v>1578942.9252973499</v>
      </c>
      <c r="J16" s="21">
        <f>VLOOKUP(B16,RMS!B:E,4,FALSE)</f>
        <v>1603081.9317000001</v>
      </c>
      <c r="K16" s="22">
        <f t="shared" si="1"/>
        <v>0.19290264998562634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395950.6165</v>
      </c>
      <c r="F17" s="25">
        <f>VLOOKUP(C17,RA!B21:I50,8,0)</f>
        <v>45992.658799999997</v>
      </c>
      <c r="G17" s="16">
        <f t="shared" si="0"/>
        <v>349957.95770000003</v>
      </c>
      <c r="H17" s="27">
        <f>RA!J21</f>
        <v>11.615756330057399</v>
      </c>
      <c r="I17" s="20">
        <f>VLOOKUP(B17,RMS!B:D,3,FALSE)</f>
        <v>395949.81701279798</v>
      </c>
      <c r="J17" s="21">
        <f>VLOOKUP(B17,RMS!B:E,4,FALSE)</f>
        <v>349957.957609598</v>
      </c>
      <c r="K17" s="22">
        <f t="shared" si="1"/>
        <v>0.79948720202082768</v>
      </c>
      <c r="L17" s="22">
        <f t="shared" si="2"/>
        <v>9.0402027126401663E-5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1698284.8557</v>
      </c>
      <c r="F18" s="25">
        <f>VLOOKUP(C18,RA!B22:I51,8,0)</f>
        <v>79586.637400000007</v>
      </c>
      <c r="G18" s="16">
        <f t="shared" si="0"/>
        <v>1618698.2182999998</v>
      </c>
      <c r="H18" s="27">
        <f>RA!J22</f>
        <v>4.6862949482756804</v>
      </c>
      <c r="I18" s="20">
        <f>VLOOKUP(B18,RMS!B:D,3,FALSE)</f>
        <v>1698286.6216265899</v>
      </c>
      <c r="J18" s="21">
        <f>VLOOKUP(B18,RMS!B:E,4,FALSE)</f>
        <v>1618698.22023587</v>
      </c>
      <c r="K18" s="22">
        <f t="shared" si="1"/>
        <v>-1.7659265899565071</v>
      </c>
      <c r="L18" s="22">
        <f t="shared" si="2"/>
        <v>-1.9358701538294554E-3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3474639.6009</v>
      </c>
      <c r="F19" s="25">
        <f>VLOOKUP(C19,RA!B23:I52,8,0)</f>
        <v>59171.2042</v>
      </c>
      <c r="G19" s="16">
        <f t="shared" si="0"/>
        <v>3415468.3966999999</v>
      </c>
      <c r="H19" s="27">
        <f>RA!J23</f>
        <v>1.70294508197839</v>
      </c>
      <c r="I19" s="20">
        <f>VLOOKUP(B19,RMS!B:D,3,FALSE)</f>
        <v>3474640.3977188002</v>
      </c>
      <c r="J19" s="21">
        <f>VLOOKUP(B19,RMS!B:E,4,FALSE)</f>
        <v>3415468.4278820502</v>
      </c>
      <c r="K19" s="22">
        <f t="shared" si="1"/>
        <v>-0.7968188002705574</v>
      </c>
      <c r="L19" s="22">
        <f t="shared" si="2"/>
        <v>-3.1182050239294767E-2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332758.60820000002</v>
      </c>
      <c r="F20" s="25">
        <f>VLOOKUP(C20,RA!B24:I53,8,0)</f>
        <v>49936.269399999997</v>
      </c>
      <c r="G20" s="16">
        <f t="shared" si="0"/>
        <v>282822.33880000003</v>
      </c>
      <c r="H20" s="27">
        <f>RA!J24</f>
        <v>15.0067550979738</v>
      </c>
      <c r="I20" s="20">
        <f>VLOOKUP(B20,RMS!B:D,3,FALSE)</f>
        <v>332758.62476857298</v>
      </c>
      <c r="J20" s="21">
        <f>VLOOKUP(B20,RMS!B:E,4,FALSE)</f>
        <v>282822.33380626299</v>
      </c>
      <c r="K20" s="22">
        <f t="shared" si="1"/>
        <v>-1.6568572958931327E-2</v>
      </c>
      <c r="L20" s="22">
        <f t="shared" si="2"/>
        <v>4.9937370349653065E-3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374486.01689999999</v>
      </c>
      <c r="F21" s="25">
        <f>VLOOKUP(C21,RA!B25:I54,8,0)</f>
        <v>28336.774600000001</v>
      </c>
      <c r="G21" s="16">
        <f t="shared" si="0"/>
        <v>346149.24229999998</v>
      </c>
      <c r="H21" s="27">
        <f>RA!J25</f>
        <v>7.5668445071920702</v>
      </c>
      <c r="I21" s="20">
        <f>VLOOKUP(B21,RMS!B:D,3,FALSE)</f>
        <v>374485.99288130202</v>
      </c>
      <c r="J21" s="21">
        <f>VLOOKUP(B21,RMS!B:E,4,FALSE)</f>
        <v>346149.24170702399</v>
      </c>
      <c r="K21" s="22">
        <f t="shared" si="1"/>
        <v>2.4018697964493185E-2</v>
      </c>
      <c r="L21" s="22">
        <f t="shared" si="2"/>
        <v>5.9297599364072084E-4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907453.56929999997</v>
      </c>
      <c r="F22" s="25">
        <f>VLOOKUP(C22,RA!B26:I55,8,0)</f>
        <v>171557.86780000001</v>
      </c>
      <c r="G22" s="16">
        <f t="shared" si="0"/>
        <v>735895.70149999997</v>
      </c>
      <c r="H22" s="27">
        <f>RA!J26</f>
        <v>18.905415505978802</v>
      </c>
      <c r="I22" s="20">
        <f>VLOOKUP(B22,RMS!B:D,3,FALSE)</f>
        <v>907453.49132949102</v>
      </c>
      <c r="J22" s="21">
        <f>VLOOKUP(B22,RMS!B:E,4,FALSE)</f>
        <v>735895.67436699604</v>
      </c>
      <c r="K22" s="22">
        <f t="shared" si="1"/>
        <v>7.7970508951693773E-2</v>
      </c>
      <c r="L22" s="22">
        <f t="shared" si="2"/>
        <v>2.7133003924973309E-2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237677.8045</v>
      </c>
      <c r="F23" s="25">
        <f>VLOOKUP(C23,RA!B27:I56,8,0)</f>
        <v>63069.986100000002</v>
      </c>
      <c r="G23" s="16">
        <f t="shared" si="0"/>
        <v>174607.81839999999</v>
      </c>
      <c r="H23" s="27">
        <f>RA!J27</f>
        <v>26.535917492455599</v>
      </c>
      <c r="I23" s="20">
        <f>VLOOKUP(B23,RMS!B:D,3,FALSE)</f>
        <v>237677.609698313</v>
      </c>
      <c r="J23" s="21">
        <f>VLOOKUP(B23,RMS!B:E,4,FALSE)</f>
        <v>174607.820997937</v>
      </c>
      <c r="K23" s="22">
        <f t="shared" si="1"/>
        <v>0.19480168700101785</v>
      </c>
      <c r="L23" s="22">
        <f t="shared" si="2"/>
        <v>-2.5979370111599565E-3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1157737.8651999999</v>
      </c>
      <c r="F24" s="25">
        <f>VLOOKUP(C24,RA!B28:I57,8,0)</f>
        <v>64006.986700000001</v>
      </c>
      <c r="G24" s="16">
        <f t="shared" si="0"/>
        <v>1093730.8784999999</v>
      </c>
      <c r="H24" s="27">
        <f>RA!J28</f>
        <v>5.5286251425267796</v>
      </c>
      <c r="I24" s="20">
        <f>VLOOKUP(B24,RMS!B:D,3,FALSE)</f>
        <v>1157737.8651884999</v>
      </c>
      <c r="J24" s="21">
        <f>VLOOKUP(B24,RMS!B:E,4,FALSE)</f>
        <v>1093730.86777965</v>
      </c>
      <c r="K24" s="22">
        <f t="shared" si="1"/>
        <v>1.1499971151351929E-5</v>
      </c>
      <c r="L24" s="22">
        <f t="shared" si="2"/>
        <v>1.0720349848270416E-2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760778.46569999994</v>
      </c>
      <c r="F25" s="25">
        <f>VLOOKUP(C25,RA!B29:I58,8,0)</f>
        <v>121231.4917</v>
      </c>
      <c r="G25" s="16">
        <f t="shared" si="0"/>
        <v>639546.97399999993</v>
      </c>
      <c r="H25" s="27">
        <f>RA!J29</f>
        <v>15.9351896992055</v>
      </c>
      <c r="I25" s="20">
        <f>VLOOKUP(B25,RMS!B:D,3,FALSE)</f>
        <v>760779.52194690297</v>
      </c>
      <c r="J25" s="21">
        <f>VLOOKUP(B25,RMS!B:E,4,FALSE)</f>
        <v>639546.93740230997</v>
      </c>
      <c r="K25" s="22">
        <f t="shared" si="1"/>
        <v>-1.0562469030264765</v>
      </c>
      <c r="L25" s="22">
        <f t="shared" si="2"/>
        <v>3.6597689962945879E-2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1293392.1764</v>
      </c>
      <c r="F26" s="25">
        <f>VLOOKUP(C26,RA!B30:I59,8,0)</f>
        <v>136519.6391</v>
      </c>
      <c r="G26" s="16">
        <f t="shared" si="0"/>
        <v>1156872.5373</v>
      </c>
      <c r="H26" s="27">
        <f>RA!J30</f>
        <v>10.5551619679644</v>
      </c>
      <c r="I26" s="20">
        <f>VLOOKUP(B26,RMS!B:D,3,FALSE)</f>
        <v>1293392.09488319</v>
      </c>
      <c r="J26" s="21">
        <f>VLOOKUP(B26,RMS!B:E,4,FALSE)</f>
        <v>1156872.5408749599</v>
      </c>
      <c r="K26" s="22">
        <f t="shared" si="1"/>
        <v>8.1516809994354844E-2</v>
      </c>
      <c r="L26" s="22">
        <f t="shared" si="2"/>
        <v>-3.574959933757782E-3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1234575.2442999999</v>
      </c>
      <c r="F27" s="25">
        <f>VLOOKUP(C27,RA!B31:I60,8,0)</f>
        <v>18411.043099999999</v>
      </c>
      <c r="G27" s="16">
        <f t="shared" si="0"/>
        <v>1216164.2012</v>
      </c>
      <c r="H27" s="27">
        <f>RA!J31</f>
        <v>1.49128562110761</v>
      </c>
      <c r="I27" s="20">
        <f>VLOOKUP(B27,RMS!B:D,3,FALSE)</f>
        <v>1234575.18689115</v>
      </c>
      <c r="J27" s="21">
        <f>VLOOKUP(B27,RMS!B:E,4,FALSE)</f>
        <v>1216164.11509912</v>
      </c>
      <c r="K27" s="22">
        <f t="shared" si="1"/>
        <v>5.7408849941566586E-2</v>
      </c>
      <c r="L27" s="22">
        <f t="shared" si="2"/>
        <v>8.6100880056619644E-2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133353.08040000001</v>
      </c>
      <c r="F28" s="25">
        <f>VLOOKUP(C28,RA!B32:I61,8,0)</f>
        <v>28777.4015</v>
      </c>
      <c r="G28" s="16">
        <f t="shared" si="0"/>
        <v>104575.6789</v>
      </c>
      <c r="H28" s="27">
        <f>RA!J32</f>
        <v>21.579855083722499</v>
      </c>
      <c r="I28" s="20">
        <f>VLOOKUP(B28,RMS!B:D,3,FALSE)</f>
        <v>133352.99041802401</v>
      </c>
      <c r="J28" s="21">
        <f>VLOOKUP(B28,RMS!B:E,4,FALSE)</f>
        <v>104575.692013623</v>
      </c>
      <c r="K28" s="22">
        <f t="shared" si="1"/>
        <v>8.9981975994305685E-2</v>
      </c>
      <c r="L28" s="22">
        <f t="shared" si="2"/>
        <v>-1.3113623004755937E-2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224783.69130000001</v>
      </c>
      <c r="F30" s="25">
        <f>VLOOKUP(C30,RA!B34:I64,8,0)</f>
        <v>30061.754199999999</v>
      </c>
      <c r="G30" s="16">
        <f t="shared" si="0"/>
        <v>194721.93710000001</v>
      </c>
      <c r="H30" s="27">
        <f>RA!J34</f>
        <v>13.373636684290901</v>
      </c>
      <c r="I30" s="20">
        <f>VLOOKUP(B30,RMS!B:D,3,FALSE)</f>
        <v>224783.72349999999</v>
      </c>
      <c r="J30" s="21">
        <f>VLOOKUP(B30,RMS!B:E,4,FALSE)</f>
        <v>194721.92170000001</v>
      </c>
      <c r="K30" s="22">
        <f t="shared" si="1"/>
        <v>-3.2199999986914918E-2</v>
      </c>
      <c r="L30" s="22">
        <f t="shared" si="2"/>
        <v>1.5400000003864989E-2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111373.53</v>
      </c>
      <c r="F32" s="25">
        <f>VLOOKUP(C32,RA!B34:I65,8,0)</f>
        <v>4645.1000000000004</v>
      </c>
      <c r="G32" s="16">
        <f t="shared" si="0"/>
        <v>106728.43</v>
      </c>
      <c r="H32" s="27">
        <f>RA!J34</f>
        <v>13.373636684290901</v>
      </c>
      <c r="I32" s="20">
        <f>VLOOKUP(B32,RMS!B:D,3,FALSE)</f>
        <v>111373.53</v>
      </c>
      <c r="J32" s="21">
        <f>VLOOKUP(B32,RMS!B:E,4,FALSE)</f>
        <v>106728.43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257447.19</v>
      </c>
      <c r="F33" s="25">
        <f>VLOOKUP(C33,RA!B34:I65,8,0)</f>
        <v>-41763.230000000003</v>
      </c>
      <c r="G33" s="16">
        <f t="shared" si="0"/>
        <v>299210.42</v>
      </c>
      <c r="H33" s="27">
        <f>RA!J34</f>
        <v>13.373636684290901</v>
      </c>
      <c r="I33" s="20">
        <f>VLOOKUP(B33,RMS!B:D,3,FALSE)</f>
        <v>257447.19</v>
      </c>
      <c r="J33" s="21">
        <f>VLOOKUP(B33,RMS!B:E,4,FALSE)</f>
        <v>299210.42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942959.14</v>
      </c>
      <c r="F34" s="25">
        <f>VLOOKUP(C34,RA!B34:I66,8,0)</f>
        <v>-34196.85</v>
      </c>
      <c r="G34" s="16">
        <f t="shared" si="0"/>
        <v>977155.99</v>
      </c>
      <c r="H34" s="27">
        <f>RA!J35</f>
        <v>0</v>
      </c>
      <c r="I34" s="20">
        <f>VLOOKUP(B34,RMS!B:D,3,FALSE)</f>
        <v>942959.14</v>
      </c>
      <c r="J34" s="21">
        <f>VLOOKUP(B34,RMS!B:E,4,FALSE)</f>
        <v>977155.99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362483.23</v>
      </c>
      <c r="F35" s="25">
        <f>VLOOKUP(C35,RA!B34:I67,8,0)</f>
        <v>-53549.38</v>
      </c>
      <c r="G35" s="16">
        <f t="shared" si="0"/>
        <v>416032.61</v>
      </c>
      <c r="H35" s="27">
        <f>RA!J34</f>
        <v>13.373636684290901</v>
      </c>
      <c r="I35" s="20">
        <f>VLOOKUP(B35,RMS!B:D,3,FALSE)</f>
        <v>362483.23</v>
      </c>
      <c r="J35" s="21">
        <f>VLOOKUP(B35,RMS!B:E,4,FALSE)</f>
        <v>416032.61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54184.6155</v>
      </c>
      <c r="F37" s="25">
        <f>VLOOKUP(C37,RA!B8:I68,8,0)</f>
        <v>3248.2402999999999</v>
      </c>
      <c r="G37" s="16">
        <f t="shared" si="0"/>
        <v>50936.375200000002</v>
      </c>
      <c r="H37" s="27">
        <f>RA!J35</f>
        <v>0</v>
      </c>
      <c r="I37" s="20">
        <f>VLOOKUP(B37,RMS!B:D,3,FALSE)</f>
        <v>54184.615384615397</v>
      </c>
      <c r="J37" s="21">
        <f>VLOOKUP(B37,RMS!B:E,4,FALSE)</f>
        <v>50936.376068376099</v>
      </c>
      <c r="K37" s="22">
        <f t="shared" si="1"/>
        <v>1.1538460239535198E-4</v>
      </c>
      <c r="L37" s="22">
        <f t="shared" si="2"/>
        <v>-8.6837609705980867E-4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714209.49190000002</v>
      </c>
      <c r="F38" s="25">
        <f>VLOOKUP(C38,RA!B8:I69,8,0)</f>
        <v>21076.820299999999</v>
      </c>
      <c r="G38" s="16">
        <f t="shared" si="0"/>
        <v>693132.6716</v>
      </c>
      <c r="H38" s="27">
        <f>RA!J36</f>
        <v>4.1707396721644701</v>
      </c>
      <c r="I38" s="20">
        <f>VLOOKUP(B38,RMS!B:D,3,FALSE)</f>
        <v>714209.48495555599</v>
      </c>
      <c r="J38" s="21">
        <f>VLOOKUP(B38,RMS!B:E,4,FALSE)</f>
        <v>693132.67077692295</v>
      </c>
      <c r="K38" s="22">
        <f t="shared" si="1"/>
        <v>6.9444440305233002E-3</v>
      </c>
      <c r="L38" s="22">
        <f t="shared" si="2"/>
        <v>8.2307704724371433E-4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133093.29999999999</v>
      </c>
      <c r="F39" s="25">
        <f>VLOOKUP(C39,RA!B9:I70,8,0)</f>
        <v>-12506.28</v>
      </c>
      <c r="G39" s="16">
        <f t="shared" si="0"/>
        <v>145599.57999999999</v>
      </c>
      <c r="H39" s="27">
        <f>RA!J37</f>
        <v>-16.2220570362411</v>
      </c>
      <c r="I39" s="20">
        <f>VLOOKUP(B39,RMS!B:D,3,FALSE)</f>
        <v>133093.29999999999</v>
      </c>
      <c r="J39" s="21">
        <f>VLOOKUP(B39,RMS!B:E,4,FALSE)</f>
        <v>145599.57999999999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70975.240000000005</v>
      </c>
      <c r="F40" s="25">
        <f>VLOOKUP(C40,RA!B10:I71,8,0)</f>
        <v>9021.75</v>
      </c>
      <c r="G40" s="16">
        <f t="shared" si="0"/>
        <v>61953.490000000005</v>
      </c>
      <c r="H40" s="27">
        <f>RA!J38</f>
        <v>-3.6265463209784499</v>
      </c>
      <c r="I40" s="20">
        <f>VLOOKUP(B40,RMS!B:D,3,FALSE)</f>
        <v>70975.240000000005</v>
      </c>
      <c r="J40" s="21">
        <f>VLOOKUP(B40,RMS!B:E,4,FALSE)</f>
        <v>61953.49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-14.7729261847507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10232.2858</v>
      </c>
      <c r="F42" s="25">
        <f>VLOOKUP(C42,RA!B8:I72,8,0)</f>
        <v>1027.6801</v>
      </c>
      <c r="G42" s="16">
        <f t="shared" si="0"/>
        <v>9204.6057000000001</v>
      </c>
      <c r="H42" s="27">
        <f>RA!J39</f>
        <v>-14.7729261847507</v>
      </c>
      <c r="I42" s="20">
        <f>VLOOKUP(B42,RMS!B:D,3,FALSE)</f>
        <v>10232.285757506999</v>
      </c>
      <c r="J42" s="21">
        <f>VLOOKUP(B42,RMS!B:E,4,FALSE)</f>
        <v>9204.6059450873599</v>
      </c>
      <c r="K42" s="22">
        <f t="shared" si="1"/>
        <v>4.2493000364629552E-5</v>
      </c>
      <c r="L42" s="22">
        <f t="shared" si="2"/>
        <v>-2.4508735987183172E-4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23104168.0392</v>
      </c>
      <c r="E7" s="53">
        <v>24575188.353100002</v>
      </c>
      <c r="F7" s="54">
        <v>94.014205332776498</v>
      </c>
      <c r="G7" s="53">
        <v>18664186.146899998</v>
      </c>
      <c r="H7" s="54">
        <v>23.788778451705799</v>
      </c>
      <c r="I7" s="53">
        <v>1384059.3223999999</v>
      </c>
      <c r="J7" s="54">
        <v>5.9905179015825896</v>
      </c>
      <c r="K7" s="53">
        <v>1826325.5079999999</v>
      </c>
      <c r="L7" s="54">
        <v>9.7851869544461305</v>
      </c>
      <c r="M7" s="54">
        <v>-0.24216175247112601</v>
      </c>
      <c r="N7" s="53">
        <v>452286276.54040003</v>
      </c>
      <c r="O7" s="53">
        <v>4510033204.1366997</v>
      </c>
      <c r="P7" s="53">
        <v>1209282</v>
      </c>
      <c r="Q7" s="53">
        <v>1183536</v>
      </c>
      <c r="R7" s="54">
        <v>2.1753457436022301</v>
      </c>
      <c r="S7" s="53">
        <v>19.105690847296199</v>
      </c>
      <c r="T7" s="53">
        <v>18.512822608522299</v>
      </c>
      <c r="U7" s="55">
        <v>3.1030976242233601</v>
      </c>
    </row>
    <row r="8" spans="1:23" ht="12" thickBot="1">
      <c r="A8" s="81">
        <v>42575</v>
      </c>
      <c r="B8" s="69" t="s">
        <v>6</v>
      </c>
      <c r="C8" s="70"/>
      <c r="D8" s="56">
        <v>874170.34030000004</v>
      </c>
      <c r="E8" s="56">
        <v>917780.49789999996</v>
      </c>
      <c r="F8" s="57">
        <v>95.248301995979901</v>
      </c>
      <c r="G8" s="56">
        <v>555205.65899999999</v>
      </c>
      <c r="H8" s="57">
        <v>57.449825326798397</v>
      </c>
      <c r="I8" s="56">
        <v>150413.42420000001</v>
      </c>
      <c r="J8" s="57">
        <v>17.206420449861199</v>
      </c>
      <c r="K8" s="56">
        <v>131646.6802</v>
      </c>
      <c r="L8" s="57">
        <v>23.711336162731701</v>
      </c>
      <c r="M8" s="57">
        <v>0.142553872011731</v>
      </c>
      <c r="N8" s="56">
        <v>17224052.565400001</v>
      </c>
      <c r="O8" s="56">
        <v>162333120.13640001</v>
      </c>
      <c r="P8" s="56">
        <v>61787</v>
      </c>
      <c r="Q8" s="56">
        <v>60896</v>
      </c>
      <c r="R8" s="57">
        <v>1.46315028901733</v>
      </c>
      <c r="S8" s="56">
        <v>14.148127280819599</v>
      </c>
      <c r="T8" s="56">
        <v>14.1993605671965</v>
      </c>
      <c r="U8" s="58">
        <v>-0.3621206210549</v>
      </c>
    </row>
    <row r="9" spans="1:23" ht="12" thickBot="1">
      <c r="A9" s="82"/>
      <c r="B9" s="69" t="s">
        <v>7</v>
      </c>
      <c r="C9" s="70"/>
      <c r="D9" s="56">
        <v>103642.2706</v>
      </c>
      <c r="E9" s="56">
        <v>174583.06330000001</v>
      </c>
      <c r="F9" s="57">
        <v>59.365592882227801</v>
      </c>
      <c r="G9" s="56">
        <v>99392.864100000006</v>
      </c>
      <c r="H9" s="57">
        <v>4.2753637682929</v>
      </c>
      <c r="I9" s="56">
        <v>21652.8436</v>
      </c>
      <c r="J9" s="57">
        <v>20.8919039255398</v>
      </c>
      <c r="K9" s="56">
        <v>20306.283899999999</v>
      </c>
      <c r="L9" s="57">
        <v>20.430323729850102</v>
      </c>
      <c r="M9" s="57">
        <v>6.6312463010526998E-2</v>
      </c>
      <c r="N9" s="56">
        <v>2563923.7834999999</v>
      </c>
      <c r="O9" s="56">
        <v>22971334.858399998</v>
      </c>
      <c r="P9" s="56">
        <v>6209</v>
      </c>
      <c r="Q9" s="56">
        <v>6246</v>
      </c>
      <c r="R9" s="57">
        <v>-0.59237912263848702</v>
      </c>
      <c r="S9" s="56">
        <v>16.692264551457601</v>
      </c>
      <c r="T9" s="56">
        <v>16.1815531219981</v>
      </c>
      <c r="U9" s="58">
        <v>3.05956946635433</v>
      </c>
    </row>
    <row r="10" spans="1:23" ht="12" thickBot="1">
      <c r="A10" s="82"/>
      <c r="B10" s="69" t="s">
        <v>8</v>
      </c>
      <c r="C10" s="70"/>
      <c r="D10" s="56">
        <v>163911.44750000001</v>
      </c>
      <c r="E10" s="56">
        <v>241299.06390000001</v>
      </c>
      <c r="F10" s="57">
        <v>67.928753991324498</v>
      </c>
      <c r="G10" s="56">
        <v>164493.91020000001</v>
      </c>
      <c r="H10" s="57">
        <v>-0.35409377726617303</v>
      </c>
      <c r="I10" s="56">
        <v>46244.015899999999</v>
      </c>
      <c r="J10" s="57">
        <v>28.212804294831201</v>
      </c>
      <c r="K10" s="56">
        <v>45612.772299999997</v>
      </c>
      <c r="L10" s="57">
        <v>27.7291555927765</v>
      </c>
      <c r="M10" s="57">
        <v>1.3839185126662001E-2</v>
      </c>
      <c r="N10" s="56">
        <v>3725410.1165</v>
      </c>
      <c r="O10" s="56">
        <v>40007336.505900003</v>
      </c>
      <c r="P10" s="56">
        <v>120036</v>
      </c>
      <c r="Q10" s="56">
        <v>117472</v>
      </c>
      <c r="R10" s="57">
        <v>2.1826477798965001</v>
      </c>
      <c r="S10" s="56">
        <v>1.3655190734446301</v>
      </c>
      <c r="T10" s="56">
        <v>1.42002759125579</v>
      </c>
      <c r="U10" s="58">
        <v>-3.9917800396338001</v>
      </c>
    </row>
    <row r="11" spans="1:23" ht="12" thickBot="1">
      <c r="A11" s="82"/>
      <c r="B11" s="69" t="s">
        <v>9</v>
      </c>
      <c r="C11" s="70"/>
      <c r="D11" s="56">
        <v>60959.177199999998</v>
      </c>
      <c r="E11" s="56">
        <v>75998.802299999996</v>
      </c>
      <c r="F11" s="57">
        <v>80.210707741640306</v>
      </c>
      <c r="G11" s="56">
        <v>46368.143300000003</v>
      </c>
      <c r="H11" s="57">
        <v>31.467798496042001</v>
      </c>
      <c r="I11" s="56">
        <v>8164.8235999999997</v>
      </c>
      <c r="J11" s="57">
        <v>13.393920284081499</v>
      </c>
      <c r="K11" s="56">
        <v>9774.1177000000007</v>
      </c>
      <c r="L11" s="57">
        <v>21.079381239748699</v>
      </c>
      <c r="M11" s="57">
        <v>-0.16464852883856701</v>
      </c>
      <c r="N11" s="56">
        <v>1450324.4711</v>
      </c>
      <c r="O11" s="56">
        <v>13727605.096000001</v>
      </c>
      <c r="P11" s="56">
        <v>3911</v>
      </c>
      <c r="Q11" s="56">
        <v>3830</v>
      </c>
      <c r="R11" s="57">
        <v>2.1148825065274002</v>
      </c>
      <c r="S11" s="56">
        <v>15.5865960623881</v>
      </c>
      <c r="T11" s="56">
        <v>15.1793442036554</v>
      </c>
      <c r="U11" s="58">
        <v>2.61283385482428</v>
      </c>
    </row>
    <row r="12" spans="1:23" ht="12" thickBot="1">
      <c r="A12" s="82"/>
      <c r="B12" s="69" t="s">
        <v>10</v>
      </c>
      <c r="C12" s="70"/>
      <c r="D12" s="56">
        <v>198475.4565</v>
      </c>
      <c r="E12" s="56">
        <v>227251.8903</v>
      </c>
      <c r="F12" s="57">
        <v>87.337208169308695</v>
      </c>
      <c r="G12" s="56">
        <v>132753.49369999999</v>
      </c>
      <c r="H12" s="57">
        <v>49.506766992151903</v>
      </c>
      <c r="I12" s="56">
        <v>23340.619900000002</v>
      </c>
      <c r="J12" s="57">
        <v>11.7599527476084</v>
      </c>
      <c r="K12" s="56">
        <v>8410.8192999999992</v>
      </c>
      <c r="L12" s="57">
        <v>6.3356670062537104</v>
      </c>
      <c r="M12" s="57">
        <v>1.77507090183236</v>
      </c>
      <c r="N12" s="56">
        <v>4629644.3081</v>
      </c>
      <c r="O12" s="56">
        <v>49280325.916900001</v>
      </c>
      <c r="P12" s="56">
        <v>3487</v>
      </c>
      <c r="Q12" s="56">
        <v>3374</v>
      </c>
      <c r="R12" s="57">
        <v>3.3491404860699601</v>
      </c>
      <c r="S12" s="56">
        <v>56.918685546314897</v>
      </c>
      <c r="T12" s="56">
        <v>57.864994872554803</v>
      </c>
      <c r="U12" s="58">
        <v>-1.6625635626633299</v>
      </c>
    </row>
    <row r="13" spans="1:23" ht="12" thickBot="1">
      <c r="A13" s="82"/>
      <c r="B13" s="69" t="s">
        <v>11</v>
      </c>
      <c r="C13" s="70"/>
      <c r="D13" s="56">
        <v>325256.88130000001</v>
      </c>
      <c r="E13" s="56">
        <v>456199.13150000002</v>
      </c>
      <c r="F13" s="57">
        <v>71.297128565445306</v>
      </c>
      <c r="G13" s="56">
        <v>250281.50659999999</v>
      </c>
      <c r="H13" s="57">
        <v>29.956418162299801</v>
      </c>
      <c r="I13" s="56">
        <v>24201.0628</v>
      </c>
      <c r="J13" s="57">
        <v>7.4405997817085998</v>
      </c>
      <c r="K13" s="56">
        <v>62108.320200000002</v>
      </c>
      <c r="L13" s="57">
        <v>24.8153853010249</v>
      </c>
      <c r="M13" s="57">
        <v>-0.61034105056990395</v>
      </c>
      <c r="N13" s="56">
        <v>6718729.1878000004</v>
      </c>
      <c r="O13" s="56">
        <v>69487992.579600006</v>
      </c>
      <c r="P13" s="56">
        <v>17897</v>
      </c>
      <c r="Q13" s="56">
        <v>17582</v>
      </c>
      <c r="R13" s="57">
        <v>1.7916050506199499</v>
      </c>
      <c r="S13" s="56">
        <v>18.173821383472099</v>
      </c>
      <c r="T13" s="56">
        <v>17.901717324536499</v>
      </c>
      <c r="U13" s="58">
        <v>1.4972308420676601</v>
      </c>
    </row>
    <row r="14" spans="1:23" ht="12" thickBot="1">
      <c r="A14" s="82"/>
      <c r="B14" s="69" t="s">
        <v>12</v>
      </c>
      <c r="C14" s="70"/>
      <c r="D14" s="56">
        <v>125674.82980000001</v>
      </c>
      <c r="E14" s="56">
        <v>187254.2567</v>
      </c>
      <c r="F14" s="57">
        <v>67.114538283283807</v>
      </c>
      <c r="G14" s="56">
        <v>154592.27830000001</v>
      </c>
      <c r="H14" s="57">
        <v>-18.705622827993501</v>
      </c>
      <c r="I14" s="56">
        <v>24505.6116</v>
      </c>
      <c r="J14" s="57">
        <v>19.499220041911698</v>
      </c>
      <c r="K14" s="56">
        <v>28810.7785</v>
      </c>
      <c r="L14" s="57">
        <v>18.636621968977099</v>
      </c>
      <c r="M14" s="57">
        <v>-0.14942903746943201</v>
      </c>
      <c r="N14" s="56">
        <v>3048939.1524</v>
      </c>
      <c r="O14" s="56">
        <v>31621823.216400001</v>
      </c>
      <c r="P14" s="56">
        <v>2712</v>
      </c>
      <c r="Q14" s="56">
        <v>2604</v>
      </c>
      <c r="R14" s="57">
        <v>4.1474654377880098</v>
      </c>
      <c r="S14" s="56">
        <v>46.340276474926299</v>
      </c>
      <c r="T14" s="56">
        <v>49.628144162826402</v>
      </c>
      <c r="U14" s="58">
        <v>-7.09505410413158</v>
      </c>
    </row>
    <row r="15" spans="1:23" ht="12" thickBot="1">
      <c r="A15" s="82"/>
      <c r="B15" s="69" t="s">
        <v>13</v>
      </c>
      <c r="C15" s="70"/>
      <c r="D15" s="56">
        <v>121344.57550000001</v>
      </c>
      <c r="E15" s="56">
        <v>179209.7261</v>
      </c>
      <c r="F15" s="57">
        <v>67.7109318454564</v>
      </c>
      <c r="G15" s="56">
        <v>103213.93369999999</v>
      </c>
      <c r="H15" s="57">
        <v>17.566079646473199</v>
      </c>
      <c r="I15" s="56">
        <v>3322.4778000000001</v>
      </c>
      <c r="J15" s="57">
        <v>2.73805218429397</v>
      </c>
      <c r="K15" s="56">
        <v>14766.549199999999</v>
      </c>
      <c r="L15" s="57">
        <v>14.3067400598452</v>
      </c>
      <c r="M15" s="57">
        <v>-0.77499971354173902</v>
      </c>
      <c r="N15" s="56">
        <v>2523091.2439000001</v>
      </c>
      <c r="O15" s="56">
        <v>26543859.3664</v>
      </c>
      <c r="P15" s="56">
        <v>6604</v>
      </c>
      <c r="Q15" s="56">
        <v>6343</v>
      </c>
      <c r="R15" s="57">
        <v>4.1147721898155503</v>
      </c>
      <c r="S15" s="56">
        <v>18.374405738946098</v>
      </c>
      <c r="T15" s="56">
        <v>18.282069793473099</v>
      </c>
      <c r="U15" s="58">
        <v>0.50252479881436996</v>
      </c>
    </row>
    <row r="16" spans="1:23" ht="12" thickBot="1">
      <c r="A16" s="82"/>
      <c r="B16" s="69" t="s">
        <v>14</v>
      </c>
      <c r="C16" s="70"/>
      <c r="D16" s="56">
        <v>1398947.6248999999</v>
      </c>
      <c r="E16" s="56">
        <v>1384534.0037</v>
      </c>
      <c r="F16" s="57">
        <v>101.04104494086</v>
      </c>
      <c r="G16" s="56">
        <v>959136.76540000003</v>
      </c>
      <c r="H16" s="57">
        <v>45.854864015829897</v>
      </c>
      <c r="I16" s="56">
        <v>14341.4143</v>
      </c>
      <c r="J16" s="57">
        <v>1.02515734290089</v>
      </c>
      <c r="K16" s="56">
        <v>16824.998299999999</v>
      </c>
      <c r="L16" s="57">
        <v>1.7541813542079401</v>
      </c>
      <c r="M16" s="57">
        <v>-0.147612734082713</v>
      </c>
      <c r="N16" s="56">
        <v>25614381.721700002</v>
      </c>
      <c r="O16" s="56">
        <v>232001657.0663</v>
      </c>
      <c r="P16" s="56">
        <v>85914</v>
      </c>
      <c r="Q16" s="56">
        <v>84320</v>
      </c>
      <c r="R16" s="57">
        <v>1.8904174573054899</v>
      </c>
      <c r="S16" s="56">
        <v>16.2831159636381</v>
      </c>
      <c r="T16" s="56">
        <v>16.6552894010911</v>
      </c>
      <c r="U16" s="58">
        <v>-2.2856401580884702</v>
      </c>
    </row>
    <row r="17" spans="1:21" ht="12" thickBot="1">
      <c r="A17" s="82"/>
      <c r="B17" s="69" t="s">
        <v>15</v>
      </c>
      <c r="C17" s="70"/>
      <c r="D17" s="56">
        <v>807581.06889999995</v>
      </c>
      <c r="E17" s="56">
        <v>1106487.8859999999</v>
      </c>
      <c r="F17" s="57">
        <v>72.985983770634803</v>
      </c>
      <c r="G17" s="56">
        <v>952890.29500000004</v>
      </c>
      <c r="H17" s="57">
        <v>-15.249313259088201</v>
      </c>
      <c r="I17" s="56">
        <v>51993.5357</v>
      </c>
      <c r="J17" s="57">
        <v>6.43818158972201</v>
      </c>
      <c r="K17" s="56">
        <v>59958.387999999999</v>
      </c>
      <c r="L17" s="57">
        <v>6.29226557502089</v>
      </c>
      <c r="M17" s="57">
        <v>-0.13283966707043601</v>
      </c>
      <c r="N17" s="56">
        <v>16939318.5174</v>
      </c>
      <c r="O17" s="56">
        <v>240116726.54229999</v>
      </c>
      <c r="P17" s="56">
        <v>18941</v>
      </c>
      <c r="Q17" s="56">
        <v>17804</v>
      </c>
      <c r="R17" s="57">
        <v>6.3862053471130098</v>
      </c>
      <c r="S17" s="56">
        <v>42.6366648487408</v>
      </c>
      <c r="T17" s="56">
        <v>36.3217207369131</v>
      </c>
      <c r="U17" s="58">
        <v>14.811064923184899</v>
      </c>
    </row>
    <row r="18" spans="1:21" ht="12" thickBot="1">
      <c r="A18" s="82"/>
      <c r="B18" s="69" t="s">
        <v>16</v>
      </c>
      <c r="C18" s="70"/>
      <c r="D18" s="56">
        <v>1985177.7006000001</v>
      </c>
      <c r="E18" s="56">
        <v>2526302.7960999999</v>
      </c>
      <c r="F18" s="57">
        <v>78.580354804049406</v>
      </c>
      <c r="G18" s="56">
        <v>2037842.8606</v>
      </c>
      <c r="H18" s="57">
        <v>-2.5843582455859302</v>
      </c>
      <c r="I18" s="56">
        <v>221022.65640000001</v>
      </c>
      <c r="J18" s="57">
        <v>11.133645936743999</v>
      </c>
      <c r="K18" s="56">
        <v>273177.28350000002</v>
      </c>
      <c r="L18" s="57">
        <v>13.405218271813601</v>
      </c>
      <c r="M18" s="57">
        <v>-0.19091860945311701</v>
      </c>
      <c r="N18" s="56">
        <v>45383247.693899997</v>
      </c>
      <c r="O18" s="56">
        <v>472606360.0517</v>
      </c>
      <c r="P18" s="56">
        <v>96037</v>
      </c>
      <c r="Q18" s="56">
        <v>94563</v>
      </c>
      <c r="R18" s="57">
        <v>1.5587491936592599</v>
      </c>
      <c r="S18" s="56">
        <v>20.670967445880201</v>
      </c>
      <c r="T18" s="56">
        <v>20.653613140446101</v>
      </c>
      <c r="U18" s="58">
        <v>8.3954974432689997E-2</v>
      </c>
    </row>
    <row r="19" spans="1:21" ht="12" thickBot="1">
      <c r="A19" s="82"/>
      <c r="B19" s="69" t="s">
        <v>17</v>
      </c>
      <c r="C19" s="70"/>
      <c r="D19" s="56">
        <v>477253.92940000002</v>
      </c>
      <c r="E19" s="56">
        <v>772870.99430000002</v>
      </c>
      <c r="F19" s="57">
        <v>61.750788025400702</v>
      </c>
      <c r="G19" s="56">
        <v>509327.77679999999</v>
      </c>
      <c r="H19" s="57">
        <v>-6.2972900479752498</v>
      </c>
      <c r="I19" s="56">
        <v>25332.084800000001</v>
      </c>
      <c r="J19" s="57">
        <v>5.3078839668952096</v>
      </c>
      <c r="K19" s="56">
        <v>20289.532800000001</v>
      </c>
      <c r="L19" s="57">
        <v>3.9835904743846702</v>
      </c>
      <c r="M19" s="57">
        <v>0.248529724646986</v>
      </c>
      <c r="N19" s="56">
        <v>11044176.3289</v>
      </c>
      <c r="O19" s="56">
        <v>138054318.14809999</v>
      </c>
      <c r="P19" s="56">
        <v>10432</v>
      </c>
      <c r="Q19" s="56">
        <v>10700</v>
      </c>
      <c r="R19" s="57">
        <v>-2.5046728971962602</v>
      </c>
      <c r="S19" s="56">
        <v>45.749034643404897</v>
      </c>
      <c r="T19" s="56">
        <v>52.487420205607499</v>
      </c>
      <c r="U19" s="58">
        <v>-14.7290224039163</v>
      </c>
    </row>
    <row r="20" spans="1:21" ht="12" thickBot="1">
      <c r="A20" s="82"/>
      <c r="B20" s="69" t="s">
        <v>18</v>
      </c>
      <c r="C20" s="70"/>
      <c r="D20" s="56">
        <v>1578943.1181999999</v>
      </c>
      <c r="E20" s="56">
        <v>1318771.2662</v>
      </c>
      <c r="F20" s="57">
        <v>119.728353101723</v>
      </c>
      <c r="G20" s="56">
        <v>954416.03379999998</v>
      </c>
      <c r="H20" s="57">
        <v>65.435518922859103</v>
      </c>
      <c r="I20" s="56">
        <v>-24138.8135</v>
      </c>
      <c r="J20" s="57">
        <v>-1.5287956368889499</v>
      </c>
      <c r="K20" s="56">
        <v>87839.960200000001</v>
      </c>
      <c r="L20" s="57">
        <v>9.2035293927602897</v>
      </c>
      <c r="M20" s="57">
        <v>-1.27480446763681</v>
      </c>
      <c r="N20" s="56">
        <v>25867861.275199998</v>
      </c>
      <c r="O20" s="56">
        <v>256490064.10800001</v>
      </c>
      <c r="P20" s="56">
        <v>53731</v>
      </c>
      <c r="Q20" s="56">
        <v>51803</v>
      </c>
      <c r="R20" s="57">
        <v>3.7217921741984101</v>
      </c>
      <c r="S20" s="56">
        <v>29.386073555303302</v>
      </c>
      <c r="T20" s="56">
        <v>26.494327938536401</v>
      </c>
      <c r="U20" s="58">
        <v>9.8405307919915099</v>
      </c>
    </row>
    <row r="21" spans="1:21" ht="12" thickBot="1">
      <c r="A21" s="82"/>
      <c r="B21" s="69" t="s">
        <v>19</v>
      </c>
      <c r="C21" s="70"/>
      <c r="D21" s="56">
        <v>395950.6165</v>
      </c>
      <c r="E21" s="56">
        <v>473300.05719999998</v>
      </c>
      <c r="F21" s="57">
        <v>83.657419955198804</v>
      </c>
      <c r="G21" s="56">
        <v>365897.61379999999</v>
      </c>
      <c r="H21" s="57">
        <v>8.2135005986748499</v>
      </c>
      <c r="I21" s="56">
        <v>45992.658799999997</v>
      </c>
      <c r="J21" s="57">
        <v>11.615756330057399</v>
      </c>
      <c r="K21" s="56">
        <v>47631.157599999999</v>
      </c>
      <c r="L21" s="57">
        <v>13.017619083472701</v>
      </c>
      <c r="M21" s="57">
        <v>-3.4399726619282998E-2</v>
      </c>
      <c r="N21" s="56">
        <v>8945857.6127000004</v>
      </c>
      <c r="O21" s="56">
        <v>85769662.791600004</v>
      </c>
      <c r="P21" s="56">
        <v>34767</v>
      </c>
      <c r="Q21" s="56">
        <v>33757</v>
      </c>
      <c r="R21" s="57">
        <v>2.9919720354296899</v>
      </c>
      <c r="S21" s="56">
        <v>11.388690899416099</v>
      </c>
      <c r="T21" s="56">
        <v>12.7687598038925</v>
      </c>
      <c r="U21" s="58">
        <v>-12.1178888483765</v>
      </c>
    </row>
    <row r="22" spans="1:21" ht="12" thickBot="1">
      <c r="A22" s="82"/>
      <c r="B22" s="69" t="s">
        <v>20</v>
      </c>
      <c r="C22" s="70"/>
      <c r="D22" s="56">
        <v>1698284.8557</v>
      </c>
      <c r="E22" s="56">
        <v>1846416.8377</v>
      </c>
      <c r="F22" s="57">
        <v>91.977327168196695</v>
      </c>
      <c r="G22" s="56">
        <v>1348790.3326999999</v>
      </c>
      <c r="H22" s="57">
        <v>25.911701361351302</v>
      </c>
      <c r="I22" s="56">
        <v>79586.637400000007</v>
      </c>
      <c r="J22" s="57">
        <v>4.6862949482756804</v>
      </c>
      <c r="K22" s="56">
        <v>165387.82759999999</v>
      </c>
      <c r="L22" s="57">
        <v>12.261937499872801</v>
      </c>
      <c r="M22" s="57">
        <v>-0.51878781797361195</v>
      </c>
      <c r="N22" s="56">
        <v>35777310.737400003</v>
      </c>
      <c r="O22" s="56">
        <v>301033401.47719997</v>
      </c>
      <c r="P22" s="56">
        <v>99273</v>
      </c>
      <c r="Q22" s="56">
        <v>96409</v>
      </c>
      <c r="R22" s="57">
        <v>2.97067701148233</v>
      </c>
      <c r="S22" s="56">
        <v>17.1072180320933</v>
      </c>
      <c r="T22" s="56">
        <v>17.289413590017499</v>
      </c>
      <c r="U22" s="58">
        <v>-1.0650215457733301</v>
      </c>
    </row>
    <row r="23" spans="1:21" ht="12" thickBot="1">
      <c r="A23" s="82"/>
      <c r="B23" s="69" t="s">
        <v>21</v>
      </c>
      <c r="C23" s="70"/>
      <c r="D23" s="56">
        <v>3474639.6009</v>
      </c>
      <c r="E23" s="56">
        <v>4020434.9219999998</v>
      </c>
      <c r="F23" s="57">
        <v>86.424470693123695</v>
      </c>
      <c r="G23" s="56">
        <v>2406784.3429999999</v>
      </c>
      <c r="H23" s="57">
        <v>44.368547643489499</v>
      </c>
      <c r="I23" s="56">
        <v>59171.2042</v>
      </c>
      <c r="J23" s="57">
        <v>1.70294508197839</v>
      </c>
      <c r="K23" s="56">
        <v>292818.15580000001</v>
      </c>
      <c r="L23" s="57">
        <v>12.1663644959153</v>
      </c>
      <c r="M23" s="57">
        <v>-0.79792508412485497</v>
      </c>
      <c r="N23" s="56">
        <v>63178712.018799998</v>
      </c>
      <c r="O23" s="56">
        <v>658834153.68949997</v>
      </c>
      <c r="P23" s="56">
        <v>101029</v>
      </c>
      <c r="Q23" s="56">
        <v>97524</v>
      </c>
      <c r="R23" s="57">
        <v>3.5939871211189098</v>
      </c>
      <c r="S23" s="56">
        <v>34.392497212681498</v>
      </c>
      <c r="T23" s="56">
        <v>33.005664283663499</v>
      </c>
      <c r="U23" s="58">
        <v>4.0323705500123603</v>
      </c>
    </row>
    <row r="24" spans="1:21" ht="12" thickBot="1">
      <c r="A24" s="82"/>
      <c r="B24" s="69" t="s">
        <v>22</v>
      </c>
      <c r="C24" s="70"/>
      <c r="D24" s="56">
        <v>332758.60820000002</v>
      </c>
      <c r="E24" s="56">
        <v>342999.10430000001</v>
      </c>
      <c r="F24" s="57">
        <v>97.014424827464495</v>
      </c>
      <c r="G24" s="56">
        <v>295299.22639999999</v>
      </c>
      <c r="H24" s="57">
        <v>12.685228558390801</v>
      </c>
      <c r="I24" s="56">
        <v>49936.269399999997</v>
      </c>
      <c r="J24" s="57">
        <v>15.0067550979738</v>
      </c>
      <c r="K24" s="56">
        <v>47788.520400000001</v>
      </c>
      <c r="L24" s="57">
        <v>16.183083505700601</v>
      </c>
      <c r="M24" s="57">
        <v>4.494278086082E-2</v>
      </c>
      <c r="N24" s="56">
        <v>7401688.4819999998</v>
      </c>
      <c r="O24" s="56">
        <v>62642814.497000001</v>
      </c>
      <c r="P24" s="56">
        <v>31508</v>
      </c>
      <c r="Q24" s="56">
        <v>31400</v>
      </c>
      <c r="R24" s="57">
        <v>0.34394904458598902</v>
      </c>
      <c r="S24" s="56">
        <v>10.5610831598324</v>
      </c>
      <c r="T24" s="56">
        <v>10.7768156592357</v>
      </c>
      <c r="U24" s="58">
        <v>-2.0427118709163499</v>
      </c>
    </row>
    <row r="25" spans="1:21" ht="12" thickBot="1">
      <c r="A25" s="82"/>
      <c r="B25" s="69" t="s">
        <v>23</v>
      </c>
      <c r="C25" s="70"/>
      <c r="D25" s="56">
        <v>374486.01689999999</v>
      </c>
      <c r="E25" s="56">
        <v>407737.96919999999</v>
      </c>
      <c r="F25" s="57">
        <v>91.844774141284503</v>
      </c>
      <c r="G25" s="56">
        <v>291625.49979999999</v>
      </c>
      <c r="H25" s="57">
        <v>28.413330506703499</v>
      </c>
      <c r="I25" s="56">
        <v>28336.774600000001</v>
      </c>
      <c r="J25" s="57">
        <v>7.5668445071920702</v>
      </c>
      <c r="K25" s="56">
        <v>21708.360700000001</v>
      </c>
      <c r="L25" s="57">
        <v>7.4439171865587301</v>
      </c>
      <c r="M25" s="57">
        <v>0.30533921891209398</v>
      </c>
      <c r="N25" s="56">
        <v>7361167.7044000002</v>
      </c>
      <c r="O25" s="56">
        <v>75655519.096300006</v>
      </c>
      <c r="P25" s="56">
        <v>23743</v>
      </c>
      <c r="Q25" s="56">
        <v>24034</v>
      </c>
      <c r="R25" s="57">
        <v>-1.2107847216443399</v>
      </c>
      <c r="S25" s="56">
        <v>15.7724810217748</v>
      </c>
      <c r="T25" s="56">
        <v>17.078951377215599</v>
      </c>
      <c r="U25" s="58">
        <v>-8.2832266758610498</v>
      </c>
    </row>
    <row r="26" spans="1:21" ht="12" thickBot="1">
      <c r="A26" s="82"/>
      <c r="B26" s="69" t="s">
        <v>24</v>
      </c>
      <c r="C26" s="70"/>
      <c r="D26" s="56">
        <v>907453.56929999997</v>
      </c>
      <c r="E26" s="56">
        <v>926545.96959999995</v>
      </c>
      <c r="F26" s="57">
        <v>97.939400642124397</v>
      </c>
      <c r="G26" s="56">
        <v>576011.03590000002</v>
      </c>
      <c r="H26" s="57">
        <v>57.541004033391602</v>
      </c>
      <c r="I26" s="56">
        <v>171557.86780000001</v>
      </c>
      <c r="J26" s="57">
        <v>18.905415505978802</v>
      </c>
      <c r="K26" s="56">
        <v>115630.9088</v>
      </c>
      <c r="L26" s="57">
        <v>20.074425938615899</v>
      </c>
      <c r="M26" s="57">
        <v>0.48366790143225102</v>
      </c>
      <c r="N26" s="56">
        <v>16829651.572700001</v>
      </c>
      <c r="O26" s="56">
        <v>147842889.56009999</v>
      </c>
      <c r="P26" s="56">
        <v>60381</v>
      </c>
      <c r="Q26" s="56">
        <v>58007</v>
      </c>
      <c r="R26" s="57">
        <v>4.0926095126450299</v>
      </c>
      <c r="S26" s="56">
        <v>15.0287933174343</v>
      </c>
      <c r="T26" s="56">
        <v>14.1782974623752</v>
      </c>
      <c r="U26" s="58">
        <v>5.65910939817394</v>
      </c>
    </row>
    <row r="27" spans="1:21" ht="12" thickBot="1">
      <c r="A27" s="82"/>
      <c r="B27" s="69" t="s">
        <v>25</v>
      </c>
      <c r="C27" s="70"/>
      <c r="D27" s="56">
        <v>237677.8045</v>
      </c>
      <c r="E27" s="56">
        <v>385615.69870000001</v>
      </c>
      <c r="F27" s="57">
        <v>61.635925430750603</v>
      </c>
      <c r="G27" s="56">
        <v>277062.66019999998</v>
      </c>
      <c r="H27" s="57">
        <v>-14.215143849254099</v>
      </c>
      <c r="I27" s="56">
        <v>63069.986100000002</v>
      </c>
      <c r="J27" s="57">
        <v>26.535917492455599</v>
      </c>
      <c r="K27" s="56">
        <v>77755.165500000003</v>
      </c>
      <c r="L27" s="57">
        <v>28.064108474188401</v>
      </c>
      <c r="M27" s="57">
        <v>-0.18886435782842001</v>
      </c>
      <c r="N27" s="56">
        <v>5859121.2717000004</v>
      </c>
      <c r="O27" s="56">
        <v>49997617.1492</v>
      </c>
      <c r="P27" s="56">
        <v>31833</v>
      </c>
      <c r="Q27" s="56">
        <v>31347</v>
      </c>
      <c r="R27" s="57">
        <v>1.55038759689923</v>
      </c>
      <c r="S27" s="56">
        <v>7.4663966481324398</v>
      </c>
      <c r="T27" s="56">
        <v>7.7104339522123304</v>
      </c>
      <c r="U27" s="58">
        <v>-3.26847494957198</v>
      </c>
    </row>
    <row r="28" spans="1:21" ht="12" thickBot="1">
      <c r="A28" s="82"/>
      <c r="B28" s="69" t="s">
        <v>26</v>
      </c>
      <c r="C28" s="70"/>
      <c r="D28" s="56">
        <v>1157737.8651999999</v>
      </c>
      <c r="E28" s="56">
        <v>1166764.3568</v>
      </c>
      <c r="F28" s="57">
        <v>99.226365499820702</v>
      </c>
      <c r="G28" s="56">
        <v>911821.4412</v>
      </c>
      <c r="H28" s="57">
        <v>26.9698005430057</v>
      </c>
      <c r="I28" s="56">
        <v>64006.986700000001</v>
      </c>
      <c r="J28" s="57">
        <v>5.5286251425267796</v>
      </c>
      <c r="K28" s="56">
        <v>40501.395299999996</v>
      </c>
      <c r="L28" s="57">
        <v>4.4418121213182102</v>
      </c>
      <c r="M28" s="57">
        <v>0.58036497819125799</v>
      </c>
      <c r="N28" s="56">
        <v>23188348.447799999</v>
      </c>
      <c r="O28" s="56">
        <v>211971011.08360001</v>
      </c>
      <c r="P28" s="56">
        <v>50007</v>
      </c>
      <c r="Q28" s="56">
        <v>49979</v>
      </c>
      <c r="R28" s="57">
        <v>5.6023529882542999E-2</v>
      </c>
      <c r="S28" s="56">
        <v>23.151516091747201</v>
      </c>
      <c r="T28" s="56">
        <v>23.556291928610001</v>
      </c>
      <c r="U28" s="58">
        <v>-1.7483772348159701</v>
      </c>
    </row>
    <row r="29" spans="1:21" ht="12" thickBot="1">
      <c r="A29" s="82"/>
      <c r="B29" s="69" t="s">
        <v>27</v>
      </c>
      <c r="C29" s="70"/>
      <c r="D29" s="56">
        <v>760778.46569999994</v>
      </c>
      <c r="E29" s="56">
        <v>775309.81270000001</v>
      </c>
      <c r="F29" s="57">
        <v>98.125736736209404</v>
      </c>
      <c r="G29" s="56">
        <v>571970.93790000002</v>
      </c>
      <c r="H29" s="57">
        <v>33.009986222938103</v>
      </c>
      <c r="I29" s="56">
        <v>121231.4917</v>
      </c>
      <c r="J29" s="57">
        <v>15.9351896992055</v>
      </c>
      <c r="K29" s="56">
        <v>96171.273199999996</v>
      </c>
      <c r="L29" s="57">
        <v>16.814013934535598</v>
      </c>
      <c r="M29" s="57">
        <v>0.260579044720394</v>
      </c>
      <c r="N29" s="56">
        <v>14727919.4837</v>
      </c>
      <c r="O29" s="56">
        <v>154564806.18189999</v>
      </c>
      <c r="P29" s="56">
        <v>116660</v>
      </c>
      <c r="Q29" s="56">
        <v>114532</v>
      </c>
      <c r="R29" s="57">
        <v>1.85799601857997</v>
      </c>
      <c r="S29" s="56">
        <v>6.52133092491</v>
      </c>
      <c r="T29" s="56">
        <v>6.4197141261830799</v>
      </c>
      <c r="U29" s="58">
        <v>1.5582217786060699</v>
      </c>
    </row>
    <row r="30" spans="1:21" ht="12" thickBot="1">
      <c r="A30" s="82"/>
      <c r="B30" s="69" t="s">
        <v>28</v>
      </c>
      <c r="C30" s="70"/>
      <c r="D30" s="56">
        <v>1293392.1764</v>
      </c>
      <c r="E30" s="56">
        <v>1585050.0390999999</v>
      </c>
      <c r="F30" s="57">
        <v>81.599453928558304</v>
      </c>
      <c r="G30" s="56">
        <v>1240894.3328</v>
      </c>
      <c r="H30" s="57">
        <v>4.2306457699377198</v>
      </c>
      <c r="I30" s="56">
        <v>136519.6391</v>
      </c>
      <c r="J30" s="57">
        <v>10.5551619679644</v>
      </c>
      <c r="K30" s="56">
        <v>141741.87160000001</v>
      </c>
      <c r="L30" s="57">
        <v>11.4225577354494</v>
      </c>
      <c r="M30" s="57">
        <v>-3.6843259095219003E-2</v>
      </c>
      <c r="N30" s="56">
        <v>26470618.802000001</v>
      </c>
      <c r="O30" s="56">
        <v>244763150.27320001</v>
      </c>
      <c r="P30" s="56">
        <v>88217</v>
      </c>
      <c r="Q30" s="56">
        <v>86401</v>
      </c>
      <c r="R30" s="57">
        <v>2.1018275251443801</v>
      </c>
      <c r="S30" s="56">
        <v>14.6614844803156</v>
      </c>
      <c r="T30" s="56">
        <v>14.8178561590722</v>
      </c>
      <c r="U30" s="58">
        <v>-1.06654738110995</v>
      </c>
    </row>
    <row r="31" spans="1:21" ht="12" thickBot="1">
      <c r="A31" s="82"/>
      <c r="B31" s="69" t="s">
        <v>29</v>
      </c>
      <c r="C31" s="70"/>
      <c r="D31" s="56">
        <v>1234575.2442999999</v>
      </c>
      <c r="E31" s="56">
        <v>1515579.3754</v>
      </c>
      <c r="F31" s="57">
        <v>81.458963109349796</v>
      </c>
      <c r="G31" s="56">
        <v>803169.24690000003</v>
      </c>
      <c r="H31" s="57">
        <v>53.712962624640099</v>
      </c>
      <c r="I31" s="56">
        <v>18411.043099999999</v>
      </c>
      <c r="J31" s="57">
        <v>1.49128562110761</v>
      </c>
      <c r="K31" s="56">
        <v>36319.370199999998</v>
      </c>
      <c r="L31" s="57">
        <v>4.5220070788544504</v>
      </c>
      <c r="M31" s="57">
        <v>-0.49307923021198202</v>
      </c>
      <c r="N31" s="56">
        <v>23670369.949999999</v>
      </c>
      <c r="O31" s="56">
        <v>259313183.92289999</v>
      </c>
      <c r="P31" s="56">
        <v>41408</v>
      </c>
      <c r="Q31" s="56">
        <v>41491</v>
      </c>
      <c r="R31" s="57">
        <v>-0.20004338290231499</v>
      </c>
      <c r="S31" s="56">
        <v>29.814896742175399</v>
      </c>
      <c r="T31" s="56">
        <v>28.9909331324866</v>
      </c>
      <c r="U31" s="58">
        <v>2.7635970595977302</v>
      </c>
    </row>
    <row r="32" spans="1:21" ht="12" thickBot="1">
      <c r="A32" s="82"/>
      <c r="B32" s="69" t="s">
        <v>30</v>
      </c>
      <c r="C32" s="70"/>
      <c r="D32" s="56">
        <v>133353.08040000001</v>
      </c>
      <c r="E32" s="56">
        <v>147690.06469999999</v>
      </c>
      <c r="F32" s="57">
        <v>90.292519453409099</v>
      </c>
      <c r="G32" s="56">
        <v>125838.86900000001</v>
      </c>
      <c r="H32" s="57">
        <v>5.9712960389051402</v>
      </c>
      <c r="I32" s="56">
        <v>28777.4015</v>
      </c>
      <c r="J32" s="57">
        <v>21.579855083722499</v>
      </c>
      <c r="K32" s="56">
        <v>32684.896400000001</v>
      </c>
      <c r="L32" s="57">
        <v>25.973609473556198</v>
      </c>
      <c r="M32" s="57">
        <v>-0.11955047530761</v>
      </c>
      <c r="N32" s="56">
        <v>2857382.8794</v>
      </c>
      <c r="O32" s="56">
        <v>25625979.346799999</v>
      </c>
      <c r="P32" s="56">
        <v>25047</v>
      </c>
      <c r="Q32" s="56">
        <v>23674</v>
      </c>
      <c r="R32" s="57">
        <v>5.7996113880206099</v>
      </c>
      <c r="S32" s="56">
        <v>5.3241138819020302</v>
      </c>
      <c r="T32" s="56">
        <v>5.2944034425952502</v>
      </c>
      <c r="U32" s="58">
        <v>0.55803538327316904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224783.69130000001</v>
      </c>
      <c r="E34" s="56">
        <v>266852.34539999999</v>
      </c>
      <c r="F34" s="57">
        <v>84.235231645822395</v>
      </c>
      <c r="G34" s="56">
        <v>189753.42879999999</v>
      </c>
      <c r="H34" s="57">
        <v>18.4609378189007</v>
      </c>
      <c r="I34" s="56">
        <v>30061.754199999999</v>
      </c>
      <c r="J34" s="57">
        <v>13.373636684290901</v>
      </c>
      <c r="K34" s="56">
        <v>21793.1201</v>
      </c>
      <c r="L34" s="57">
        <v>11.484967748840999</v>
      </c>
      <c r="M34" s="57">
        <v>0.37941488240593901</v>
      </c>
      <c r="N34" s="56">
        <v>4639616.5999999996</v>
      </c>
      <c r="O34" s="56">
        <v>41055407.5506</v>
      </c>
      <c r="P34" s="56">
        <v>13925</v>
      </c>
      <c r="Q34" s="56">
        <v>14004</v>
      </c>
      <c r="R34" s="57">
        <v>-0.56412453584689903</v>
      </c>
      <c r="S34" s="56">
        <v>16.142455389587099</v>
      </c>
      <c r="T34" s="56">
        <v>16.514656198229101</v>
      </c>
      <c r="U34" s="58">
        <v>-2.3057261095613502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111373.53</v>
      </c>
      <c r="E36" s="59"/>
      <c r="F36" s="59"/>
      <c r="G36" s="56">
        <v>100788.94</v>
      </c>
      <c r="H36" s="57">
        <v>10.501737591446</v>
      </c>
      <c r="I36" s="56">
        <v>4645.1000000000004</v>
      </c>
      <c r="J36" s="57">
        <v>4.1707396721644701</v>
      </c>
      <c r="K36" s="56">
        <v>3399.7</v>
      </c>
      <c r="L36" s="57">
        <v>3.3730883567185099</v>
      </c>
      <c r="M36" s="57">
        <v>0.36632644056828501</v>
      </c>
      <c r="N36" s="56">
        <v>3500538.97</v>
      </c>
      <c r="O36" s="56">
        <v>32970787.219999999</v>
      </c>
      <c r="P36" s="56">
        <v>96</v>
      </c>
      <c r="Q36" s="56">
        <v>121</v>
      </c>
      <c r="R36" s="57">
        <v>-20.6611570247934</v>
      </c>
      <c r="S36" s="56">
        <v>1160.1409375000001</v>
      </c>
      <c r="T36" s="56">
        <v>1328.36719008264</v>
      </c>
      <c r="U36" s="58">
        <v>-14.500501374010399</v>
      </c>
    </row>
    <row r="37" spans="1:21" ht="12" thickBot="1">
      <c r="A37" s="82"/>
      <c r="B37" s="69" t="s">
        <v>35</v>
      </c>
      <c r="C37" s="70"/>
      <c r="D37" s="56">
        <v>257447.19</v>
      </c>
      <c r="E37" s="59"/>
      <c r="F37" s="59"/>
      <c r="G37" s="56">
        <v>441441.97</v>
      </c>
      <c r="H37" s="57">
        <v>-41.680400257365697</v>
      </c>
      <c r="I37" s="56">
        <v>-41763.230000000003</v>
      </c>
      <c r="J37" s="57">
        <v>-16.2220570362411</v>
      </c>
      <c r="K37" s="56">
        <v>-59420.62</v>
      </c>
      <c r="L37" s="57">
        <v>-13.4605733115952</v>
      </c>
      <c r="M37" s="57">
        <v>-0.29715930261245999</v>
      </c>
      <c r="N37" s="56">
        <v>6183470.8499999996</v>
      </c>
      <c r="O37" s="56">
        <v>86123687.269999996</v>
      </c>
      <c r="P37" s="56">
        <v>145</v>
      </c>
      <c r="Q37" s="56">
        <v>135</v>
      </c>
      <c r="R37" s="57">
        <v>7.4074074074074199</v>
      </c>
      <c r="S37" s="56">
        <v>1775.4978620689701</v>
      </c>
      <c r="T37" s="56">
        <v>1595.8034074074101</v>
      </c>
      <c r="U37" s="58">
        <v>10.1207925112432</v>
      </c>
    </row>
    <row r="38" spans="1:21" ht="12" thickBot="1">
      <c r="A38" s="82"/>
      <c r="B38" s="69" t="s">
        <v>36</v>
      </c>
      <c r="C38" s="70"/>
      <c r="D38" s="56">
        <v>942959.14</v>
      </c>
      <c r="E38" s="59"/>
      <c r="F38" s="59"/>
      <c r="G38" s="56">
        <v>387243.57</v>
      </c>
      <c r="H38" s="57">
        <v>143.50543509347401</v>
      </c>
      <c r="I38" s="56">
        <v>-34196.85</v>
      </c>
      <c r="J38" s="57">
        <v>-3.6265463209784499</v>
      </c>
      <c r="K38" s="56">
        <v>-9190.7000000000007</v>
      </c>
      <c r="L38" s="57">
        <v>-2.3733641335865201</v>
      </c>
      <c r="M38" s="57">
        <v>2.7208101667990499</v>
      </c>
      <c r="N38" s="56">
        <v>12515861.810000001</v>
      </c>
      <c r="O38" s="56">
        <v>77015379.930000007</v>
      </c>
      <c r="P38" s="56">
        <v>355</v>
      </c>
      <c r="Q38" s="56">
        <v>238</v>
      </c>
      <c r="R38" s="57">
        <v>49.1596638655462</v>
      </c>
      <c r="S38" s="56">
        <v>2656.22292957747</v>
      </c>
      <c r="T38" s="56">
        <v>2471.5087815126099</v>
      </c>
      <c r="U38" s="58">
        <v>6.9540152676207496</v>
      </c>
    </row>
    <row r="39" spans="1:21" ht="12" thickBot="1">
      <c r="A39" s="82"/>
      <c r="B39" s="69" t="s">
        <v>37</v>
      </c>
      <c r="C39" s="70"/>
      <c r="D39" s="56">
        <v>362483.23</v>
      </c>
      <c r="E39" s="59"/>
      <c r="F39" s="59"/>
      <c r="G39" s="56">
        <v>317431.87</v>
      </c>
      <c r="H39" s="57">
        <v>14.1924501783643</v>
      </c>
      <c r="I39" s="56">
        <v>-53549.38</v>
      </c>
      <c r="J39" s="57">
        <v>-14.7729261847507</v>
      </c>
      <c r="K39" s="56">
        <v>-63628.76</v>
      </c>
      <c r="L39" s="57">
        <v>-20.0448556094887</v>
      </c>
      <c r="M39" s="57">
        <v>-0.15840918477745</v>
      </c>
      <c r="N39" s="56">
        <v>6679564.5599999996</v>
      </c>
      <c r="O39" s="56">
        <v>58864511.539999999</v>
      </c>
      <c r="P39" s="56">
        <v>207</v>
      </c>
      <c r="Q39" s="56">
        <v>203</v>
      </c>
      <c r="R39" s="57">
        <v>1.97044334975369</v>
      </c>
      <c r="S39" s="56">
        <v>1751.1267149758501</v>
      </c>
      <c r="T39" s="56">
        <v>1529.45290640394</v>
      </c>
      <c r="U39" s="58">
        <v>12.658924489936901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77.930000000000007</v>
      </c>
      <c r="O40" s="56">
        <v>1380.76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69" t="s">
        <v>32</v>
      </c>
      <c r="C41" s="70"/>
      <c r="D41" s="56">
        <v>54184.6155</v>
      </c>
      <c r="E41" s="59"/>
      <c r="F41" s="59"/>
      <c r="G41" s="56">
        <v>171924.78659999999</v>
      </c>
      <c r="H41" s="57">
        <v>-68.483534822663003</v>
      </c>
      <c r="I41" s="56">
        <v>3248.2402999999999</v>
      </c>
      <c r="J41" s="57">
        <v>5.9947648793410702</v>
      </c>
      <c r="K41" s="56">
        <v>9372.0444000000007</v>
      </c>
      <c r="L41" s="57">
        <v>5.4512467837490997</v>
      </c>
      <c r="M41" s="57">
        <v>-0.65341176787425403</v>
      </c>
      <c r="N41" s="56">
        <v>1284278.6317</v>
      </c>
      <c r="O41" s="56">
        <v>15957541.868799999</v>
      </c>
      <c r="P41" s="56">
        <v>107</v>
      </c>
      <c r="Q41" s="56">
        <v>80</v>
      </c>
      <c r="R41" s="57">
        <v>33.75</v>
      </c>
      <c r="S41" s="56">
        <v>506.39827570093502</v>
      </c>
      <c r="T41" s="56">
        <v>591.16453750000005</v>
      </c>
      <c r="U41" s="58">
        <v>-16.739050242960602</v>
      </c>
    </row>
    <row r="42" spans="1:21" ht="12" thickBot="1">
      <c r="A42" s="82"/>
      <c r="B42" s="69" t="s">
        <v>33</v>
      </c>
      <c r="C42" s="70"/>
      <c r="D42" s="56">
        <v>714209.49190000002</v>
      </c>
      <c r="E42" s="56">
        <v>1146348.422</v>
      </c>
      <c r="F42" s="57">
        <v>62.303003013162403</v>
      </c>
      <c r="G42" s="56">
        <v>595510.69739999995</v>
      </c>
      <c r="H42" s="57">
        <v>19.9322690622081</v>
      </c>
      <c r="I42" s="56">
        <v>21076.820299999999</v>
      </c>
      <c r="J42" s="57">
        <v>2.9510697546079498</v>
      </c>
      <c r="K42" s="56">
        <v>33223.362500000003</v>
      </c>
      <c r="L42" s="57">
        <v>5.5789698900545703</v>
      </c>
      <c r="M42" s="57">
        <v>-0.36560243413050098</v>
      </c>
      <c r="N42" s="56">
        <v>9887392.8870000001</v>
      </c>
      <c r="O42" s="56">
        <v>101014337.7079</v>
      </c>
      <c r="P42" s="56">
        <v>2706</v>
      </c>
      <c r="Q42" s="56">
        <v>2504</v>
      </c>
      <c r="R42" s="57">
        <v>8.0670926517571804</v>
      </c>
      <c r="S42" s="56">
        <v>263.93551067996998</v>
      </c>
      <c r="T42" s="56">
        <v>241.105896046326</v>
      </c>
      <c r="U42" s="58">
        <v>8.6496942282715903</v>
      </c>
    </row>
    <row r="43" spans="1:21" ht="12" thickBot="1">
      <c r="A43" s="82"/>
      <c r="B43" s="69" t="s">
        <v>38</v>
      </c>
      <c r="C43" s="70"/>
      <c r="D43" s="56">
        <v>133093.29999999999</v>
      </c>
      <c r="E43" s="59"/>
      <c r="F43" s="59"/>
      <c r="G43" s="56">
        <v>170190.7</v>
      </c>
      <c r="H43" s="57">
        <v>-21.797548279665101</v>
      </c>
      <c r="I43" s="56">
        <v>-12506.28</v>
      </c>
      <c r="J43" s="57">
        <v>-9.3966262764541906</v>
      </c>
      <c r="K43" s="56">
        <v>-20271.96</v>
      </c>
      <c r="L43" s="57">
        <v>-11.9113206538313</v>
      </c>
      <c r="M43" s="57">
        <v>-0.38307494687242899</v>
      </c>
      <c r="N43" s="56">
        <v>2767034.37</v>
      </c>
      <c r="O43" s="56">
        <v>40545962.109999999</v>
      </c>
      <c r="P43" s="56">
        <v>96</v>
      </c>
      <c r="Q43" s="56">
        <v>82</v>
      </c>
      <c r="R43" s="57">
        <v>17.0731707317073</v>
      </c>
      <c r="S43" s="56">
        <v>1386.3885416666701</v>
      </c>
      <c r="T43" s="56">
        <v>1489.04597560976</v>
      </c>
      <c r="U43" s="58">
        <v>-7.4046654929561599</v>
      </c>
    </row>
    <row r="44" spans="1:21" ht="12" thickBot="1">
      <c r="A44" s="82"/>
      <c r="B44" s="69" t="s">
        <v>39</v>
      </c>
      <c r="C44" s="70"/>
      <c r="D44" s="56">
        <v>70975.240000000005</v>
      </c>
      <c r="E44" s="59"/>
      <c r="F44" s="59"/>
      <c r="G44" s="56">
        <v>90770.98</v>
      </c>
      <c r="H44" s="57">
        <v>-21.808445827069399</v>
      </c>
      <c r="I44" s="56">
        <v>9021.75</v>
      </c>
      <c r="J44" s="57">
        <v>12.7111229211765</v>
      </c>
      <c r="K44" s="56">
        <v>12039.11</v>
      </c>
      <c r="L44" s="57">
        <v>13.263170674151599</v>
      </c>
      <c r="M44" s="57">
        <v>-0.25062982230413999</v>
      </c>
      <c r="N44" s="56">
        <v>1514331.64</v>
      </c>
      <c r="O44" s="56">
        <v>17141641.129999999</v>
      </c>
      <c r="P44" s="56">
        <v>58</v>
      </c>
      <c r="Q44" s="56">
        <v>65</v>
      </c>
      <c r="R44" s="57">
        <v>-10.7692307692308</v>
      </c>
      <c r="S44" s="56">
        <v>1223.7110344827599</v>
      </c>
      <c r="T44" s="56">
        <v>1219.5272307692301</v>
      </c>
      <c r="U44" s="58">
        <v>0.34189474439907103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10232.2858</v>
      </c>
      <c r="E46" s="62"/>
      <c r="F46" s="62"/>
      <c r="G46" s="61">
        <v>64048.144</v>
      </c>
      <c r="H46" s="63">
        <v>-84.024071329842101</v>
      </c>
      <c r="I46" s="61">
        <v>1027.6801</v>
      </c>
      <c r="J46" s="63">
        <v>10.0435046487853</v>
      </c>
      <c r="K46" s="61">
        <v>3344.8238000000001</v>
      </c>
      <c r="L46" s="63">
        <v>5.2223586681918501</v>
      </c>
      <c r="M46" s="63">
        <v>-0.69275508623204596</v>
      </c>
      <c r="N46" s="61">
        <v>312756.68489999999</v>
      </c>
      <c r="O46" s="61">
        <v>5650905.9025999997</v>
      </c>
      <c r="P46" s="61">
        <v>16</v>
      </c>
      <c r="Q46" s="61">
        <v>12</v>
      </c>
      <c r="R46" s="63">
        <v>33.3333333333333</v>
      </c>
      <c r="S46" s="61">
        <v>639.51786249999998</v>
      </c>
      <c r="T46" s="61">
        <v>1430.0588250000001</v>
      </c>
      <c r="U46" s="64">
        <v>-123.615149608116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209561</v>
      </c>
      <c r="D2" s="37">
        <v>874171.20481623895</v>
      </c>
      <c r="E2" s="37">
        <v>723756.92862307699</v>
      </c>
      <c r="F2" s="37">
        <v>150414.27619316199</v>
      </c>
      <c r="G2" s="37">
        <v>723756.92862307699</v>
      </c>
      <c r="H2" s="37">
        <v>0.17206500896444099</v>
      </c>
    </row>
    <row r="3" spans="1:8">
      <c r="A3" s="37">
        <v>2</v>
      </c>
      <c r="B3" s="37">
        <v>13</v>
      </c>
      <c r="C3" s="37">
        <v>11189</v>
      </c>
      <c r="D3" s="37">
        <v>103642.298462393</v>
      </c>
      <c r="E3" s="37">
        <v>81989.426219658097</v>
      </c>
      <c r="F3" s="37">
        <v>21652.872242735</v>
      </c>
      <c r="G3" s="37">
        <v>81989.426219658097</v>
      </c>
      <c r="H3" s="37">
        <v>0.20891925945266299</v>
      </c>
    </row>
    <row r="4" spans="1:8">
      <c r="A4" s="37">
        <v>3</v>
      </c>
      <c r="B4" s="37">
        <v>14</v>
      </c>
      <c r="C4" s="37">
        <v>138341</v>
      </c>
      <c r="D4" s="37">
        <v>163914.06564002001</v>
      </c>
      <c r="E4" s="37">
        <v>117667.434576411</v>
      </c>
      <c r="F4" s="37">
        <v>46246.588328566198</v>
      </c>
      <c r="G4" s="37">
        <v>117667.434576411</v>
      </c>
      <c r="H4" s="37">
        <v>0.28213930394092002</v>
      </c>
    </row>
    <row r="5" spans="1:8">
      <c r="A5" s="37">
        <v>4</v>
      </c>
      <c r="B5" s="37">
        <v>15</v>
      </c>
      <c r="C5" s="37">
        <v>5175</v>
      </c>
      <c r="D5" s="37">
        <v>60959.2379765449</v>
      </c>
      <c r="E5" s="37">
        <v>52794.353252688903</v>
      </c>
      <c r="F5" s="37">
        <v>8164.8847238559902</v>
      </c>
      <c r="G5" s="37">
        <v>52794.353252688903</v>
      </c>
      <c r="H5" s="37">
        <v>0.13394007200348501</v>
      </c>
    </row>
    <row r="6" spans="1:8">
      <c r="A6" s="37">
        <v>5</v>
      </c>
      <c r="B6" s="37">
        <v>16</v>
      </c>
      <c r="C6" s="37">
        <v>5598</v>
      </c>
      <c r="D6" s="37">
        <v>198475.47395982899</v>
      </c>
      <c r="E6" s="37">
        <v>175134.834519658</v>
      </c>
      <c r="F6" s="37">
        <v>23340.6394401709</v>
      </c>
      <c r="G6" s="37">
        <v>175134.834519658</v>
      </c>
      <c r="H6" s="37">
        <v>0.1175996155822</v>
      </c>
    </row>
    <row r="7" spans="1:8">
      <c r="A7" s="37">
        <v>6</v>
      </c>
      <c r="B7" s="37">
        <v>17</v>
      </c>
      <c r="C7" s="37">
        <v>34274</v>
      </c>
      <c r="D7" s="37">
        <v>325257.06380683801</v>
      </c>
      <c r="E7" s="37">
        <v>301055.81768205098</v>
      </c>
      <c r="F7" s="37">
        <v>24201.246124786299</v>
      </c>
      <c r="G7" s="37">
        <v>301055.81768205098</v>
      </c>
      <c r="H7" s="37">
        <v>7.4406519697167495E-2</v>
      </c>
    </row>
    <row r="8" spans="1:8">
      <c r="A8" s="37">
        <v>7</v>
      </c>
      <c r="B8" s="37">
        <v>18</v>
      </c>
      <c r="C8" s="37">
        <v>49979</v>
      </c>
      <c r="D8" s="37">
        <v>125674.83713247901</v>
      </c>
      <c r="E8" s="37">
        <v>101169.215862393</v>
      </c>
      <c r="F8" s="37">
        <v>24505.621270085499</v>
      </c>
      <c r="G8" s="37">
        <v>101169.215862393</v>
      </c>
      <c r="H8" s="37">
        <v>0.19499226598760699</v>
      </c>
    </row>
    <row r="9" spans="1:8">
      <c r="A9" s="37">
        <v>8</v>
      </c>
      <c r="B9" s="37">
        <v>19</v>
      </c>
      <c r="C9" s="37">
        <v>24667</v>
      </c>
      <c r="D9" s="37">
        <v>121344.61318461499</v>
      </c>
      <c r="E9" s="37">
        <v>118022.09841709401</v>
      </c>
      <c r="F9" s="37">
        <v>3322.5147675213698</v>
      </c>
      <c r="G9" s="37">
        <v>118022.09841709401</v>
      </c>
      <c r="H9" s="37">
        <v>2.73808179887347E-2</v>
      </c>
    </row>
    <row r="10" spans="1:8">
      <c r="A10" s="37">
        <v>9</v>
      </c>
      <c r="B10" s="37">
        <v>21</v>
      </c>
      <c r="C10" s="37">
        <v>420692</v>
      </c>
      <c r="D10" s="37">
        <v>1398946.2807660799</v>
      </c>
      <c r="E10" s="37">
        <v>1384606.2115</v>
      </c>
      <c r="F10" s="37">
        <v>12401.314028205101</v>
      </c>
      <c r="G10" s="37">
        <v>1384606.2115</v>
      </c>
      <c r="H10" s="37">
        <v>8.8770559940371304E-3</v>
      </c>
    </row>
    <row r="11" spans="1:8">
      <c r="A11" s="37">
        <v>10</v>
      </c>
      <c r="B11" s="37">
        <v>22</v>
      </c>
      <c r="C11" s="37">
        <v>92882.834000000003</v>
      </c>
      <c r="D11" s="37">
        <v>807581.06826923101</v>
      </c>
      <c r="E11" s="37">
        <v>755587.53231538495</v>
      </c>
      <c r="F11" s="37">
        <v>51993.5359538462</v>
      </c>
      <c r="G11" s="37">
        <v>755587.53231538495</v>
      </c>
      <c r="H11" s="37">
        <v>6.4381816261835104E-2</v>
      </c>
    </row>
    <row r="12" spans="1:8">
      <c r="A12" s="37">
        <v>11</v>
      </c>
      <c r="B12" s="37">
        <v>23</v>
      </c>
      <c r="C12" s="37">
        <v>284085.87099999998</v>
      </c>
      <c r="D12" s="37">
        <v>1985176.55449573</v>
      </c>
      <c r="E12" s="37">
        <v>1764155.0081700899</v>
      </c>
      <c r="F12" s="37">
        <v>220994.56581282101</v>
      </c>
      <c r="G12" s="37">
        <v>1764155.0081700899</v>
      </c>
      <c r="H12" s="37">
        <v>0.111323886476437</v>
      </c>
    </row>
    <row r="13" spans="1:8">
      <c r="A13" s="37">
        <v>12</v>
      </c>
      <c r="B13" s="37">
        <v>24</v>
      </c>
      <c r="C13" s="37">
        <v>16895</v>
      </c>
      <c r="D13" s="37">
        <v>477253.97826923098</v>
      </c>
      <c r="E13" s="37">
        <v>451921.84488803399</v>
      </c>
      <c r="F13" s="37">
        <v>25332.1333811966</v>
      </c>
      <c r="G13" s="37">
        <v>451921.84488803399</v>
      </c>
      <c r="H13" s="37">
        <v>5.3078936027026902E-2</v>
      </c>
    </row>
    <row r="14" spans="1:8">
      <c r="A14" s="37">
        <v>13</v>
      </c>
      <c r="B14" s="37">
        <v>25</v>
      </c>
      <c r="C14" s="37">
        <v>112274</v>
      </c>
      <c r="D14" s="37">
        <v>1578942.9252973499</v>
      </c>
      <c r="E14" s="37">
        <v>1603081.9317000001</v>
      </c>
      <c r="F14" s="37">
        <v>-24143.059499999999</v>
      </c>
      <c r="G14" s="37">
        <v>1603081.9317000001</v>
      </c>
      <c r="H14" s="37">
        <v>-1.5290686628267301E-2</v>
      </c>
    </row>
    <row r="15" spans="1:8">
      <c r="A15" s="37">
        <v>14</v>
      </c>
      <c r="B15" s="37">
        <v>26</v>
      </c>
      <c r="C15" s="37">
        <v>79244</v>
      </c>
      <c r="D15" s="37">
        <v>395949.81701279798</v>
      </c>
      <c r="E15" s="37">
        <v>349957.957609598</v>
      </c>
      <c r="F15" s="37">
        <v>45991.859403199502</v>
      </c>
      <c r="G15" s="37">
        <v>349957.957609598</v>
      </c>
      <c r="H15" s="37">
        <v>0.116155778906984</v>
      </c>
    </row>
    <row r="16" spans="1:8">
      <c r="A16" s="37">
        <v>15</v>
      </c>
      <c r="B16" s="37">
        <v>27</v>
      </c>
      <c r="C16" s="37">
        <v>226056.49799999999</v>
      </c>
      <c r="D16" s="37">
        <v>1698286.6216265899</v>
      </c>
      <c r="E16" s="37">
        <v>1618698.22023587</v>
      </c>
      <c r="F16" s="37">
        <v>79581.597669366907</v>
      </c>
      <c r="G16" s="37">
        <v>1618698.22023587</v>
      </c>
      <c r="H16" s="37">
        <v>4.6860120947281599E-2</v>
      </c>
    </row>
    <row r="17" spans="1:8">
      <c r="A17" s="37">
        <v>16</v>
      </c>
      <c r="B17" s="37">
        <v>29</v>
      </c>
      <c r="C17" s="37">
        <v>300182</v>
      </c>
      <c r="D17" s="37">
        <v>3474640.3977188002</v>
      </c>
      <c r="E17" s="37">
        <v>3415468.4278820502</v>
      </c>
      <c r="F17" s="37">
        <v>55053.217700000001</v>
      </c>
      <c r="G17" s="37">
        <v>3415468.4278820502</v>
      </c>
      <c r="H17" s="37">
        <v>1.5863095903776402E-2</v>
      </c>
    </row>
    <row r="18" spans="1:8">
      <c r="A18" s="37">
        <v>17</v>
      </c>
      <c r="B18" s="37">
        <v>31</v>
      </c>
      <c r="C18" s="37">
        <v>37639.171999999999</v>
      </c>
      <c r="D18" s="37">
        <v>332758.62476857298</v>
      </c>
      <c r="E18" s="37">
        <v>282822.33380626299</v>
      </c>
      <c r="F18" s="37">
        <v>49936.290962309598</v>
      </c>
      <c r="G18" s="37">
        <v>282822.33380626299</v>
      </c>
      <c r="H18" s="37">
        <v>0.15006760830628901</v>
      </c>
    </row>
    <row r="19" spans="1:8">
      <c r="A19" s="37">
        <v>18</v>
      </c>
      <c r="B19" s="37">
        <v>32</v>
      </c>
      <c r="C19" s="37">
        <v>21518.13</v>
      </c>
      <c r="D19" s="37">
        <v>374485.99288130202</v>
      </c>
      <c r="E19" s="37">
        <v>346149.24170702399</v>
      </c>
      <c r="F19" s="37">
        <v>28336.751174278899</v>
      </c>
      <c r="G19" s="37">
        <v>346149.24170702399</v>
      </c>
      <c r="H19" s="37">
        <v>7.5668387370794399E-2</v>
      </c>
    </row>
    <row r="20" spans="1:8">
      <c r="A20" s="37">
        <v>19</v>
      </c>
      <c r="B20" s="37">
        <v>33</v>
      </c>
      <c r="C20" s="37">
        <v>86014.077999999994</v>
      </c>
      <c r="D20" s="37">
        <v>907453.49132949102</v>
      </c>
      <c r="E20" s="37">
        <v>735895.67436699604</v>
      </c>
      <c r="F20" s="37">
        <v>171557.81696249501</v>
      </c>
      <c r="G20" s="37">
        <v>735895.67436699604</v>
      </c>
      <c r="H20" s="37">
        <v>0.18905411528159899</v>
      </c>
    </row>
    <row r="21" spans="1:8">
      <c r="A21" s="37">
        <v>20</v>
      </c>
      <c r="B21" s="37">
        <v>34</v>
      </c>
      <c r="C21" s="37">
        <v>47441.46</v>
      </c>
      <c r="D21" s="37">
        <v>237677.609698313</v>
      </c>
      <c r="E21" s="37">
        <v>174607.820997937</v>
      </c>
      <c r="F21" s="37">
        <v>63069.788700376201</v>
      </c>
      <c r="G21" s="37">
        <v>174607.820997937</v>
      </c>
      <c r="H21" s="37">
        <v>0.265358561878973</v>
      </c>
    </row>
    <row r="22" spans="1:8">
      <c r="A22" s="37">
        <v>21</v>
      </c>
      <c r="B22" s="37">
        <v>35</v>
      </c>
      <c r="C22" s="37">
        <v>37236.307999999997</v>
      </c>
      <c r="D22" s="37">
        <v>1157737.8651884999</v>
      </c>
      <c r="E22" s="37">
        <v>1093730.86777965</v>
      </c>
      <c r="F22" s="37">
        <v>64001.517808849603</v>
      </c>
      <c r="G22" s="37">
        <v>1093730.86777965</v>
      </c>
      <c r="H22" s="37">
        <v>5.52817893025567E-2</v>
      </c>
    </row>
    <row r="23" spans="1:8">
      <c r="A23" s="37">
        <v>22</v>
      </c>
      <c r="B23" s="37">
        <v>36</v>
      </c>
      <c r="C23" s="37">
        <v>177953.49400000001</v>
      </c>
      <c r="D23" s="37">
        <v>760779.52194690297</v>
      </c>
      <c r="E23" s="37">
        <v>639546.93740230997</v>
      </c>
      <c r="F23" s="37">
        <v>121228.540844592</v>
      </c>
      <c r="G23" s="37">
        <v>639546.93740230997</v>
      </c>
      <c r="H23" s="37">
        <v>0.15934864399671</v>
      </c>
    </row>
    <row r="24" spans="1:8">
      <c r="A24" s="37">
        <v>23</v>
      </c>
      <c r="B24" s="37">
        <v>37</v>
      </c>
      <c r="C24" s="37">
        <v>191460.56299999999</v>
      </c>
      <c r="D24" s="37">
        <v>1293392.09488319</v>
      </c>
      <c r="E24" s="37">
        <v>1156872.5408749599</v>
      </c>
      <c r="F24" s="37">
        <v>136518.14374273701</v>
      </c>
      <c r="G24" s="37">
        <v>1156872.5408749599</v>
      </c>
      <c r="H24" s="37">
        <v>0.105550585268897</v>
      </c>
    </row>
    <row r="25" spans="1:8">
      <c r="A25" s="37">
        <v>24</v>
      </c>
      <c r="B25" s="37">
        <v>38</v>
      </c>
      <c r="C25" s="37">
        <v>274327.50900000002</v>
      </c>
      <c r="D25" s="37">
        <v>1234575.18689115</v>
      </c>
      <c r="E25" s="37">
        <v>1216164.11509912</v>
      </c>
      <c r="F25" s="37">
        <v>18402.403119469</v>
      </c>
      <c r="G25" s="37">
        <v>1216164.11509912</v>
      </c>
      <c r="H25" s="37">
        <v>1.4905963225070099E-2</v>
      </c>
    </row>
    <row r="26" spans="1:8">
      <c r="A26" s="37">
        <v>25</v>
      </c>
      <c r="B26" s="37">
        <v>39</v>
      </c>
      <c r="C26" s="37">
        <v>74415.686000000002</v>
      </c>
      <c r="D26" s="37">
        <v>133352.99041802401</v>
      </c>
      <c r="E26" s="37">
        <v>104575.692013623</v>
      </c>
      <c r="F26" s="37">
        <v>28777.298404401401</v>
      </c>
      <c r="G26" s="37">
        <v>104575.692013623</v>
      </c>
      <c r="H26" s="37">
        <v>0.21579792334759501</v>
      </c>
    </row>
    <row r="27" spans="1:8">
      <c r="A27" s="37">
        <v>26</v>
      </c>
      <c r="B27" s="37">
        <v>42</v>
      </c>
      <c r="C27" s="37">
        <v>10645.531000000001</v>
      </c>
      <c r="D27" s="37">
        <v>224783.72349999999</v>
      </c>
      <c r="E27" s="37">
        <v>194721.92170000001</v>
      </c>
      <c r="F27" s="37">
        <v>30061.801800000001</v>
      </c>
      <c r="G27" s="37">
        <v>194721.92170000001</v>
      </c>
      <c r="H27" s="37">
        <v>0.13373655944443899</v>
      </c>
    </row>
    <row r="28" spans="1:8">
      <c r="A28" s="37">
        <v>27</v>
      </c>
      <c r="B28" s="37">
        <v>75</v>
      </c>
      <c r="C28" s="37">
        <v>112</v>
      </c>
      <c r="D28" s="37">
        <v>54184.615384615397</v>
      </c>
      <c r="E28" s="37">
        <v>50936.376068376099</v>
      </c>
      <c r="F28" s="37">
        <v>3248.23931623932</v>
      </c>
      <c r="G28" s="37">
        <v>50936.376068376099</v>
      </c>
      <c r="H28" s="37">
        <v>5.9947630765348002E-2</v>
      </c>
    </row>
    <row r="29" spans="1:8">
      <c r="A29" s="37">
        <v>28</v>
      </c>
      <c r="B29" s="37">
        <v>76</v>
      </c>
      <c r="C29" s="37">
        <v>3081</v>
      </c>
      <c r="D29" s="37">
        <v>714209.48495555599</v>
      </c>
      <c r="E29" s="37">
        <v>693132.67077692295</v>
      </c>
      <c r="F29" s="37">
        <v>17145.190247008501</v>
      </c>
      <c r="G29" s="37">
        <v>693132.67077692295</v>
      </c>
      <c r="H29" s="37">
        <v>2.4138708508093101E-2</v>
      </c>
    </row>
    <row r="30" spans="1:8">
      <c r="A30" s="37">
        <v>29</v>
      </c>
      <c r="B30" s="37">
        <v>99</v>
      </c>
      <c r="C30" s="37">
        <v>14</v>
      </c>
      <c r="D30" s="37">
        <v>10232.285757506999</v>
      </c>
      <c r="E30" s="37">
        <v>9204.6059450873599</v>
      </c>
      <c r="F30" s="37">
        <v>1027.67981241964</v>
      </c>
      <c r="G30" s="37">
        <v>9204.6059450873599</v>
      </c>
      <c r="H30" s="37">
        <v>0.100435018799751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90</v>
      </c>
      <c r="D34" s="34">
        <v>111373.53</v>
      </c>
      <c r="E34" s="34">
        <v>106728.43</v>
      </c>
      <c r="F34" s="30"/>
      <c r="G34" s="30"/>
      <c r="H34" s="30"/>
    </row>
    <row r="35" spans="1:8">
      <c r="A35" s="30"/>
      <c r="B35" s="33">
        <v>71</v>
      </c>
      <c r="C35" s="34">
        <v>121</v>
      </c>
      <c r="D35" s="34">
        <v>257447.19</v>
      </c>
      <c r="E35" s="34">
        <v>299210.42</v>
      </c>
      <c r="F35" s="30"/>
      <c r="G35" s="30"/>
      <c r="H35" s="30"/>
    </row>
    <row r="36" spans="1:8">
      <c r="A36" s="30"/>
      <c r="B36" s="33">
        <v>72</v>
      </c>
      <c r="C36" s="34">
        <v>351</v>
      </c>
      <c r="D36" s="34">
        <v>942959.14</v>
      </c>
      <c r="E36" s="34">
        <v>977155.99</v>
      </c>
      <c r="F36" s="30"/>
      <c r="G36" s="30"/>
      <c r="H36" s="30"/>
    </row>
    <row r="37" spans="1:8">
      <c r="A37" s="30"/>
      <c r="B37" s="33">
        <v>73</v>
      </c>
      <c r="C37" s="34">
        <v>193</v>
      </c>
      <c r="D37" s="34">
        <v>362483.23</v>
      </c>
      <c r="E37" s="34">
        <v>416032.61</v>
      </c>
      <c r="F37" s="30"/>
      <c r="G37" s="30"/>
      <c r="H37" s="30"/>
    </row>
    <row r="38" spans="1:8">
      <c r="A38" s="30"/>
      <c r="B38" s="33">
        <v>77</v>
      </c>
      <c r="C38" s="34">
        <v>94</v>
      </c>
      <c r="D38" s="34">
        <v>133093.29999999999</v>
      </c>
      <c r="E38" s="34">
        <v>145599.57999999999</v>
      </c>
      <c r="F38" s="30"/>
      <c r="G38" s="30"/>
      <c r="H38" s="30"/>
    </row>
    <row r="39" spans="1:8">
      <c r="A39" s="30"/>
      <c r="B39" s="33">
        <v>78</v>
      </c>
      <c r="C39" s="34">
        <v>52</v>
      </c>
      <c r="D39" s="34">
        <v>70975.240000000005</v>
      </c>
      <c r="E39" s="34">
        <v>61953.49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2016-07-25T00:47:34Z</dcterms:modified>
</cp:coreProperties>
</file>