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<sst xmlns="http://schemas.openxmlformats.org/spreadsheetml/2006/main" count="117" uniqueCount="75">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</sst>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20126215.713499997</v>
      </c>
      <c r="F3" s="25">
        <f>RA!I7</f>
        <v>2221579.5666</v>
      </c>
      <c r="G3" s="16">
        <f>SUM(G4:G40)</f>
        <v>17904636.146900006</v>
      </c>
      <c r="H3" s="27">
        <f>RA!J7</f>
        <v>11.0382378795127</v>
      </c>
      <c r="I3" s="20">
        <f>SUM(I4:I40)</f>
        <v>20126221.446059361</v>
      </c>
      <c r="J3" s="21">
        <f>SUM(J4:J40)</f>
        <v>17904636.053101912</v>
      </c>
      <c r="K3" s="22">
        <f>E3-I3</f>
        <v>-5.7325593642890453</v>
      </c>
      <c r="L3" s="22">
        <f>G3-J3</f>
        <v>9.3798093497753143E-2</v>
      </c>
    </row>
    <row r="4" spans="1:13" x14ac:dyDescent="0.15">
      <c r="A4" s="44">
        <f>RA!A8</f>
        <v>42232</v>
      </c>
      <c r="B4" s="12">
        <v>12</v>
      </c>
      <c r="C4" s="41" t="s">
        <v>6</v>
      </c>
      <c r="D4" s="41"/>
      <c r="E4" s="15">
        <f>VLOOKUP(C4,RA!B8:D36,3,0)</f>
        <v>675617.64309999999</v>
      </c>
      <c r="F4" s="25">
        <f>VLOOKUP(C4,RA!B8:I39,8,0)</f>
        <v>158614.60639999999</v>
      </c>
      <c r="G4" s="16">
        <f t="shared" ref="G4:G40" si="0">E4-F4</f>
        <v>517003.0367</v>
      </c>
      <c r="H4" s="27">
        <f>RA!J8</f>
        <v>23.4769781428759</v>
      </c>
      <c r="I4" s="20">
        <f>VLOOKUP(B4,RMS!B:D,3,FALSE)</f>
        <v>675618.69473247905</v>
      </c>
      <c r="J4" s="21">
        <f>VLOOKUP(B4,RMS!B:E,4,FALSE)</f>
        <v>517003.05163931602</v>
      </c>
      <c r="K4" s="22">
        <f t="shared" ref="K4:K40" si="1">E4-I4</f>
        <v>-1.0516324790660292</v>
      </c>
      <c r="L4" s="22">
        <f t="shared" ref="L4:L40" si="2">G4-J4</f>
        <v>-1.493931602453813E-2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154858.91450000001</v>
      </c>
      <c r="F5" s="25">
        <f>VLOOKUP(C5,RA!B9:I40,8,0)</f>
        <v>28555.521100000002</v>
      </c>
      <c r="G5" s="16">
        <f t="shared" si="0"/>
        <v>126303.39340000002</v>
      </c>
      <c r="H5" s="27">
        <f>RA!J9</f>
        <v>18.439701190079099</v>
      </c>
      <c r="I5" s="20">
        <f>VLOOKUP(B5,RMS!B:D,3,FALSE)</f>
        <v>154859.04785889099</v>
      </c>
      <c r="J5" s="21">
        <f>VLOOKUP(B5,RMS!B:E,4,FALSE)</f>
        <v>126303.367002496</v>
      </c>
      <c r="K5" s="22">
        <f t="shared" si="1"/>
        <v>-0.13335889097652398</v>
      </c>
      <c r="L5" s="22">
        <f t="shared" si="2"/>
        <v>2.639750401431229E-2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204141.65760000001</v>
      </c>
      <c r="F6" s="25">
        <f>VLOOKUP(C6,RA!B10:I41,8,0)</f>
        <v>51279.070599999999</v>
      </c>
      <c r="G6" s="16">
        <f t="shared" si="0"/>
        <v>152862.587</v>
      </c>
      <c r="H6" s="27">
        <f>RA!J10</f>
        <v>25.119356432618702</v>
      </c>
      <c r="I6" s="20">
        <f>VLOOKUP(B6,RMS!B:D,3,FALSE)</f>
        <v>204144.18637777801</v>
      </c>
      <c r="J6" s="21">
        <f>VLOOKUP(B6,RMS!B:E,4,FALSE)</f>
        <v>152862.58669059799</v>
      </c>
      <c r="K6" s="22">
        <f>E6-I6</f>
        <v>-2.528777778003132</v>
      </c>
      <c r="L6" s="22">
        <f t="shared" si="2"/>
        <v>3.0940200667828321E-4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49378.205000000002</v>
      </c>
      <c r="F7" s="25">
        <f>VLOOKUP(C7,RA!B11:I42,8,0)</f>
        <v>10890.3397</v>
      </c>
      <c r="G7" s="16">
        <f t="shared" si="0"/>
        <v>38487.865300000005</v>
      </c>
      <c r="H7" s="27">
        <f>RA!J11</f>
        <v>22.0549525848499</v>
      </c>
      <c r="I7" s="20">
        <f>VLOOKUP(B7,RMS!B:D,3,FALSE)</f>
        <v>49378.254448717897</v>
      </c>
      <c r="J7" s="21">
        <f>VLOOKUP(B7,RMS!B:E,4,FALSE)</f>
        <v>38487.865685470097</v>
      </c>
      <c r="K7" s="22">
        <f t="shared" si="1"/>
        <v>-4.9448717894847505E-2</v>
      </c>
      <c r="L7" s="22">
        <f t="shared" si="2"/>
        <v>-3.8547009171452373E-4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115442.2971</v>
      </c>
      <c r="F8" s="25">
        <f>VLOOKUP(C8,RA!B12:I43,8,0)</f>
        <v>15446.6486</v>
      </c>
      <c r="G8" s="16">
        <f t="shared" si="0"/>
        <v>99995.648499999996</v>
      </c>
      <c r="H8" s="27">
        <f>RA!J12</f>
        <v>13.3804064784154</v>
      </c>
      <c r="I8" s="20">
        <f>VLOOKUP(B8,RMS!B:D,3,FALSE)</f>
        <v>115442.307777778</v>
      </c>
      <c r="J8" s="21">
        <f>VLOOKUP(B8,RMS!B:E,4,FALSE)</f>
        <v>99995.650435897405</v>
      </c>
      <c r="K8" s="22">
        <f t="shared" si="1"/>
        <v>-1.0677778001991101E-2</v>
      </c>
      <c r="L8" s="22">
        <f t="shared" si="2"/>
        <v>-1.9358974095666781E-3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342186.3665</v>
      </c>
      <c r="F9" s="25">
        <f>VLOOKUP(C9,RA!B13:I44,8,0)</f>
        <v>72083.195099999997</v>
      </c>
      <c r="G9" s="16">
        <f t="shared" si="0"/>
        <v>270103.17139999999</v>
      </c>
      <c r="H9" s="27">
        <f>RA!J13</f>
        <v>21.065478393336299</v>
      </c>
      <c r="I9" s="20">
        <f>VLOOKUP(B9,RMS!B:D,3,FALSE)</f>
        <v>342186.64058290602</v>
      </c>
      <c r="J9" s="21">
        <f>VLOOKUP(B9,RMS!B:E,4,FALSE)</f>
        <v>270103.169244444</v>
      </c>
      <c r="K9" s="22">
        <f t="shared" si="1"/>
        <v>-0.27408290602033958</v>
      </c>
      <c r="L9" s="22">
        <f t="shared" si="2"/>
        <v>2.1555559942498803E-3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140619.41140000001</v>
      </c>
      <c r="F10" s="25">
        <f>VLOOKUP(C10,RA!B14:I45,8,0)</f>
        <v>7886.3867</v>
      </c>
      <c r="G10" s="16">
        <f t="shared" si="0"/>
        <v>132733.02470000001</v>
      </c>
      <c r="H10" s="27">
        <f>RA!J14</f>
        <v>5.6083200900099897</v>
      </c>
      <c r="I10" s="20">
        <f>VLOOKUP(B10,RMS!B:D,3,FALSE)</f>
        <v>140619.42004187999</v>
      </c>
      <c r="J10" s="21">
        <f>VLOOKUP(B10,RMS!B:E,4,FALSE)</f>
        <v>132733.023031624</v>
      </c>
      <c r="K10" s="22">
        <f t="shared" si="1"/>
        <v>-8.6418799764942378E-3</v>
      </c>
      <c r="L10" s="22">
        <f t="shared" si="2"/>
        <v>1.6683760040905327E-3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104403.4504</v>
      </c>
      <c r="F11" s="25">
        <f>VLOOKUP(C11,RA!B15:I46,8,0)</f>
        <v>21202.2147</v>
      </c>
      <c r="G11" s="16">
        <f t="shared" si="0"/>
        <v>83201.235700000005</v>
      </c>
      <c r="H11" s="27">
        <f>RA!J15</f>
        <v>20.307963595808499</v>
      </c>
      <c r="I11" s="20">
        <f>VLOOKUP(B11,RMS!B:D,3,FALSE)</f>
        <v>104403.601360684</v>
      </c>
      <c r="J11" s="21">
        <f>VLOOKUP(B11,RMS!B:E,4,FALSE)</f>
        <v>83201.237515384593</v>
      </c>
      <c r="K11" s="22">
        <f t="shared" si="1"/>
        <v>-0.15096068399725482</v>
      </c>
      <c r="L11" s="22">
        <f t="shared" si="2"/>
        <v>-1.8153845885535702E-3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1071458.1251999999</v>
      </c>
      <c r="F12" s="25">
        <f>VLOOKUP(C12,RA!B16:I47,8,0)</f>
        <v>45270.583200000001</v>
      </c>
      <c r="G12" s="16">
        <f t="shared" si="0"/>
        <v>1026187.5419999999</v>
      </c>
      <c r="H12" s="27">
        <f>RA!J16</f>
        <v>4.2251378878245696</v>
      </c>
      <c r="I12" s="20">
        <f>VLOOKUP(B12,RMS!B:D,3,FALSE)</f>
        <v>1071457.55155897</v>
      </c>
      <c r="J12" s="21">
        <f>VLOOKUP(B12,RMS!B:E,4,FALSE)</f>
        <v>1026187.54208462</v>
      </c>
      <c r="K12" s="22">
        <f t="shared" si="1"/>
        <v>0.57364102988503873</v>
      </c>
      <c r="L12" s="22">
        <f t="shared" si="2"/>
        <v>-8.4620085544884205E-5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479166.88250000001</v>
      </c>
      <c r="F13" s="25">
        <f>VLOOKUP(C13,RA!B17:I48,8,0)</f>
        <v>63657.3079</v>
      </c>
      <c r="G13" s="16">
        <f t="shared" si="0"/>
        <v>415509.57459999999</v>
      </c>
      <c r="H13" s="27">
        <f>RA!J17</f>
        <v>13.284997403801199</v>
      </c>
      <c r="I13" s="20">
        <f>VLOOKUP(B13,RMS!B:D,3,FALSE)</f>
        <v>479166.89676324802</v>
      </c>
      <c r="J13" s="21">
        <f>VLOOKUP(B13,RMS!B:E,4,FALSE)</f>
        <v>415509.57547008502</v>
      </c>
      <c r="K13" s="22">
        <f t="shared" si="1"/>
        <v>-1.4263248012866825E-2</v>
      </c>
      <c r="L13" s="22">
        <f t="shared" si="2"/>
        <v>-8.7008503032848239E-4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2143089.0822000001</v>
      </c>
      <c r="F14" s="25">
        <f>VLOOKUP(C14,RA!B18:I49,8,0)</f>
        <v>300348.09830000001</v>
      </c>
      <c r="G14" s="16">
        <f t="shared" si="0"/>
        <v>1842740.9839000001</v>
      </c>
      <c r="H14" s="27">
        <f>RA!J18</f>
        <v>14.014727656195999</v>
      </c>
      <c r="I14" s="20">
        <f>VLOOKUP(B14,RMS!B:D,3,FALSE)</f>
        <v>2143088.7988952799</v>
      </c>
      <c r="J14" s="21">
        <f>VLOOKUP(B14,RMS!B:E,4,FALSE)</f>
        <v>1842740.9886881199</v>
      </c>
      <c r="K14" s="22">
        <f t="shared" si="1"/>
        <v>0.28330472018569708</v>
      </c>
      <c r="L14" s="22">
        <f t="shared" si="2"/>
        <v>-4.7881198115646839E-3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495671.21509999997</v>
      </c>
      <c r="F15" s="25">
        <f>VLOOKUP(C15,RA!B19:I50,8,0)</f>
        <v>55247.033900000002</v>
      </c>
      <c r="G15" s="16">
        <f t="shared" si="0"/>
        <v>440424.18119999999</v>
      </c>
      <c r="H15" s="27">
        <f>RA!J19</f>
        <v>11.1459032150685</v>
      </c>
      <c r="I15" s="20">
        <f>VLOOKUP(B15,RMS!B:D,3,FALSE)</f>
        <v>495671.29090085498</v>
      </c>
      <c r="J15" s="21">
        <f>VLOOKUP(B15,RMS!B:E,4,FALSE)</f>
        <v>440424.17828461499</v>
      </c>
      <c r="K15" s="22">
        <f t="shared" si="1"/>
        <v>-7.580085500376299E-2</v>
      </c>
      <c r="L15" s="22">
        <f t="shared" si="2"/>
        <v>2.9153850045986474E-3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1072475.0297999999</v>
      </c>
      <c r="F16" s="25">
        <f>VLOOKUP(C16,RA!B20:I51,8,0)</f>
        <v>67785.256599999993</v>
      </c>
      <c r="G16" s="16">
        <f t="shared" si="0"/>
        <v>1004689.7731999999</v>
      </c>
      <c r="H16" s="27">
        <f>RA!J20</f>
        <v>6.3204507999259301</v>
      </c>
      <c r="I16" s="20">
        <f>VLOOKUP(B16,RMS!B:D,3,FALSE)</f>
        <v>1072475.2209999999</v>
      </c>
      <c r="J16" s="21">
        <f>VLOOKUP(B16,RMS!B:E,4,FALSE)</f>
        <v>1004689.7732000001</v>
      </c>
      <c r="K16" s="22">
        <f t="shared" si="1"/>
        <v>-0.19120000000111759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430266.9803</v>
      </c>
      <c r="F17" s="25">
        <f>VLOOKUP(C17,RA!B21:I52,8,0)</f>
        <v>59795.961199999998</v>
      </c>
      <c r="G17" s="16">
        <f t="shared" si="0"/>
        <v>370471.01909999998</v>
      </c>
      <c r="H17" s="27">
        <f>RA!J21</f>
        <v>13.897408803786799</v>
      </c>
      <c r="I17" s="20">
        <f>VLOOKUP(B17,RMS!B:D,3,FALSE)</f>
        <v>430266.12497079599</v>
      </c>
      <c r="J17" s="21">
        <f>VLOOKUP(B17,RMS!B:E,4,FALSE)</f>
        <v>370471.01885309699</v>
      </c>
      <c r="K17" s="22">
        <f t="shared" si="1"/>
        <v>0.85532920400146395</v>
      </c>
      <c r="L17" s="22">
        <f t="shared" si="2"/>
        <v>2.4690298596397042E-4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1632615.2626</v>
      </c>
      <c r="F18" s="25">
        <f>VLOOKUP(C18,RA!B22:I53,8,0)</f>
        <v>205739.76070000001</v>
      </c>
      <c r="G18" s="16">
        <f t="shared" si="0"/>
        <v>1426875.5019</v>
      </c>
      <c r="H18" s="27">
        <f>RA!J22</f>
        <v>12.6018520966386</v>
      </c>
      <c r="I18" s="20">
        <f>VLOOKUP(B18,RMS!B:D,3,FALSE)</f>
        <v>1632616.8006</v>
      </c>
      <c r="J18" s="21">
        <f>VLOOKUP(B18,RMS!B:E,4,FALSE)</f>
        <v>1426875.5035999999</v>
      </c>
      <c r="K18" s="22">
        <f t="shared" si="1"/>
        <v>-1.537999999942258</v>
      </c>
      <c r="L18" s="22">
        <f t="shared" si="2"/>
        <v>-1.6999999061226845E-3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3293431.3390000002</v>
      </c>
      <c r="F19" s="25">
        <f>VLOOKUP(C19,RA!B23:I54,8,0)</f>
        <v>387657.03490000003</v>
      </c>
      <c r="G19" s="16">
        <f t="shared" si="0"/>
        <v>2905774.3041000003</v>
      </c>
      <c r="H19" s="27">
        <f>RA!J23</f>
        <v>11.7706123188135</v>
      </c>
      <c r="I19" s="20">
        <f>VLOOKUP(B19,RMS!B:D,3,FALSE)</f>
        <v>3293433.2063777801</v>
      </c>
      <c r="J19" s="21">
        <f>VLOOKUP(B19,RMS!B:E,4,FALSE)</f>
        <v>2905774.3483692301</v>
      </c>
      <c r="K19" s="22">
        <f t="shared" si="1"/>
        <v>-1.8673777799122036</v>
      </c>
      <c r="L19" s="22">
        <f t="shared" si="2"/>
        <v>-4.4269229751080275E-2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337372.88010000001</v>
      </c>
      <c r="F20" s="25">
        <f>VLOOKUP(C20,RA!B24:I55,8,0)</f>
        <v>54015.234799999998</v>
      </c>
      <c r="G20" s="16">
        <f t="shared" si="0"/>
        <v>283357.64530000003</v>
      </c>
      <c r="H20" s="27">
        <f>RA!J24</f>
        <v>16.010544411272601</v>
      </c>
      <c r="I20" s="20">
        <f>VLOOKUP(B20,RMS!B:D,3,FALSE)</f>
        <v>337372.90756530501</v>
      </c>
      <c r="J20" s="21">
        <f>VLOOKUP(B20,RMS!B:E,4,FALSE)</f>
        <v>283357.637153027</v>
      </c>
      <c r="K20" s="22">
        <f t="shared" si="1"/>
        <v>-2.7465305000077933E-2</v>
      </c>
      <c r="L20" s="22">
        <f t="shared" si="2"/>
        <v>8.1469730357639492E-3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338335.76150000002</v>
      </c>
      <c r="F21" s="25">
        <f>VLOOKUP(C21,RA!B25:I56,8,0)</f>
        <v>25863.502799999998</v>
      </c>
      <c r="G21" s="16">
        <f t="shared" si="0"/>
        <v>312472.25870000001</v>
      </c>
      <c r="H21" s="27">
        <f>RA!J25</f>
        <v>7.6443302018489101</v>
      </c>
      <c r="I21" s="20">
        <f>VLOOKUP(B21,RMS!B:D,3,FALSE)</f>
        <v>338335.76512344799</v>
      </c>
      <c r="J21" s="21">
        <f>VLOOKUP(B21,RMS!B:E,4,FALSE)</f>
        <v>312472.25054476102</v>
      </c>
      <c r="K21" s="22">
        <f t="shared" si="1"/>
        <v>-3.6234479630365968E-3</v>
      </c>
      <c r="L21" s="22">
        <f t="shared" si="2"/>
        <v>8.1552389892749488E-3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620300.1531</v>
      </c>
      <c r="F22" s="25">
        <f>VLOOKUP(C22,RA!B26:I57,8,0)</f>
        <v>124489.23609999999</v>
      </c>
      <c r="G22" s="16">
        <f t="shared" si="0"/>
        <v>495810.91700000002</v>
      </c>
      <c r="H22" s="27">
        <f>RA!J26</f>
        <v>20.069193192659199</v>
      </c>
      <c r="I22" s="20">
        <f>VLOOKUP(B22,RMS!B:D,3,FALSE)</f>
        <v>620299.95445451897</v>
      </c>
      <c r="J22" s="21">
        <f>VLOOKUP(B22,RMS!B:E,4,FALSE)</f>
        <v>495810.88511762302</v>
      </c>
      <c r="K22" s="22">
        <f t="shared" si="1"/>
        <v>0.19864548102486879</v>
      </c>
      <c r="L22" s="22">
        <f t="shared" si="2"/>
        <v>3.1882376992143691E-2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299308.88900000002</v>
      </c>
      <c r="F23" s="25">
        <f>VLOOKUP(C23,RA!B27:I58,8,0)</f>
        <v>57870.162600000003</v>
      </c>
      <c r="G23" s="16">
        <f t="shared" si="0"/>
        <v>241438.72640000001</v>
      </c>
      <c r="H23" s="27">
        <f>RA!J27</f>
        <v>19.334595371806699</v>
      </c>
      <c r="I23" s="20">
        <f>VLOOKUP(B23,RMS!B:D,3,FALSE)</f>
        <v>299308.76695209899</v>
      </c>
      <c r="J23" s="21">
        <f>VLOOKUP(B23,RMS!B:E,4,FALSE)</f>
        <v>241438.731147315</v>
      </c>
      <c r="K23" s="22">
        <f t="shared" si="1"/>
        <v>0.12204790103714913</v>
      </c>
      <c r="L23" s="22">
        <f t="shared" si="2"/>
        <v>-4.7473149897996336E-3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1055725.7174</v>
      </c>
      <c r="F24" s="25">
        <f>VLOOKUP(C24,RA!B28:I59,8,0)</f>
        <v>58764.686300000001</v>
      </c>
      <c r="G24" s="16">
        <f t="shared" si="0"/>
        <v>996961.03110000002</v>
      </c>
      <c r="H24" s="27">
        <f>RA!J28</f>
        <v>5.5662834893066098</v>
      </c>
      <c r="I24" s="20">
        <f>VLOOKUP(B24,RMS!B:D,3,FALSE)</f>
        <v>1055725.71681947</v>
      </c>
      <c r="J24" s="21">
        <f>VLOOKUP(B24,RMS!B:E,4,FALSE)</f>
        <v>996961.01748584094</v>
      </c>
      <c r="K24" s="22">
        <f t="shared" si="1"/>
        <v>5.8052991516888142E-4</v>
      </c>
      <c r="L24" s="22">
        <f t="shared" si="2"/>
        <v>1.361415907740593E-2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708796.00210000004</v>
      </c>
      <c r="F25" s="25">
        <f>VLOOKUP(C25,RA!B29:I60,8,0)</f>
        <v>113979.34849999999</v>
      </c>
      <c r="G25" s="16">
        <f t="shared" si="0"/>
        <v>594816.65360000008</v>
      </c>
      <c r="H25" s="27">
        <f>RA!J29</f>
        <v>16.080698559572198</v>
      </c>
      <c r="I25" s="20">
        <f>VLOOKUP(B25,RMS!B:D,3,FALSE)</f>
        <v>708795.99910885002</v>
      </c>
      <c r="J25" s="21">
        <f>VLOOKUP(B25,RMS!B:E,4,FALSE)</f>
        <v>594816.61592030595</v>
      </c>
      <c r="K25" s="22">
        <f t="shared" si="1"/>
        <v>2.9911500168964267E-3</v>
      </c>
      <c r="L25" s="22">
        <f t="shared" si="2"/>
        <v>3.7679694127291441E-2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1363721.6954000001</v>
      </c>
      <c r="F26" s="25">
        <f>VLOOKUP(C26,RA!B30:I61,8,0)</f>
        <v>171668.29670000001</v>
      </c>
      <c r="G26" s="16">
        <f t="shared" si="0"/>
        <v>1192053.3987</v>
      </c>
      <c r="H26" s="27">
        <f>RA!J30</f>
        <v>12.5882206962798</v>
      </c>
      <c r="I26" s="20">
        <f>VLOOKUP(B26,RMS!B:D,3,FALSE)</f>
        <v>1363721.70424867</v>
      </c>
      <c r="J26" s="21">
        <f>VLOOKUP(B26,RMS!B:E,4,FALSE)</f>
        <v>1192053.3915810499</v>
      </c>
      <c r="K26" s="22">
        <f t="shared" si="1"/>
        <v>-8.8486699387431145E-3</v>
      </c>
      <c r="L26" s="22">
        <f t="shared" si="2"/>
        <v>7.1189501322805882E-3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1048145.4555</v>
      </c>
      <c r="F27" s="25">
        <f>VLOOKUP(C27,RA!B31:I62,8,0)</f>
        <v>56216.179300000003</v>
      </c>
      <c r="G27" s="16">
        <f t="shared" si="0"/>
        <v>991929.27620000008</v>
      </c>
      <c r="H27" s="27">
        <f>RA!J31</f>
        <v>5.3633948422915303</v>
      </c>
      <c r="I27" s="20">
        <f>VLOOKUP(B27,RMS!B:D,3,FALSE)</f>
        <v>1048145.3587610601</v>
      </c>
      <c r="J27" s="21">
        <f>VLOOKUP(B27,RMS!B:E,4,FALSE)</f>
        <v>991929.24434690305</v>
      </c>
      <c r="K27" s="22">
        <f t="shared" si="1"/>
        <v>9.6738939988426864E-2</v>
      </c>
      <c r="L27" s="22">
        <f t="shared" si="2"/>
        <v>3.1853097025305033E-2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136556.2403</v>
      </c>
      <c r="F28" s="25">
        <f>VLOOKUP(C28,RA!B32:I63,8,0)</f>
        <v>36467.998500000002</v>
      </c>
      <c r="G28" s="16">
        <f t="shared" si="0"/>
        <v>100088.2418</v>
      </c>
      <c r="H28" s="27">
        <f>RA!J32</f>
        <v>26.705479310124201</v>
      </c>
      <c r="I28" s="20">
        <f>VLOOKUP(B28,RMS!B:D,3,FALSE)</f>
        <v>136556.181886665</v>
      </c>
      <c r="J28" s="21">
        <f>VLOOKUP(B28,RMS!B:E,4,FALSE)</f>
        <v>100088.247030731</v>
      </c>
      <c r="K28" s="22">
        <f t="shared" si="1"/>
        <v>5.8413335005752742E-2</v>
      </c>
      <c r="L28" s="22">
        <f t="shared" si="2"/>
        <v>-5.2307309961179271E-3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208781.3449</v>
      </c>
      <c r="F30" s="25">
        <f>VLOOKUP(C30,RA!B34:I66,8,0)</f>
        <v>29905.0334</v>
      </c>
      <c r="G30" s="16">
        <f t="shared" si="0"/>
        <v>178876.31150000001</v>
      </c>
      <c r="H30" s="27">
        <f>RA!J34</f>
        <v>0</v>
      </c>
      <c r="I30" s="20">
        <f>VLOOKUP(B30,RMS!B:D,3,FALSE)</f>
        <v>208781.34299999999</v>
      </c>
      <c r="J30" s="21">
        <f>VLOOKUP(B30,RMS!B:E,4,FALSE)</f>
        <v>178876.30979999999</v>
      </c>
      <c r="K30" s="22">
        <f t="shared" si="1"/>
        <v>1.9000000029336661E-3</v>
      </c>
      <c r="L30" s="22">
        <f t="shared" si="2"/>
        <v>1.7000000225380063E-3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98450.58</v>
      </c>
      <c r="F31" s="25">
        <f>VLOOKUP(C31,RA!B35:I67,8,0)</f>
        <v>5175.05</v>
      </c>
      <c r="G31" s="16">
        <f t="shared" si="0"/>
        <v>93275.53</v>
      </c>
      <c r="H31" s="27">
        <f>RA!J35</f>
        <v>14.3236137377713</v>
      </c>
      <c r="I31" s="20">
        <f>VLOOKUP(B31,RMS!B:D,3,FALSE)</f>
        <v>98450.58</v>
      </c>
      <c r="J31" s="21">
        <f>VLOOKUP(B31,RMS!B:E,4,FALSE)</f>
        <v>93275.53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352835.13</v>
      </c>
      <c r="F32" s="25">
        <f>VLOOKUP(C32,RA!B34:I67,8,0)</f>
        <v>-42126.53</v>
      </c>
      <c r="G32" s="16">
        <f t="shared" si="0"/>
        <v>394961.66000000003</v>
      </c>
      <c r="H32" s="27">
        <f>RA!J35</f>
        <v>14.3236137377713</v>
      </c>
      <c r="I32" s="20">
        <f>VLOOKUP(B32,RMS!B:D,3,FALSE)</f>
        <v>352835.13</v>
      </c>
      <c r="J32" s="21">
        <f>VLOOKUP(B32,RMS!B:E,4,FALSE)</f>
        <v>394961.66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142589.82</v>
      </c>
      <c r="F33" s="25">
        <f>VLOOKUP(C33,RA!B34:I68,8,0)</f>
        <v>-7965.78</v>
      </c>
      <c r="G33" s="16">
        <f t="shared" si="0"/>
        <v>150555.6</v>
      </c>
      <c r="H33" s="27">
        <f>RA!J34</f>
        <v>0</v>
      </c>
      <c r="I33" s="20">
        <f>VLOOKUP(B33,RMS!B:D,3,FALSE)</f>
        <v>142589.82</v>
      </c>
      <c r="J33" s="21">
        <f>VLOOKUP(B33,RMS!B:E,4,FALSE)</f>
        <v>150555.6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219252.28</v>
      </c>
      <c r="F34" s="25">
        <f>VLOOKUP(C34,RA!B35:I69,8,0)</f>
        <v>-36230.78</v>
      </c>
      <c r="G34" s="16">
        <f t="shared" si="0"/>
        <v>255483.06</v>
      </c>
      <c r="H34" s="27">
        <f>RA!J35</f>
        <v>14.3236137377713</v>
      </c>
      <c r="I34" s="20">
        <f>VLOOKUP(B34,RMS!B:D,3,FALSE)</f>
        <v>219252.28</v>
      </c>
      <c r="J34" s="21">
        <f>VLOOKUP(B34,RMS!B:E,4,FALSE)</f>
        <v>255483.06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1.02</v>
      </c>
      <c r="F35" s="25">
        <f>VLOOKUP(C35,RA!B36:I70,8,0)</f>
        <v>0.93</v>
      </c>
      <c r="G35" s="16">
        <f t="shared" si="0"/>
        <v>8.9999999999999969E-2</v>
      </c>
      <c r="H35" s="27">
        <f>RA!J36</f>
        <v>5.2564951877378503</v>
      </c>
      <c r="I35" s="20">
        <f>VLOOKUP(B35,RMS!B:D,3,FALSE)</f>
        <v>1.02</v>
      </c>
      <c r="J35" s="21">
        <f>VLOOKUP(B35,RMS!B:E,4,FALSE)</f>
        <v>0.09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191538.4613</v>
      </c>
      <c r="F36" s="25">
        <f>VLOOKUP(C36,RA!B8:I70,8,0)</f>
        <v>10990.161599999999</v>
      </c>
      <c r="G36" s="16">
        <f t="shared" si="0"/>
        <v>180548.2997</v>
      </c>
      <c r="H36" s="27">
        <f>RA!J36</f>
        <v>5.2564951877378503</v>
      </c>
      <c r="I36" s="20">
        <f>VLOOKUP(B36,RMS!B:D,3,FALSE)</f>
        <v>191538.461538462</v>
      </c>
      <c r="J36" s="21">
        <f>VLOOKUP(B36,RMS!B:E,4,FALSE)</f>
        <v>180548.29914529901</v>
      </c>
      <c r="K36" s="22">
        <f t="shared" si="1"/>
        <v>-2.3846200201660395E-4</v>
      </c>
      <c r="L36" s="22">
        <f t="shared" si="2"/>
        <v>5.5470099323429167E-4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393074.54350000003</v>
      </c>
      <c r="F37" s="25">
        <f>VLOOKUP(C37,RA!B8:I71,8,0)</f>
        <v>19965.5949</v>
      </c>
      <c r="G37" s="16">
        <f t="shared" si="0"/>
        <v>373108.9486</v>
      </c>
      <c r="H37" s="27">
        <f>RA!J37</f>
        <v>-11.9394375497701</v>
      </c>
      <c r="I37" s="20">
        <f>VLOOKUP(B37,RMS!B:D,3,FALSE)</f>
        <v>393074.53531623899</v>
      </c>
      <c r="J37" s="21">
        <f>VLOOKUP(B37,RMS!B:E,4,FALSE)</f>
        <v>373108.94898376102</v>
      </c>
      <c r="K37" s="22">
        <f t="shared" si="1"/>
        <v>8.1837610341608524E-3</v>
      </c>
      <c r="L37" s="22">
        <f t="shared" si="2"/>
        <v>-3.8376101292669773E-4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128655.65</v>
      </c>
      <c r="F38" s="25">
        <f>VLOOKUP(C38,RA!B9:I72,8,0)</f>
        <v>-17229.86</v>
      </c>
      <c r="G38" s="16">
        <f t="shared" si="0"/>
        <v>145885.51</v>
      </c>
      <c r="H38" s="27">
        <f>RA!J38</f>
        <v>-5.5864997936037799</v>
      </c>
      <c r="I38" s="20">
        <f>VLOOKUP(B38,RMS!B:D,3,FALSE)</f>
        <v>128655.65</v>
      </c>
      <c r="J38" s="21">
        <f>VLOOKUP(B38,RMS!B:E,4,FALSE)</f>
        <v>145885.51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37290.65</v>
      </c>
      <c r="F39" s="25">
        <f>VLOOKUP(C39,RA!B10:I73,8,0)</f>
        <v>5130.9399999999996</v>
      </c>
      <c r="G39" s="16">
        <f t="shared" si="0"/>
        <v>32159.710000000003</v>
      </c>
      <c r="H39" s="27">
        <f>RA!J39</f>
        <v>-16.524699309854402</v>
      </c>
      <c r="I39" s="20">
        <f>VLOOKUP(B39,RMS!B:D,3,FALSE)</f>
        <v>37290.65</v>
      </c>
      <c r="J39" s="21">
        <f>VLOOKUP(B39,RMS!B:E,4,FALSE)</f>
        <v>32159.71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40661.577100000002</v>
      </c>
      <c r="F40" s="25">
        <f>VLOOKUP(C40,RA!B8:I74,8,0)</f>
        <v>3171.1415000000002</v>
      </c>
      <c r="G40" s="16">
        <f t="shared" si="0"/>
        <v>37490.435600000004</v>
      </c>
      <c r="H40" s="27">
        <f>RA!J40</f>
        <v>91.176470588235304</v>
      </c>
      <c r="I40" s="20">
        <f>VLOOKUP(B40,RMS!B:D,3,FALSE)</f>
        <v>40661.577036532799</v>
      </c>
      <c r="J40" s="21">
        <f>VLOOKUP(B40,RMS!B:E,4,FALSE)</f>
        <v>37490.435050298802</v>
      </c>
      <c r="K40" s="22">
        <f t="shared" si="1"/>
        <v>6.3467203290201724E-5</v>
      </c>
      <c r="L40" s="22">
        <f t="shared" si="2"/>
        <v>5.497012025443837E-4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20126215.713500001</v>
      </c>
      <c r="E7" s="68">
        <v>23933241.660300002</v>
      </c>
      <c r="F7" s="69">
        <v>84.093145421604007</v>
      </c>
      <c r="G7" s="68">
        <v>24670638.905400001</v>
      </c>
      <c r="H7" s="69">
        <v>-18.420370908616</v>
      </c>
      <c r="I7" s="68">
        <v>2221579.5666</v>
      </c>
      <c r="J7" s="69">
        <v>11.0382378795127</v>
      </c>
      <c r="K7" s="68">
        <v>1260579.1688999999</v>
      </c>
      <c r="L7" s="69">
        <v>5.1096332516304601</v>
      </c>
      <c r="M7" s="69">
        <v>0.76234830894324901</v>
      </c>
      <c r="N7" s="68">
        <v>306940563.66579998</v>
      </c>
      <c r="O7" s="68">
        <v>5059091452.7546997</v>
      </c>
      <c r="P7" s="68">
        <v>1116111</v>
      </c>
      <c r="Q7" s="68">
        <v>1058988</v>
      </c>
      <c r="R7" s="69">
        <v>5.3941121145848703</v>
      </c>
      <c r="S7" s="68">
        <v>18.032449920751599</v>
      </c>
      <c r="T7" s="68">
        <v>18.412377143367099</v>
      </c>
      <c r="U7" s="70">
        <v>-2.1069085137357799</v>
      </c>
      <c r="V7" s="58"/>
      <c r="W7" s="58"/>
    </row>
    <row r="8" spans="1:23" ht="14.25" thickBot="1" x14ac:dyDescent="0.2">
      <c r="A8" s="55">
        <v>42232</v>
      </c>
      <c r="B8" s="45" t="s">
        <v>6</v>
      </c>
      <c r="C8" s="46"/>
      <c r="D8" s="71">
        <v>675617.64309999999</v>
      </c>
      <c r="E8" s="71">
        <v>927373.69389999995</v>
      </c>
      <c r="F8" s="72">
        <v>72.852793598095403</v>
      </c>
      <c r="G8" s="71">
        <v>754507.58649999998</v>
      </c>
      <c r="H8" s="72">
        <v>-10.4558184452397</v>
      </c>
      <c r="I8" s="71">
        <v>158614.60639999999</v>
      </c>
      <c r="J8" s="72">
        <v>23.4769781428759</v>
      </c>
      <c r="K8" s="71">
        <v>142280.66949999999</v>
      </c>
      <c r="L8" s="72">
        <v>18.857420660275899</v>
      </c>
      <c r="M8" s="72">
        <v>0.114800815580925</v>
      </c>
      <c r="N8" s="71">
        <v>9946361.3960999995</v>
      </c>
      <c r="O8" s="71">
        <v>181036062.37040001</v>
      </c>
      <c r="P8" s="71">
        <v>32804</v>
      </c>
      <c r="Q8" s="71">
        <v>30175</v>
      </c>
      <c r="R8" s="72">
        <v>8.71251035625518</v>
      </c>
      <c r="S8" s="71">
        <v>20.595587218022199</v>
      </c>
      <c r="T8" s="71">
        <v>22.238189484672699</v>
      </c>
      <c r="U8" s="73">
        <v>-7.9755058657089002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154858.91450000001</v>
      </c>
      <c r="E9" s="71">
        <v>177483.0643</v>
      </c>
      <c r="F9" s="72">
        <v>87.252783870263599</v>
      </c>
      <c r="G9" s="71">
        <v>139034.2617</v>
      </c>
      <c r="H9" s="72">
        <v>11.381836826771201</v>
      </c>
      <c r="I9" s="71">
        <v>28555.521100000002</v>
      </c>
      <c r="J9" s="72">
        <v>18.439701190079099</v>
      </c>
      <c r="K9" s="71">
        <v>29645.429499999998</v>
      </c>
      <c r="L9" s="72">
        <v>21.3223914289322</v>
      </c>
      <c r="M9" s="72">
        <v>-3.6764803829204003E-2</v>
      </c>
      <c r="N9" s="71">
        <v>1907500.8901</v>
      </c>
      <c r="O9" s="71">
        <v>29192539.495200001</v>
      </c>
      <c r="P9" s="71">
        <v>9345</v>
      </c>
      <c r="Q9" s="71">
        <v>8493</v>
      </c>
      <c r="R9" s="72">
        <v>10.0317908866125</v>
      </c>
      <c r="S9" s="71">
        <v>16.5713124130551</v>
      </c>
      <c r="T9" s="71">
        <v>16.415582008713098</v>
      </c>
      <c r="U9" s="73">
        <v>0.93975902728960403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204141.65760000001</v>
      </c>
      <c r="E10" s="71">
        <v>216020.67749999999</v>
      </c>
      <c r="F10" s="72">
        <v>94.500980166586203</v>
      </c>
      <c r="G10" s="71">
        <v>191793.6085</v>
      </c>
      <c r="H10" s="72">
        <v>6.4381963489674998</v>
      </c>
      <c r="I10" s="71">
        <v>51279.070599999999</v>
      </c>
      <c r="J10" s="72">
        <v>25.119356432618702</v>
      </c>
      <c r="K10" s="71">
        <v>51384.423900000002</v>
      </c>
      <c r="L10" s="72">
        <v>26.791520479682699</v>
      </c>
      <c r="M10" s="72">
        <v>-2.0502964128790001E-3</v>
      </c>
      <c r="N10" s="71">
        <v>2787465.2097999998</v>
      </c>
      <c r="O10" s="71">
        <v>47446030.5801</v>
      </c>
      <c r="P10" s="71">
        <v>107504</v>
      </c>
      <c r="Q10" s="71">
        <v>101393</v>
      </c>
      <c r="R10" s="72">
        <v>6.0270432870119102</v>
      </c>
      <c r="S10" s="71">
        <v>1.8989215061765099</v>
      </c>
      <c r="T10" s="71">
        <v>1.93901259061276</v>
      </c>
      <c r="U10" s="73">
        <v>-2.1112554840127999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49378.205000000002</v>
      </c>
      <c r="E11" s="71">
        <v>70702.617599999998</v>
      </c>
      <c r="F11" s="72">
        <v>69.839288383008906</v>
      </c>
      <c r="G11" s="71">
        <v>51568.520700000001</v>
      </c>
      <c r="H11" s="72">
        <v>-4.2473890471711604</v>
      </c>
      <c r="I11" s="71">
        <v>10890.3397</v>
      </c>
      <c r="J11" s="72">
        <v>22.0549525848499</v>
      </c>
      <c r="K11" s="71">
        <v>11702.3002</v>
      </c>
      <c r="L11" s="72">
        <v>22.692720367291798</v>
      </c>
      <c r="M11" s="72">
        <v>-6.9384692421410002E-2</v>
      </c>
      <c r="N11" s="71">
        <v>761908.47169999999</v>
      </c>
      <c r="O11" s="71">
        <v>15305917.8244</v>
      </c>
      <c r="P11" s="71">
        <v>2925</v>
      </c>
      <c r="Q11" s="71">
        <v>2763</v>
      </c>
      <c r="R11" s="72">
        <v>5.8631921824104296</v>
      </c>
      <c r="S11" s="71">
        <v>16.881437606837601</v>
      </c>
      <c r="T11" s="71">
        <v>17.249783242852001</v>
      </c>
      <c r="U11" s="73">
        <v>-2.1819565643222898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115442.2971</v>
      </c>
      <c r="E12" s="71">
        <v>249557.71609999999</v>
      </c>
      <c r="F12" s="72">
        <v>46.258756853561401</v>
      </c>
      <c r="G12" s="71">
        <v>310428.15149999998</v>
      </c>
      <c r="H12" s="72">
        <v>-62.8119110518235</v>
      </c>
      <c r="I12" s="71">
        <v>15446.6486</v>
      </c>
      <c r="J12" s="72">
        <v>13.3804064784154</v>
      </c>
      <c r="K12" s="71">
        <v>3647.1797999999999</v>
      </c>
      <c r="L12" s="72">
        <v>1.1748869367603101</v>
      </c>
      <c r="M12" s="72">
        <v>3.2352309036148998</v>
      </c>
      <c r="N12" s="71">
        <v>2077829.5151</v>
      </c>
      <c r="O12" s="71">
        <v>53468356.3477</v>
      </c>
      <c r="P12" s="71">
        <v>1502</v>
      </c>
      <c r="Q12" s="71">
        <v>1412</v>
      </c>
      <c r="R12" s="72">
        <v>6.3739376770538296</v>
      </c>
      <c r="S12" s="71">
        <v>76.859052663115904</v>
      </c>
      <c r="T12" s="71">
        <v>73.109299291784694</v>
      </c>
      <c r="U12" s="73">
        <v>4.8787400330925799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342186.3665</v>
      </c>
      <c r="E13" s="71">
        <v>408958.54139999999</v>
      </c>
      <c r="F13" s="72">
        <v>83.672629829073401</v>
      </c>
      <c r="G13" s="71">
        <v>463743.66489999997</v>
      </c>
      <c r="H13" s="72">
        <v>-26.212174440423301</v>
      </c>
      <c r="I13" s="71">
        <v>72083.195099999997</v>
      </c>
      <c r="J13" s="72">
        <v>21.065478393336299</v>
      </c>
      <c r="K13" s="71">
        <v>14021.209699999999</v>
      </c>
      <c r="L13" s="72">
        <v>3.0234827473111601</v>
      </c>
      <c r="M13" s="72">
        <v>4.1410111283051396</v>
      </c>
      <c r="N13" s="71">
        <v>4682863.3592999997</v>
      </c>
      <c r="O13" s="71">
        <v>82898834.380199999</v>
      </c>
      <c r="P13" s="71">
        <v>14899</v>
      </c>
      <c r="Q13" s="71">
        <v>13441</v>
      </c>
      <c r="R13" s="72">
        <v>10.847407186965301</v>
      </c>
      <c r="S13" s="71">
        <v>22.967069367071598</v>
      </c>
      <c r="T13" s="71">
        <v>22.428046179599701</v>
      </c>
      <c r="U13" s="73">
        <v>2.3469393454468901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140619.41140000001</v>
      </c>
      <c r="E14" s="71">
        <v>190701.2004</v>
      </c>
      <c r="F14" s="72">
        <v>73.738084031483595</v>
      </c>
      <c r="G14" s="71">
        <v>171153.73610000001</v>
      </c>
      <c r="H14" s="72">
        <v>-17.8402910715076</v>
      </c>
      <c r="I14" s="71">
        <v>7886.3867</v>
      </c>
      <c r="J14" s="72">
        <v>5.6083200900099897</v>
      </c>
      <c r="K14" s="71">
        <v>9934.1095000000005</v>
      </c>
      <c r="L14" s="72">
        <v>5.8042025411562204</v>
      </c>
      <c r="M14" s="72">
        <v>-0.20613048406603501</v>
      </c>
      <c r="N14" s="71">
        <v>2412049.7124999999</v>
      </c>
      <c r="O14" s="71">
        <v>43790325.627999999</v>
      </c>
      <c r="P14" s="71">
        <v>2987</v>
      </c>
      <c r="Q14" s="71">
        <v>2768</v>
      </c>
      <c r="R14" s="72">
        <v>7.9118497109826702</v>
      </c>
      <c r="S14" s="71">
        <v>47.077138064948102</v>
      </c>
      <c r="T14" s="71">
        <v>45.908435946531803</v>
      </c>
      <c r="U14" s="73">
        <v>2.4825258425947099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104403.4504</v>
      </c>
      <c r="E15" s="71">
        <v>164962.9578</v>
      </c>
      <c r="F15" s="72">
        <v>63.289026695664603</v>
      </c>
      <c r="G15" s="71">
        <v>162366.20790000001</v>
      </c>
      <c r="H15" s="72">
        <v>-35.698781322588196</v>
      </c>
      <c r="I15" s="71">
        <v>21202.2147</v>
      </c>
      <c r="J15" s="72">
        <v>20.307963595808499</v>
      </c>
      <c r="K15" s="71">
        <v>-15645.5355</v>
      </c>
      <c r="L15" s="72">
        <v>-9.6359554751909702</v>
      </c>
      <c r="M15" s="72">
        <v>-2.3551606910482499</v>
      </c>
      <c r="N15" s="71">
        <v>1925915.9524000001</v>
      </c>
      <c r="O15" s="71">
        <v>33813246.817599997</v>
      </c>
      <c r="P15" s="71">
        <v>5486</v>
      </c>
      <c r="Q15" s="71">
        <v>5193</v>
      </c>
      <c r="R15" s="72">
        <v>5.6422106682072002</v>
      </c>
      <c r="S15" s="71">
        <v>19.0308877870944</v>
      </c>
      <c r="T15" s="71">
        <v>18.806233044483001</v>
      </c>
      <c r="U15" s="73">
        <v>1.1804743169355101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1071458.1251999999</v>
      </c>
      <c r="E16" s="71">
        <v>1302943.0194999999</v>
      </c>
      <c r="F16" s="72">
        <v>82.233690127997207</v>
      </c>
      <c r="G16" s="71">
        <v>1096551.0401000001</v>
      </c>
      <c r="H16" s="72">
        <v>-2.28834901271094</v>
      </c>
      <c r="I16" s="71">
        <v>45270.583200000001</v>
      </c>
      <c r="J16" s="72">
        <v>4.2251378878245696</v>
      </c>
      <c r="K16" s="71">
        <v>22581.8361</v>
      </c>
      <c r="L16" s="72">
        <v>2.0593511176589301</v>
      </c>
      <c r="M16" s="72">
        <v>1.00473438030134</v>
      </c>
      <c r="N16" s="71">
        <v>16384907.275599999</v>
      </c>
      <c r="O16" s="71">
        <v>252589526.59279999</v>
      </c>
      <c r="P16" s="71">
        <v>60847</v>
      </c>
      <c r="Q16" s="71">
        <v>59250</v>
      </c>
      <c r="R16" s="72">
        <v>2.6953586497890298</v>
      </c>
      <c r="S16" s="71">
        <v>17.6090542705474</v>
      </c>
      <c r="T16" s="71">
        <v>17.798610111392399</v>
      </c>
      <c r="U16" s="73">
        <v>-1.07646803702579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479166.88250000001</v>
      </c>
      <c r="E17" s="71">
        <v>1048411.6664</v>
      </c>
      <c r="F17" s="72">
        <v>45.7040776878559</v>
      </c>
      <c r="G17" s="71">
        <v>974773.7683</v>
      </c>
      <c r="H17" s="72">
        <v>-50.843272759005004</v>
      </c>
      <c r="I17" s="71">
        <v>63657.3079</v>
      </c>
      <c r="J17" s="72">
        <v>13.284997403801199</v>
      </c>
      <c r="K17" s="71">
        <v>-189.06739999999999</v>
      </c>
      <c r="L17" s="72">
        <v>-1.9396028714409999E-2</v>
      </c>
      <c r="M17" s="72">
        <v>-337.691084237685</v>
      </c>
      <c r="N17" s="71">
        <v>8184160.7429999998</v>
      </c>
      <c r="O17" s="71">
        <v>235143400.62239999</v>
      </c>
      <c r="P17" s="71">
        <v>14981</v>
      </c>
      <c r="Q17" s="71">
        <v>14621</v>
      </c>
      <c r="R17" s="72">
        <v>2.4622118870118301</v>
      </c>
      <c r="S17" s="71">
        <v>31.9849731326347</v>
      </c>
      <c r="T17" s="71">
        <v>33.901780637439302</v>
      </c>
      <c r="U17" s="73">
        <v>-5.9928376267694397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2143089.0822000001</v>
      </c>
      <c r="E18" s="71">
        <v>2098920.9948</v>
      </c>
      <c r="F18" s="72">
        <v>102.104323483801</v>
      </c>
      <c r="G18" s="71">
        <v>2043692.6584000001</v>
      </c>
      <c r="H18" s="72">
        <v>4.8635700378655304</v>
      </c>
      <c r="I18" s="71">
        <v>300348.09830000001</v>
      </c>
      <c r="J18" s="72">
        <v>14.014727656195999</v>
      </c>
      <c r="K18" s="71">
        <v>304245.08020000003</v>
      </c>
      <c r="L18" s="72">
        <v>14.887027114839899</v>
      </c>
      <c r="M18" s="72">
        <v>-1.2808693233226E-2</v>
      </c>
      <c r="N18" s="71">
        <v>30598503.062100001</v>
      </c>
      <c r="O18" s="71">
        <v>554763292.53170002</v>
      </c>
      <c r="P18" s="71">
        <v>101260</v>
      </c>
      <c r="Q18" s="71">
        <v>95638</v>
      </c>
      <c r="R18" s="72">
        <v>5.8784165289947499</v>
      </c>
      <c r="S18" s="71">
        <v>21.164221629468699</v>
      </c>
      <c r="T18" s="71">
        <v>21.4655595798741</v>
      </c>
      <c r="U18" s="73">
        <v>-1.4238083293639201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495671.21509999997</v>
      </c>
      <c r="E19" s="71">
        <v>757385.27960000001</v>
      </c>
      <c r="F19" s="72">
        <v>65.445055304188102</v>
      </c>
      <c r="G19" s="71">
        <v>570264.74399999995</v>
      </c>
      <c r="H19" s="72">
        <v>-13.080508603211101</v>
      </c>
      <c r="I19" s="71">
        <v>55247.033900000002</v>
      </c>
      <c r="J19" s="72">
        <v>11.1459032150685</v>
      </c>
      <c r="K19" s="71">
        <v>44557.421999999999</v>
      </c>
      <c r="L19" s="72">
        <v>7.8134625134742697</v>
      </c>
      <c r="M19" s="72">
        <v>0.23990642681257501</v>
      </c>
      <c r="N19" s="71">
        <v>8651649.3981999997</v>
      </c>
      <c r="O19" s="71">
        <v>165852674.4014</v>
      </c>
      <c r="P19" s="71">
        <v>10807</v>
      </c>
      <c r="Q19" s="71">
        <v>10271</v>
      </c>
      <c r="R19" s="72">
        <v>5.2185765748223201</v>
      </c>
      <c r="S19" s="71">
        <v>45.8657550754141</v>
      </c>
      <c r="T19" s="71">
        <v>46.490441135235102</v>
      </c>
      <c r="U19" s="73">
        <v>-1.3619879554886101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1072475.0297999999</v>
      </c>
      <c r="E20" s="71">
        <v>1373699.7149</v>
      </c>
      <c r="F20" s="72">
        <v>78.072013713570001</v>
      </c>
      <c r="G20" s="71">
        <v>1159769.6396999999</v>
      </c>
      <c r="H20" s="72">
        <v>-7.5268921440796399</v>
      </c>
      <c r="I20" s="71">
        <v>67785.256599999993</v>
      </c>
      <c r="J20" s="72">
        <v>6.3204507999259301</v>
      </c>
      <c r="K20" s="71">
        <v>77975.679900000003</v>
      </c>
      <c r="L20" s="72">
        <v>6.7233765422735301</v>
      </c>
      <c r="M20" s="72">
        <v>-0.130687200330523</v>
      </c>
      <c r="N20" s="71">
        <v>17506736.259599999</v>
      </c>
      <c r="O20" s="71">
        <v>270992998.0837</v>
      </c>
      <c r="P20" s="71">
        <v>48629</v>
      </c>
      <c r="Q20" s="71">
        <v>45741</v>
      </c>
      <c r="R20" s="72">
        <v>6.3138103670667496</v>
      </c>
      <c r="S20" s="71">
        <v>22.054227514446101</v>
      </c>
      <c r="T20" s="71">
        <v>22.1871636781006</v>
      </c>
      <c r="U20" s="73">
        <v>-0.60276953054655202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430266.9803</v>
      </c>
      <c r="E21" s="71">
        <v>466899.23440000002</v>
      </c>
      <c r="F21" s="72">
        <v>92.154141321933196</v>
      </c>
      <c r="G21" s="71">
        <v>528456.91070000001</v>
      </c>
      <c r="H21" s="72">
        <v>-18.580498884939601</v>
      </c>
      <c r="I21" s="71">
        <v>59795.961199999998</v>
      </c>
      <c r="J21" s="72">
        <v>13.897408803786799</v>
      </c>
      <c r="K21" s="71">
        <v>31538.832900000001</v>
      </c>
      <c r="L21" s="72">
        <v>5.9680992454471502</v>
      </c>
      <c r="M21" s="72">
        <v>0.89594717691661896</v>
      </c>
      <c r="N21" s="71">
        <v>6264189.8236999996</v>
      </c>
      <c r="O21" s="71">
        <v>101517097.2712</v>
      </c>
      <c r="P21" s="71">
        <v>37541</v>
      </c>
      <c r="Q21" s="71">
        <v>34804</v>
      </c>
      <c r="R21" s="72">
        <v>7.8640386162510003</v>
      </c>
      <c r="S21" s="71">
        <v>11.4612551690152</v>
      </c>
      <c r="T21" s="71">
        <v>11.5649291863004</v>
      </c>
      <c r="U21" s="73">
        <v>-0.904560763689226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1632615.2626</v>
      </c>
      <c r="E22" s="71">
        <v>1566890.7603</v>
      </c>
      <c r="F22" s="72">
        <v>104.194581011341</v>
      </c>
      <c r="G22" s="71">
        <v>1424974.8462</v>
      </c>
      <c r="H22" s="72">
        <v>14.571514504534401</v>
      </c>
      <c r="I22" s="71">
        <v>205739.76070000001</v>
      </c>
      <c r="J22" s="72">
        <v>12.6018520966386</v>
      </c>
      <c r="K22" s="71">
        <v>159819.46340000001</v>
      </c>
      <c r="L22" s="72">
        <v>11.215598915741801</v>
      </c>
      <c r="M22" s="72">
        <v>0.28732606356629797</v>
      </c>
      <c r="N22" s="71">
        <v>23812111.361000001</v>
      </c>
      <c r="O22" s="71">
        <v>336085676.78399998</v>
      </c>
      <c r="P22" s="71">
        <v>97125</v>
      </c>
      <c r="Q22" s="71">
        <v>93866</v>
      </c>
      <c r="R22" s="72">
        <v>3.4719706816099598</v>
      </c>
      <c r="S22" s="71">
        <v>16.809423553153199</v>
      </c>
      <c r="T22" s="71">
        <v>16.798474944069199</v>
      </c>
      <c r="U22" s="73">
        <v>6.5133756962730993E-2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3293431.3390000002</v>
      </c>
      <c r="E23" s="71">
        <v>4258600.0798000004</v>
      </c>
      <c r="F23" s="72">
        <v>77.336008953314803</v>
      </c>
      <c r="G23" s="71">
        <v>3199744.5336000002</v>
      </c>
      <c r="H23" s="72">
        <v>2.9279464162282198</v>
      </c>
      <c r="I23" s="71">
        <v>387657.03490000003</v>
      </c>
      <c r="J23" s="72">
        <v>11.7706123188135</v>
      </c>
      <c r="K23" s="71">
        <v>92374.071599999996</v>
      </c>
      <c r="L23" s="72">
        <v>2.8869202097228301</v>
      </c>
      <c r="M23" s="72">
        <v>3.1966000652070399</v>
      </c>
      <c r="N23" s="71">
        <v>49500901.800399996</v>
      </c>
      <c r="O23" s="71">
        <v>716557095.70889997</v>
      </c>
      <c r="P23" s="71">
        <v>103212</v>
      </c>
      <c r="Q23" s="71">
        <v>95409</v>
      </c>
      <c r="R23" s="72">
        <v>8.1784737288935094</v>
      </c>
      <c r="S23" s="71">
        <v>31.9093839766694</v>
      </c>
      <c r="T23" s="71">
        <v>32.895465716022599</v>
      </c>
      <c r="U23" s="73">
        <v>-3.0902562709270498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337372.88010000001</v>
      </c>
      <c r="E24" s="71">
        <v>381641.95199999999</v>
      </c>
      <c r="F24" s="72">
        <v>88.400365403224896</v>
      </c>
      <c r="G24" s="71">
        <v>342338.63059999997</v>
      </c>
      <c r="H24" s="72">
        <v>-1.4505375835899299</v>
      </c>
      <c r="I24" s="71">
        <v>54015.234799999998</v>
      </c>
      <c r="J24" s="72">
        <v>16.010544411272601</v>
      </c>
      <c r="K24" s="71">
        <v>58879.795100000003</v>
      </c>
      <c r="L24" s="72">
        <v>17.1992845203605</v>
      </c>
      <c r="M24" s="72">
        <v>-8.2618499125857003E-2</v>
      </c>
      <c r="N24" s="71">
        <v>4814479.2701000003</v>
      </c>
      <c r="O24" s="71">
        <v>67747723.8222</v>
      </c>
      <c r="P24" s="71">
        <v>33065</v>
      </c>
      <c r="Q24" s="71">
        <v>32297</v>
      </c>
      <c r="R24" s="72">
        <v>2.3779298386846999</v>
      </c>
      <c r="S24" s="71">
        <v>10.203323154392899</v>
      </c>
      <c r="T24" s="71">
        <v>10.2851809455987</v>
      </c>
      <c r="U24" s="73">
        <v>-0.80226598694524398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338335.76150000002</v>
      </c>
      <c r="E25" s="71">
        <v>361912.76530000003</v>
      </c>
      <c r="F25" s="72">
        <v>93.485445648634098</v>
      </c>
      <c r="G25" s="71">
        <v>321627.15539999999</v>
      </c>
      <c r="H25" s="72">
        <v>5.1950234361336696</v>
      </c>
      <c r="I25" s="71">
        <v>25863.502799999998</v>
      </c>
      <c r="J25" s="72">
        <v>7.6443302018489101</v>
      </c>
      <c r="K25" s="71">
        <v>16597.563699999999</v>
      </c>
      <c r="L25" s="72">
        <v>5.16049824193421</v>
      </c>
      <c r="M25" s="72">
        <v>0.55827103709202797</v>
      </c>
      <c r="N25" s="71">
        <v>4829424.4314000001</v>
      </c>
      <c r="O25" s="71">
        <v>74691889.535099998</v>
      </c>
      <c r="P25" s="71">
        <v>25138</v>
      </c>
      <c r="Q25" s="71">
        <v>25055</v>
      </c>
      <c r="R25" s="72">
        <v>0.33127120335263399</v>
      </c>
      <c r="S25" s="71">
        <v>13.4591360291193</v>
      </c>
      <c r="T25" s="71">
        <v>16.2854088245859</v>
      </c>
      <c r="U25" s="73">
        <v>-20.998916939036199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620300.1531</v>
      </c>
      <c r="E26" s="71">
        <v>774728.27419999999</v>
      </c>
      <c r="F26" s="72">
        <v>80.066801968798003</v>
      </c>
      <c r="G26" s="71">
        <v>624602.14469999995</v>
      </c>
      <c r="H26" s="72">
        <v>-0.68875709705837895</v>
      </c>
      <c r="I26" s="71">
        <v>124489.23609999999</v>
      </c>
      <c r="J26" s="72">
        <v>20.069193192659199</v>
      </c>
      <c r="K26" s="71">
        <v>115932.4184</v>
      </c>
      <c r="L26" s="72">
        <v>18.561002293016902</v>
      </c>
      <c r="M26" s="72">
        <v>7.3808670759170997E-2</v>
      </c>
      <c r="N26" s="71">
        <v>10884209.3125</v>
      </c>
      <c r="O26" s="71">
        <v>160314318.77399999</v>
      </c>
      <c r="P26" s="71">
        <v>46945</v>
      </c>
      <c r="Q26" s="71">
        <v>44496</v>
      </c>
      <c r="R26" s="72">
        <v>5.50386551600144</v>
      </c>
      <c r="S26" s="71">
        <v>13.213338014698101</v>
      </c>
      <c r="T26" s="71">
        <v>14.010534367134101</v>
      </c>
      <c r="U26" s="73">
        <v>-6.0332699545663599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299308.88900000002</v>
      </c>
      <c r="E27" s="71">
        <v>388869.54920000001</v>
      </c>
      <c r="F27" s="72">
        <v>76.968970601002795</v>
      </c>
      <c r="G27" s="71">
        <v>349892.12</v>
      </c>
      <c r="H27" s="72">
        <v>-14.4568077154753</v>
      </c>
      <c r="I27" s="71">
        <v>57870.162600000003</v>
      </c>
      <c r="J27" s="72">
        <v>19.334595371806699</v>
      </c>
      <c r="K27" s="71">
        <v>118118.6885</v>
      </c>
      <c r="L27" s="72">
        <v>33.758602079978303</v>
      </c>
      <c r="M27" s="72">
        <v>-0.51006768416667603</v>
      </c>
      <c r="N27" s="71">
        <v>4113456.53</v>
      </c>
      <c r="O27" s="71">
        <v>59933375.092200004</v>
      </c>
      <c r="P27" s="71">
        <v>39144</v>
      </c>
      <c r="Q27" s="71">
        <v>36313</v>
      </c>
      <c r="R27" s="72">
        <v>7.7961060777132198</v>
      </c>
      <c r="S27" s="71">
        <v>7.6463542049867197</v>
      </c>
      <c r="T27" s="71">
        <v>7.74313745765979</v>
      </c>
      <c r="U27" s="73">
        <v>-1.26574377904123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1055725.7174</v>
      </c>
      <c r="E28" s="71">
        <v>1232609.2797999999</v>
      </c>
      <c r="F28" s="72">
        <v>85.649664877689304</v>
      </c>
      <c r="G28" s="71">
        <v>1195345.314</v>
      </c>
      <c r="H28" s="72">
        <v>-11.6802730528795</v>
      </c>
      <c r="I28" s="71">
        <v>58764.686300000001</v>
      </c>
      <c r="J28" s="72">
        <v>5.5662834893066098</v>
      </c>
      <c r="K28" s="71">
        <v>13069.0967</v>
      </c>
      <c r="L28" s="72">
        <v>1.0933323238844399</v>
      </c>
      <c r="M28" s="72">
        <v>3.4964612053103901</v>
      </c>
      <c r="N28" s="71">
        <v>16240977.8641</v>
      </c>
      <c r="O28" s="71">
        <v>214307925.06220001</v>
      </c>
      <c r="P28" s="71">
        <v>48263</v>
      </c>
      <c r="Q28" s="71">
        <v>47785</v>
      </c>
      <c r="R28" s="72">
        <v>1.00031390603745</v>
      </c>
      <c r="S28" s="71">
        <v>21.874432119843402</v>
      </c>
      <c r="T28" s="71">
        <v>22.5963042209899</v>
      </c>
      <c r="U28" s="73">
        <v>-3.3000724187561699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708796.00210000004</v>
      </c>
      <c r="E29" s="71">
        <v>947077.39670000004</v>
      </c>
      <c r="F29" s="72">
        <v>74.840346160697294</v>
      </c>
      <c r="G29" s="71">
        <v>830605.16209999996</v>
      </c>
      <c r="H29" s="72">
        <v>-14.665109917211799</v>
      </c>
      <c r="I29" s="71">
        <v>113979.34849999999</v>
      </c>
      <c r="J29" s="72">
        <v>16.080698559572198</v>
      </c>
      <c r="K29" s="71">
        <v>119675.459</v>
      </c>
      <c r="L29" s="72">
        <v>14.4082248053247</v>
      </c>
      <c r="M29" s="72">
        <v>-4.7596312122772003E-2</v>
      </c>
      <c r="N29" s="71">
        <v>10796009.210999999</v>
      </c>
      <c r="O29" s="71">
        <v>158637542.95179999</v>
      </c>
      <c r="P29" s="71">
        <v>103343</v>
      </c>
      <c r="Q29" s="71">
        <v>100138</v>
      </c>
      <c r="R29" s="72">
        <v>3.2005831951906298</v>
      </c>
      <c r="S29" s="71">
        <v>6.8586745314147999</v>
      </c>
      <c r="T29" s="71">
        <v>6.9569661267450904</v>
      </c>
      <c r="U29" s="73">
        <v>-1.4330989884428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1363721.6954000001</v>
      </c>
      <c r="E30" s="71">
        <v>1634270.9865999999</v>
      </c>
      <c r="F30" s="72">
        <v>83.445261317227406</v>
      </c>
      <c r="G30" s="71">
        <v>1565711.9998000001</v>
      </c>
      <c r="H30" s="72">
        <v>-12.9008594445084</v>
      </c>
      <c r="I30" s="71">
        <v>171668.29670000001</v>
      </c>
      <c r="J30" s="72">
        <v>12.5882206962798</v>
      </c>
      <c r="K30" s="71">
        <v>141940.1238</v>
      </c>
      <c r="L30" s="72">
        <v>9.0655320913508408</v>
      </c>
      <c r="M30" s="72">
        <v>0.20944164415333599</v>
      </c>
      <c r="N30" s="71">
        <v>21760557.2577</v>
      </c>
      <c r="O30" s="71">
        <v>295634937.71600002</v>
      </c>
      <c r="P30" s="71">
        <v>87168</v>
      </c>
      <c r="Q30" s="71">
        <v>80966</v>
      </c>
      <c r="R30" s="72">
        <v>7.66000543437986</v>
      </c>
      <c r="S30" s="71">
        <v>15.6447514615455</v>
      </c>
      <c r="T30" s="71">
        <v>15.6564038966974</v>
      </c>
      <c r="U30" s="73">
        <v>-7.4481433473076994E-2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1048145.4555</v>
      </c>
      <c r="E31" s="71">
        <v>1203518.9549</v>
      </c>
      <c r="F31" s="72">
        <v>87.090066278772497</v>
      </c>
      <c r="G31" s="71">
        <v>1305384.8658</v>
      </c>
      <c r="H31" s="72">
        <v>-19.706020579789101</v>
      </c>
      <c r="I31" s="71">
        <v>56216.179300000003</v>
      </c>
      <c r="J31" s="72">
        <v>5.3633948422915303</v>
      </c>
      <c r="K31" s="71">
        <v>-864.71550000000002</v>
      </c>
      <c r="L31" s="72">
        <v>-6.6242188235426006E-2</v>
      </c>
      <c r="M31" s="72">
        <v>-66.0111849504259</v>
      </c>
      <c r="N31" s="71">
        <v>16592983.726199999</v>
      </c>
      <c r="O31" s="71">
        <v>278611765.51270002</v>
      </c>
      <c r="P31" s="71">
        <v>36641</v>
      </c>
      <c r="Q31" s="71">
        <v>34692</v>
      </c>
      <c r="R31" s="72">
        <v>5.6180099158307497</v>
      </c>
      <c r="S31" s="71">
        <v>28.605809216451501</v>
      </c>
      <c r="T31" s="71">
        <v>28.259635287674399</v>
      </c>
      <c r="U31" s="73">
        <v>1.2101525468401499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136556.2403</v>
      </c>
      <c r="E32" s="71">
        <v>166194.43040000001</v>
      </c>
      <c r="F32" s="72">
        <v>82.166556346884704</v>
      </c>
      <c r="G32" s="71">
        <v>152142.94130000001</v>
      </c>
      <c r="H32" s="72">
        <v>-10.244774333148801</v>
      </c>
      <c r="I32" s="71">
        <v>36467.998500000002</v>
      </c>
      <c r="J32" s="72">
        <v>26.705479310124201</v>
      </c>
      <c r="K32" s="71">
        <v>40940.075400000002</v>
      </c>
      <c r="L32" s="72">
        <v>26.908954861910502</v>
      </c>
      <c r="M32" s="72">
        <v>-0.109234701116354</v>
      </c>
      <c r="N32" s="71">
        <v>1964864.9261</v>
      </c>
      <c r="O32" s="71">
        <v>30387671.522999998</v>
      </c>
      <c r="P32" s="71">
        <v>27005</v>
      </c>
      <c r="Q32" s="71">
        <v>25805</v>
      </c>
      <c r="R32" s="72">
        <v>4.6502615772137101</v>
      </c>
      <c r="S32" s="71">
        <v>5.0567021033142003</v>
      </c>
      <c r="T32" s="71">
        <v>5.0358629567913198</v>
      </c>
      <c r="U32" s="73">
        <v>0.41210943609322298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10.531000000000001</v>
      </c>
      <c r="O33" s="71">
        <v>183.5264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208781.3449</v>
      </c>
      <c r="E35" s="71">
        <v>229460.0877</v>
      </c>
      <c r="F35" s="72">
        <v>90.988087293405101</v>
      </c>
      <c r="G35" s="71">
        <v>215551.95970000001</v>
      </c>
      <c r="H35" s="72">
        <v>-3.1410592645147801</v>
      </c>
      <c r="I35" s="71">
        <v>29905.0334</v>
      </c>
      <c r="J35" s="72">
        <v>14.3236137377713</v>
      </c>
      <c r="K35" s="71">
        <v>19824.797699999999</v>
      </c>
      <c r="L35" s="72">
        <v>9.1972245242361392</v>
      </c>
      <c r="M35" s="72">
        <v>0.50846600568337696</v>
      </c>
      <c r="N35" s="71">
        <v>3112537.3302000002</v>
      </c>
      <c r="O35" s="71">
        <v>43477809.957999997</v>
      </c>
      <c r="P35" s="71">
        <v>14616</v>
      </c>
      <c r="Q35" s="71">
        <v>13471</v>
      </c>
      <c r="R35" s="72">
        <v>8.4997401826145005</v>
      </c>
      <c r="S35" s="71">
        <v>14.2844379378763</v>
      </c>
      <c r="T35" s="71">
        <v>14.540466750798</v>
      </c>
      <c r="U35" s="73">
        <v>-1.7923618278520499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98450.58</v>
      </c>
      <c r="E36" s="74"/>
      <c r="F36" s="74"/>
      <c r="G36" s="71">
        <v>6729.92</v>
      </c>
      <c r="H36" s="72">
        <v>1362.87890494984</v>
      </c>
      <c r="I36" s="71">
        <v>5175.05</v>
      </c>
      <c r="J36" s="72">
        <v>5.2564951877378503</v>
      </c>
      <c r="K36" s="71">
        <v>538.39</v>
      </c>
      <c r="L36" s="72">
        <v>7.9999465075364897</v>
      </c>
      <c r="M36" s="72">
        <v>8.61208417689779</v>
      </c>
      <c r="N36" s="71">
        <v>1146688.1000000001</v>
      </c>
      <c r="O36" s="71">
        <v>14840407.74</v>
      </c>
      <c r="P36" s="71">
        <v>97</v>
      </c>
      <c r="Q36" s="71">
        <v>84</v>
      </c>
      <c r="R36" s="72">
        <v>15.476190476190499</v>
      </c>
      <c r="S36" s="71">
        <v>1014.95443298969</v>
      </c>
      <c r="T36" s="71">
        <v>1129.5697619047601</v>
      </c>
      <c r="U36" s="73">
        <v>-11.2926576001501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352835.13</v>
      </c>
      <c r="E37" s="71">
        <v>266934.50939999998</v>
      </c>
      <c r="F37" s="72">
        <v>132.18041039095399</v>
      </c>
      <c r="G37" s="71">
        <v>1373312.21</v>
      </c>
      <c r="H37" s="72">
        <v>-74.307726427335894</v>
      </c>
      <c r="I37" s="71">
        <v>-42126.53</v>
      </c>
      <c r="J37" s="72">
        <v>-11.9394375497701</v>
      </c>
      <c r="K37" s="71">
        <v>-197443.55</v>
      </c>
      <c r="L37" s="72">
        <v>-14.3771786606339</v>
      </c>
      <c r="M37" s="72">
        <v>-0.78664013081207296</v>
      </c>
      <c r="N37" s="71">
        <v>4179663.99</v>
      </c>
      <c r="O37" s="71">
        <v>108780877.48999999</v>
      </c>
      <c r="P37" s="71">
        <v>141</v>
      </c>
      <c r="Q37" s="71">
        <v>126</v>
      </c>
      <c r="R37" s="72">
        <v>11.9047619047619</v>
      </c>
      <c r="S37" s="71">
        <v>2502.3768085106399</v>
      </c>
      <c r="T37" s="71">
        <v>2411.2954761904798</v>
      </c>
      <c r="U37" s="73">
        <v>3.6397928565511299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142589.82</v>
      </c>
      <c r="E38" s="71">
        <v>213795.1298</v>
      </c>
      <c r="F38" s="72">
        <v>66.694606249164394</v>
      </c>
      <c r="G38" s="71">
        <v>593825.69999999995</v>
      </c>
      <c r="H38" s="72">
        <v>-75.987933833109594</v>
      </c>
      <c r="I38" s="71">
        <v>-7965.78</v>
      </c>
      <c r="J38" s="72">
        <v>-5.5864997936037799</v>
      </c>
      <c r="K38" s="71">
        <v>-32881.040000000001</v>
      </c>
      <c r="L38" s="72">
        <v>-5.5371534105041302</v>
      </c>
      <c r="M38" s="72">
        <v>-0.757739414568396</v>
      </c>
      <c r="N38" s="71">
        <v>4200986.8499999996</v>
      </c>
      <c r="O38" s="71">
        <v>114497729.93000001</v>
      </c>
      <c r="P38" s="71">
        <v>67</v>
      </c>
      <c r="Q38" s="71">
        <v>87</v>
      </c>
      <c r="R38" s="72">
        <v>-22.9885057471264</v>
      </c>
      <c r="S38" s="71">
        <v>2128.2062686567201</v>
      </c>
      <c r="T38" s="71">
        <v>2578.52505747126</v>
      </c>
      <c r="U38" s="73">
        <v>-21.159546207839199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219252.28</v>
      </c>
      <c r="E39" s="71">
        <v>154535.04740000001</v>
      </c>
      <c r="F39" s="72">
        <v>141.87867651309199</v>
      </c>
      <c r="G39" s="71">
        <v>804086.61</v>
      </c>
      <c r="H39" s="72">
        <v>-72.732753254030698</v>
      </c>
      <c r="I39" s="71">
        <v>-36230.78</v>
      </c>
      <c r="J39" s="72">
        <v>-16.524699309854402</v>
      </c>
      <c r="K39" s="71">
        <v>-131557.74</v>
      </c>
      <c r="L39" s="72">
        <v>-16.361140499529</v>
      </c>
      <c r="M39" s="72">
        <v>-0.72460168440108497</v>
      </c>
      <c r="N39" s="71">
        <v>3740376.4</v>
      </c>
      <c r="O39" s="71">
        <v>75415581.719999999</v>
      </c>
      <c r="P39" s="71">
        <v>114</v>
      </c>
      <c r="Q39" s="71">
        <v>143</v>
      </c>
      <c r="R39" s="72">
        <v>-20.279720279720301</v>
      </c>
      <c r="S39" s="71">
        <v>1923.26561403509</v>
      </c>
      <c r="T39" s="71">
        <v>1713.8736363636399</v>
      </c>
      <c r="U39" s="73">
        <v>10.8873145832488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1.02</v>
      </c>
      <c r="E40" s="74"/>
      <c r="F40" s="74"/>
      <c r="G40" s="71">
        <v>4.1500000000000004</v>
      </c>
      <c r="H40" s="72">
        <v>-75.421686746987902</v>
      </c>
      <c r="I40" s="71">
        <v>0.93</v>
      </c>
      <c r="J40" s="72">
        <v>91.176470588235304</v>
      </c>
      <c r="K40" s="71">
        <v>0.4</v>
      </c>
      <c r="L40" s="72">
        <v>9.6385542168674707</v>
      </c>
      <c r="M40" s="72">
        <v>1.325</v>
      </c>
      <c r="N40" s="71">
        <v>146.77000000000001</v>
      </c>
      <c r="O40" s="71">
        <v>4023.19</v>
      </c>
      <c r="P40" s="71">
        <v>2</v>
      </c>
      <c r="Q40" s="71">
        <v>2</v>
      </c>
      <c r="R40" s="72">
        <v>0</v>
      </c>
      <c r="S40" s="71">
        <v>0.51</v>
      </c>
      <c r="T40" s="71">
        <v>9.4049999999999994</v>
      </c>
      <c r="U40" s="73">
        <v>-1744.11764705882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191538.4613</v>
      </c>
      <c r="E41" s="71">
        <v>135972.75020000001</v>
      </c>
      <c r="F41" s="72">
        <v>140.86532854433699</v>
      </c>
      <c r="G41" s="71">
        <v>320266.6678</v>
      </c>
      <c r="H41" s="72">
        <v>-40.194069331120097</v>
      </c>
      <c r="I41" s="71">
        <v>10990.161599999999</v>
      </c>
      <c r="J41" s="72">
        <v>5.7378353806374696</v>
      </c>
      <c r="K41" s="71">
        <v>18917.408500000001</v>
      </c>
      <c r="L41" s="72">
        <v>5.9067678288061902</v>
      </c>
      <c r="M41" s="72">
        <v>-0.419045076919495</v>
      </c>
      <c r="N41" s="71">
        <v>2267226.5819999999</v>
      </c>
      <c r="O41" s="71">
        <v>47113022.2623</v>
      </c>
      <c r="P41" s="71">
        <v>282</v>
      </c>
      <c r="Q41" s="71">
        <v>216</v>
      </c>
      <c r="R41" s="72">
        <v>30.5555555555556</v>
      </c>
      <c r="S41" s="71">
        <v>679.21440177304999</v>
      </c>
      <c r="T41" s="71">
        <v>618.66294814814796</v>
      </c>
      <c r="U41" s="73">
        <v>8.9149248700904202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393074.54350000003</v>
      </c>
      <c r="E42" s="71">
        <v>423977.09120000002</v>
      </c>
      <c r="F42" s="72">
        <v>92.711269466816006</v>
      </c>
      <c r="G42" s="71">
        <v>692092.26040000003</v>
      </c>
      <c r="H42" s="72">
        <v>-43.204892470142703</v>
      </c>
      <c r="I42" s="71">
        <v>19965.5949</v>
      </c>
      <c r="J42" s="72">
        <v>5.0793406060395299</v>
      </c>
      <c r="K42" s="71">
        <v>31139.537400000001</v>
      </c>
      <c r="L42" s="72">
        <v>4.49933327993043</v>
      </c>
      <c r="M42" s="72">
        <v>-0.358834569584839</v>
      </c>
      <c r="N42" s="71">
        <v>5866216.3312999997</v>
      </c>
      <c r="O42" s="71">
        <v>120102765.0475</v>
      </c>
      <c r="P42" s="71">
        <v>2067</v>
      </c>
      <c r="Q42" s="71">
        <v>1908</v>
      </c>
      <c r="R42" s="72">
        <v>8.3333333333333304</v>
      </c>
      <c r="S42" s="71">
        <v>190.16668771165899</v>
      </c>
      <c r="T42" s="71">
        <v>195.180671174004</v>
      </c>
      <c r="U42" s="73">
        <v>-2.6366255429274998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128655.65</v>
      </c>
      <c r="E43" s="71">
        <v>114859.7828</v>
      </c>
      <c r="F43" s="72">
        <v>112.011051095249</v>
      </c>
      <c r="G43" s="71">
        <v>512170.74</v>
      </c>
      <c r="H43" s="72">
        <v>-74.880320183851197</v>
      </c>
      <c r="I43" s="71">
        <v>-17229.86</v>
      </c>
      <c r="J43" s="72">
        <v>-13.392229567842501</v>
      </c>
      <c r="K43" s="71">
        <v>-79867.86</v>
      </c>
      <c r="L43" s="72">
        <v>-15.5939911756771</v>
      </c>
      <c r="M43" s="72">
        <v>-0.78427041866402802</v>
      </c>
      <c r="N43" s="71">
        <v>1614937.18</v>
      </c>
      <c r="O43" s="71">
        <v>48546781.009999998</v>
      </c>
      <c r="P43" s="71">
        <v>87</v>
      </c>
      <c r="Q43" s="71">
        <v>79</v>
      </c>
      <c r="R43" s="72">
        <v>10.126582278480999</v>
      </c>
      <c r="S43" s="71">
        <v>1478.8005747126399</v>
      </c>
      <c r="T43" s="71">
        <v>1663.8967088607601</v>
      </c>
      <c r="U43" s="73">
        <v>-12.516639316568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37290.65</v>
      </c>
      <c r="E44" s="71">
        <v>23372.454000000002</v>
      </c>
      <c r="F44" s="72">
        <v>159.54957061847301</v>
      </c>
      <c r="G44" s="71">
        <v>204355.63</v>
      </c>
      <c r="H44" s="72">
        <v>-81.752080918935306</v>
      </c>
      <c r="I44" s="71">
        <v>5130.9399999999996</v>
      </c>
      <c r="J44" s="72">
        <v>13.759320365829</v>
      </c>
      <c r="K44" s="71">
        <v>26111.78</v>
      </c>
      <c r="L44" s="72">
        <v>12.7776171373404</v>
      </c>
      <c r="M44" s="72">
        <v>-0.80350094861399701</v>
      </c>
      <c r="N44" s="71">
        <v>1081446.6499999999</v>
      </c>
      <c r="O44" s="71">
        <v>19399267.739999998</v>
      </c>
      <c r="P44" s="71">
        <v>40</v>
      </c>
      <c r="Q44" s="71">
        <v>64</v>
      </c>
      <c r="R44" s="72">
        <v>-37.5</v>
      </c>
      <c r="S44" s="71">
        <v>932.26625000000001</v>
      </c>
      <c r="T44" s="71">
        <v>1116.02609375</v>
      </c>
      <c r="U44" s="73">
        <v>-19.7110904476055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40661.577100000002</v>
      </c>
      <c r="E45" s="77"/>
      <c r="F45" s="77"/>
      <c r="G45" s="76">
        <v>17768.845000000001</v>
      </c>
      <c r="H45" s="78">
        <v>128.83635430440199</v>
      </c>
      <c r="I45" s="76">
        <v>3171.1415000000002</v>
      </c>
      <c r="J45" s="78">
        <v>7.7988649879495204</v>
      </c>
      <c r="K45" s="76">
        <v>1635.4349</v>
      </c>
      <c r="L45" s="78">
        <v>9.2039460077455804</v>
      </c>
      <c r="M45" s="78">
        <v>0.93902031808175301</v>
      </c>
      <c r="N45" s="76">
        <v>328310.19160000002</v>
      </c>
      <c r="O45" s="76">
        <v>6192776.7116</v>
      </c>
      <c r="P45" s="76">
        <v>32</v>
      </c>
      <c r="Q45" s="76">
        <v>23</v>
      </c>
      <c r="R45" s="78">
        <v>39.130434782608702</v>
      </c>
      <c r="S45" s="76">
        <v>1270.6742843750001</v>
      </c>
      <c r="T45" s="76">
        <v>1254.7630086956499</v>
      </c>
      <c r="U45" s="79">
        <v>1.2521915234299501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F33" sqref="F33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95174</v>
      </c>
      <c r="D2" s="32">
        <v>675618.69473247905</v>
      </c>
      <c r="E2" s="32">
        <v>517003.05163931602</v>
      </c>
      <c r="F2" s="32">
        <v>158615.64309316201</v>
      </c>
      <c r="G2" s="32">
        <v>517003.05163931602</v>
      </c>
      <c r="H2" s="32">
        <v>0.234770950433763</v>
      </c>
    </row>
    <row r="3" spans="1:8" ht="14.25" x14ac:dyDescent="0.2">
      <c r="A3" s="32">
        <v>2</v>
      </c>
      <c r="B3" s="33">
        <v>13</v>
      </c>
      <c r="C3" s="32">
        <v>18471</v>
      </c>
      <c r="D3" s="32">
        <v>154859.04785889099</v>
      </c>
      <c r="E3" s="32">
        <v>126303.367002496</v>
      </c>
      <c r="F3" s="32">
        <v>28555.680856395102</v>
      </c>
      <c r="G3" s="32">
        <v>126303.367002496</v>
      </c>
      <c r="H3" s="32">
        <v>0.18439788472944299</v>
      </c>
    </row>
    <row r="4" spans="1:8" ht="14.25" x14ac:dyDescent="0.2">
      <c r="A4" s="32">
        <v>3</v>
      </c>
      <c r="B4" s="33">
        <v>14</v>
      </c>
      <c r="C4" s="32">
        <v>140125</v>
      </c>
      <c r="D4" s="32">
        <v>204144.18637777801</v>
      </c>
      <c r="E4" s="32">
        <v>152862.58669059799</v>
      </c>
      <c r="F4" s="32">
        <v>51281.5996871795</v>
      </c>
      <c r="G4" s="32">
        <v>152862.58669059799</v>
      </c>
      <c r="H4" s="32">
        <v>0.25120284146755301</v>
      </c>
    </row>
    <row r="5" spans="1:8" ht="14.25" x14ac:dyDescent="0.2">
      <c r="A5" s="32">
        <v>4</v>
      </c>
      <c r="B5" s="33">
        <v>15</v>
      </c>
      <c r="C5" s="32">
        <v>3740</v>
      </c>
      <c r="D5" s="32">
        <v>49378.254448717897</v>
      </c>
      <c r="E5" s="32">
        <v>38487.865685470097</v>
      </c>
      <c r="F5" s="32">
        <v>10890.3887632479</v>
      </c>
      <c r="G5" s="32">
        <v>38487.865685470097</v>
      </c>
      <c r="H5" s="32">
        <v>0.220550298604786</v>
      </c>
    </row>
    <row r="6" spans="1:8" ht="14.25" x14ac:dyDescent="0.2">
      <c r="A6" s="32">
        <v>5</v>
      </c>
      <c r="B6" s="33">
        <v>16</v>
      </c>
      <c r="C6" s="32">
        <v>3269</v>
      </c>
      <c r="D6" s="32">
        <v>115442.307777778</v>
      </c>
      <c r="E6" s="32">
        <v>99995.650435897405</v>
      </c>
      <c r="F6" s="32">
        <v>15446.6573418803</v>
      </c>
      <c r="G6" s="32">
        <v>99995.650435897405</v>
      </c>
      <c r="H6" s="32">
        <v>0.13380412813311601</v>
      </c>
    </row>
    <row r="7" spans="1:8" ht="14.25" x14ac:dyDescent="0.2">
      <c r="A7" s="32">
        <v>6</v>
      </c>
      <c r="B7" s="33">
        <v>17</v>
      </c>
      <c r="C7" s="32">
        <v>33157</v>
      </c>
      <c r="D7" s="32">
        <v>342186.64058290602</v>
      </c>
      <c r="E7" s="32">
        <v>270103.169244444</v>
      </c>
      <c r="F7" s="32">
        <v>72083.471338461502</v>
      </c>
      <c r="G7" s="32">
        <v>270103.169244444</v>
      </c>
      <c r="H7" s="32">
        <v>0.21065542247841501</v>
      </c>
    </row>
    <row r="8" spans="1:8" ht="14.25" x14ac:dyDescent="0.2">
      <c r="A8" s="32">
        <v>7</v>
      </c>
      <c r="B8" s="33">
        <v>18</v>
      </c>
      <c r="C8" s="32">
        <v>68821</v>
      </c>
      <c r="D8" s="32">
        <v>140619.42004187999</v>
      </c>
      <c r="E8" s="32">
        <v>132733.023031624</v>
      </c>
      <c r="F8" s="32">
        <v>7886.3970102564099</v>
      </c>
      <c r="G8" s="32">
        <v>132733.023031624</v>
      </c>
      <c r="H8" s="32">
        <v>5.6083270773749597E-2</v>
      </c>
    </row>
    <row r="9" spans="1:8" ht="14.25" x14ac:dyDescent="0.2">
      <c r="A9" s="32">
        <v>8</v>
      </c>
      <c r="B9" s="33">
        <v>19</v>
      </c>
      <c r="C9" s="32">
        <v>17774</v>
      </c>
      <c r="D9" s="32">
        <v>104403.601360684</v>
      </c>
      <c r="E9" s="32">
        <v>83201.237515384593</v>
      </c>
      <c r="F9" s="32">
        <v>21202.3638452991</v>
      </c>
      <c r="G9" s="32">
        <v>83201.237515384593</v>
      </c>
      <c r="H9" s="32">
        <v>0.20308077086394</v>
      </c>
    </row>
    <row r="10" spans="1:8" ht="14.25" x14ac:dyDescent="0.2">
      <c r="A10" s="32">
        <v>9</v>
      </c>
      <c r="B10" s="33">
        <v>21</v>
      </c>
      <c r="C10" s="32">
        <v>259889</v>
      </c>
      <c r="D10" s="32">
        <v>1071457.55155897</v>
      </c>
      <c r="E10" s="32">
        <v>1026187.54208462</v>
      </c>
      <c r="F10" s="32">
        <v>45270.009474359002</v>
      </c>
      <c r="G10" s="32">
        <v>1026187.54208462</v>
      </c>
      <c r="H10" s="35">
        <v>4.2250866036168198E-2</v>
      </c>
    </row>
    <row r="11" spans="1:8" ht="14.25" x14ac:dyDescent="0.2">
      <c r="A11" s="32">
        <v>10</v>
      </c>
      <c r="B11" s="33">
        <v>22</v>
      </c>
      <c r="C11" s="32">
        <v>36716.957999999999</v>
      </c>
      <c r="D11" s="32">
        <v>479166.89676324802</v>
      </c>
      <c r="E11" s="32">
        <v>415509.57547008502</v>
      </c>
      <c r="F11" s="32">
        <v>63657.3212931624</v>
      </c>
      <c r="G11" s="32">
        <v>415509.57547008502</v>
      </c>
      <c r="H11" s="32">
        <v>0.13284999803443201</v>
      </c>
    </row>
    <row r="12" spans="1:8" ht="14.25" x14ac:dyDescent="0.2">
      <c r="A12" s="32">
        <v>11</v>
      </c>
      <c r="B12" s="33">
        <v>23</v>
      </c>
      <c r="C12" s="32">
        <v>272895.93300000002</v>
      </c>
      <c r="D12" s="32">
        <v>2143088.7988952799</v>
      </c>
      <c r="E12" s="32">
        <v>1842740.9886881199</v>
      </c>
      <c r="F12" s="32">
        <v>300347.81020715501</v>
      </c>
      <c r="G12" s="32">
        <v>1842740.9886881199</v>
      </c>
      <c r="H12" s="32">
        <v>0.14014716065987501</v>
      </c>
    </row>
    <row r="13" spans="1:8" ht="14.25" x14ac:dyDescent="0.2">
      <c r="A13" s="32">
        <v>12</v>
      </c>
      <c r="B13" s="33">
        <v>24</v>
      </c>
      <c r="C13" s="32">
        <v>16772.083999999999</v>
      </c>
      <c r="D13" s="32">
        <v>495671.29090085498</v>
      </c>
      <c r="E13" s="32">
        <v>440424.17828461499</v>
      </c>
      <c r="F13" s="32">
        <v>55247.112616239297</v>
      </c>
      <c r="G13" s="32">
        <v>440424.17828461499</v>
      </c>
      <c r="H13" s="32">
        <v>0.11145917391308</v>
      </c>
    </row>
    <row r="14" spans="1:8" ht="14.25" x14ac:dyDescent="0.2">
      <c r="A14" s="32">
        <v>13</v>
      </c>
      <c r="B14" s="33">
        <v>25</v>
      </c>
      <c r="C14" s="32">
        <v>99303</v>
      </c>
      <c r="D14" s="32">
        <v>1072475.2209999999</v>
      </c>
      <c r="E14" s="32">
        <v>1004689.7732000001</v>
      </c>
      <c r="F14" s="32">
        <v>67785.447799999994</v>
      </c>
      <c r="G14" s="32">
        <v>1004689.7732000001</v>
      </c>
      <c r="H14" s="32">
        <v>6.32046750103889E-2</v>
      </c>
    </row>
    <row r="15" spans="1:8" ht="14.25" x14ac:dyDescent="0.2">
      <c r="A15" s="32">
        <v>14</v>
      </c>
      <c r="B15" s="33">
        <v>26</v>
      </c>
      <c r="C15" s="32">
        <v>82320</v>
      </c>
      <c r="D15" s="32">
        <v>430266.12497079599</v>
      </c>
      <c r="E15" s="32">
        <v>370471.01885309699</v>
      </c>
      <c r="F15" s="32">
        <v>59795.106117699099</v>
      </c>
      <c r="G15" s="32">
        <v>370471.01885309699</v>
      </c>
      <c r="H15" s="32">
        <v>0.13897237697194401</v>
      </c>
    </row>
    <row r="16" spans="1:8" ht="14.25" x14ac:dyDescent="0.2">
      <c r="A16" s="32">
        <v>15</v>
      </c>
      <c r="B16" s="33">
        <v>27</v>
      </c>
      <c r="C16" s="32">
        <v>233818.21599999999</v>
      </c>
      <c r="D16" s="32">
        <v>1632616.8006</v>
      </c>
      <c r="E16" s="32">
        <v>1426875.5035999999</v>
      </c>
      <c r="F16" s="32">
        <v>205741.29699999999</v>
      </c>
      <c r="G16" s="32">
        <v>1426875.5035999999</v>
      </c>
      <c r="H16" s="32">
        <v>0.126019343255802</v>
      </c>
    </row>
    <row r="17" spans="1:8" ht="14.25" x14ac:dyDescent="0.2">
      <c r="A17" s="32">
        <v>16</v>
      </c>
      <c r="B17" s="33">
        <v>29</v>
      </c>
      <c r="C17" s="32">
        <v>254592</v>
      </c>
      <c r="D17" s="32">
        <v>3293433.2063777801</v>
      </c>
      <c r="E17" s="32">
        <v>2905774.3483692301</v>
      </c>
      <c r="F17" s="32">
        <v>387658.85800854699</v>
      </c>
      <c r="G17" s="32">
        <v>2905774.3483692301</v>
      </c>
      <c r="H17" s="32">
        <v>0.117706610007405</v>
      </c>
    </row>
    <row r="18" spans="1:8" ht="14.25" x14ac:dyDescent="0.2">
      <c r="A18" s="32">
        <v>17</v>
      </c>
      <c r="B18" s="33">
        <v>31</v>
      </c>
      <c r="C18" s="32">
        <v>36173.517</v>
      </c>
      <c r="D18" s="32">
        <v>337372.90756530501</v>
      </c>
      <c r="E18" s="32">
        <v>283357.637153027</v>
      </c>
      <c r="F18" s="32">
        <v>54015.270412278303</v>
      </c>
      <c r="G18" s="32">
        <v>283357.637153027</v>
      </c>
      <c r="H18" s="32">
        <v>0.16010553663625901</v>
      </c>
    </row>
    <row r="19" spans="1:8" ht="14.25" x14ac:dyDescent="0.2">
      <c r="A19" s="32">
        <v>18</v>
      </c>
      <c r="B19" s="33">
        <v>32</v>
      </c>
      <c r="C19" s="32">
        <v>22325.233</v>
      </c>
      <c r="D19" s="32">
        <v>338335.76512344799</v>
      </c>
      <c r="E19" s="32">
        <v>312472.25054476102</v>
      </c>
      <c r="F19" s="32">
        <v>25863.514578686601</v>
      </c>
      <c r="G19" s="32">
        <v>312472.25054476102</v>
      </c>
      <c r="H19" s="32">
        <v>7.64433360134123E-2</v>
      </c>
    </row>
    <row r="20" spans="1:8" ht="14.25" x14ac:dyDescent="0.2">
      <c r="A20" s="32">
        <v>19</v>
      </c>
      <c r="B20" s="33">
        <v>33</v>
      </c>
      <c r="C20" s="32">
        <v>57887.688999999998</v>
      </c>
      <c r="D20" s="32">
        <v>620299.95445451897</v>
      </c>
      <c r="E20" s="32">
        <v>495810.88511762302</v>
      </c>
      <c r="F20" s="32">
        <v>124489.06933689601</v>
      </c>
      <c r="G20" s="32">
        <v>495810.88511762302</v>
      </c>
      <c r="H20" s="32">
        <v>0.200691727353695</v>
      </c>
    </row>
    <row r="21" spans="1:8" ht="14.25" x14ac:dyDescent="0.2">
      <c r="A21" s="32">
        <v>20</v>
      </c>
      <c r="B21" s="33">
        <v>34</v>
      </c>
      <c r="C21" s="32">
        <v>58688.872000000003</v>
      </c>
      <c r="D21" s="32">
        <v>299308.76695209899</v>
      </c>
      <c r="E21" s="32">
        <v>241438.731147315</v>
      </c>
      <c r="F21" s="32">
        <v>57870.0358047841</v>
      </c>
      <c r="G21" s="32">
        <v>241438.731147315</v>
      </c>
      <c r="H21" s="32">
        <v>0.193345608931146</v>
      </c>
    </row>
    <row r="22" spans="1:8" ht="14.25" x14ac:dyDescent="0.2">
      <c r="A22" s="32">
        <v>21</v>
      </c>
      <c r="B22" s="33">
        <v>35</v>
      </c>
      <c r="C22" s="32">
        <v>35769.364000000001</v>
      </c>
      <c r="D22" s="32">
        <v>1055725.71681947</v>
      </c>
      <c r="E22" s="32">
        <v>996961.01748584094</v>
      </c>
      <c r="F22" s="32">
        <v>58764.699333628298</v>
      </c>
      <c r="G22" s="32">
        <v>996961.01748584094</v>
      </c>
      <c r="H22" s="32">
        <v>5.5662847269332197E-2</v>
      </c>
    </row>
    <row r="23" spans="1:8" ht="14.25" x14ac:dyDescent="0.2">
      <c r="A23" s="32">
        <v>22</v>
      </c>
      <c r="B23" s="33">
        <v>36</v>
      </c>
      <c r="C23" s="32">
        <v>142773.67000000001</v>
      </c>
      <c r="D23" s="32">
        <v>708795.99910885002</v>
      </c>
      <c r="E23" s="32">
        <v>594816.61592030595</v>
      </c>
      <c r="F23" s="32">
        <v>113979.383188543</v>
      </c>
      <c r="G23" s="32">
        <v>594816.61592030595</v>
      </c>
      <c r="H23" s="32">
        <v>0.16080703521442899</v>
      </c>
    </row>
    <row r="24" spans="1:8" ht="14.25" x14ac:dyDescent="0.2">
      <c r="A24" s="32">
        <v>23</v>
      </c>
      <c r="B24" s="33">
        <v>37</v>
      </c>
      <c r="C24" s="32">
        <v>164569.99400000001</v>
      </c>
      <c r="D24" s="32">
        <v>1363721.70424867</v>
      </c>
      <c r="E24" s="32">
        <v>1192053.3915810499</v>
      </c>
      <c r="F24" s="32">
        <v>171668.31266762299</v>
      </c>
      <c r="G24" s="32">
        <v>1192053.3915810499</v>
      </c>
      <c r="H24" s="32">
        <v>0.12588221785485301</v>
      </c>
    </row>
    <row r="25" spans="1:8" ht="14.25" x14ac:dyDescent="0.2">
      <c r="A25" s="32">
        <v>24</v>
      </c>
      <c r="B25" s="33">
        <v>38</v>
      </c>
      <c r="C25" s="32">
        <v>213737.82699999999</v>
      </c>
      <c r="D25" s="32">
        <v>1048145.3587610601</v>
      </c>
      <c r="E25" s="32">
        <v>991929.24434690305</v>
      </c>
      <c r="F25" s="32">
        <v>56216.114414159303</v>
      </c>
      <c r="G25" s="32">
        <v>991929.24434690305</v>
      </c>
      <c r="H25" s="32">
        <v>5.3633891467695198E-2</v>
      </c>
    </row>
    <row r="26" spans="1:8" ht="14.25" x14ac:dyDescent="0.2">
      <c r="A26" s="32">
        <v>25</v>
      </c>
      <c r="B26" s="33">
        <v>39</v>
      </c>
      <c r="C26" s="32">
        <v>77639.688999999998</v>
      </c>
      <c r="D26" s="32">
        <v>136556.181886665</v>
      </c>
      <c r="E26" s="32">
        <v>100088.247030731</v>
      </c>
      <c r="F26" s="32">
        <v>36467.9348559344</v>
      </c>
      <c r="G26" s="32">
        <v>100088.247030731</v>
      </c>
      <c r="H26" s="32">
        <v>0.267054441271659</v>
      </c>
    </row>
    <row r="27" spans="1:8" ht="14.25" x14ac:dyDescent="0.2">
      <c r="A27" s="32">
        <v>26</v>
      </c>
      <c r="B27" s="33">
        <v>42</v>
      </c>
      <c r="C27" s="32">
        <v>11048.361999999999</v>
      </c>
      <c r="D27" s="32">
        <v>208781.34299999999</v>
      </c>
      <c r="E27" s="32">
        <v>178876.30979999999</v>
      </c>
      <c r="F27" s="32">
        <v>29905.033200000002</v>
      </c>
      <c r="G27" s="32">
        <v>178876.30979999999</v>
      </c>
      <c r="H27" s="32">
        <v>0.143236137723283</v>
      </c>
    </row>
    <row r="28" spans="1:8" ht="14.25" x14ac:dyDescent="0.2">
      <c r="A28" s="32">
        <v>27</v>
      </c>
      <c r="B28" s="33">
        <v>75</v>
      </c>
      <c r="C28" s="32">
        <v>578</v>
      </c>
      <c r="D28" s="32">
        <v>191538.461538462</v>
      </c>
      <c r="E28" s="32">
        <v>180548.29914529901</v>
      </c>
      <c r="F28" s="32">
        <v>10990.1623931624</v>
      </c>
      <c r="G28" s="32">
        <v>180548.29914529901</v>
      </c>
      <c r="H28" s="32">
        <v>5.7378357875948201E-2</v>
      </c>
    </row>
    <row r="29" spans="1:8" ht="14.25" x14ac:dyDescent="0.2">
      <c r="A29" s="32">
        <v>28</v>
      </c>
      <c r="B29" s="33">
        <v>76</v>
      </c>
      <c r="C29" s="32">
        <v>2233</v>
      </c>
      <c r="D29" s="32">
        <v>393074.53531623899</v>
      </c>
      <c r="E29" s="32">
        <v>373108.94898376102</v>
      </c>
      <c r="F29" s="32">
        <v>19965.586332478601</v>
      </c>
      <c r="G29" s="32">
        <v>373108.94898376102</v>
      </c>
      <c r="H29" s="32">
        <v>5.0793385321732297E-2</v>
      </c>
    </row>
    <row r="30" spans="1:8" ht="14.25" x14ac:dyDescent="0.2">
      <c r="A30" s="32">
        <v>29</v>
      </c>
      <c r="B30" s="33">
        <v>99</v>
      </c>
      <c r="C30" s="32">
        <v>33</v>
      </c>
      <c r="D30" s="32">
        <v>40661.577036532799</v>
      </c>
      <c r="E30" s="32">
        <v>37490.435050298802</v>
      </c>
      <c r="F30" s="32">
        <v>3171.1419862340199</v>
      </c>
      <c r="G30" s="32">
        <v>37490.435050298802</v>
      </c>
      <c r="H30" s="32">
        <v>7.7988661959295796E-2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95</v>
      </c>
      <c r="D32" s="37">
        <v>98450.58</v>
      </c>
      <c r="E32" s="37">
        <v>93275.53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133</v>
      </c>
      <c r="D33" s="37">
        <v>352835.13</v>
      </c>
      <c r="E33" s="37">
        <v>394961.66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63</v>
      </c>
      <c r="D34" s="37">
        <v>142589.82</v>
      </c>
      <c r="E34" s="37">
        <v>150555.6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106</v>
      </c>
      <c r="D35" s="37">
        <v>219252.28</v>
      </c>
      <c r="E35" s="37">
        <v>255483.06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5</v>
      </c>
      <c r="D36" s="37">
        <v>1.02</v>
      </c>
      <c r="E36" s="37">
        <v>0.09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85</v>
      </c>
      <c r="D37" s="37">
        <v>128655.65</v>
      </c>
      <c r="E37" s="37">
        <v>145885.51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36</v>
      </c>
      <c r="D38" s="37">
        <v>37290.65</v>
      </c>
      <c r="E38" s="37">
        <v>32159.71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2015-08-17T01:24:02Z</dcterms:modified>
</cp:coreProperties>
</file>