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<sst xmlns="http://schemas.openxmlformats.org/spreadsheetml/2006/main" count="112" uniqueCount="70">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</sst>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9" sqref="I2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24313934.729699999</v>
      </c>
      <c r="F3" s="25">
        <f>RA!I7</f>
        <v>2868498.5309000001</v>
      </c>
      <c r="G3" s="16">
        <f>E3-F3</f>
        <v>21445436.198799998</v>
      </c>
      <c r="H3" s="27">
        <f>RA!J7</f>
        <v>11.7977553316209</v>
      </c>
      <c r="I3" s="20">
        <f>SUM(I4:I38)</f>
        <v>24313942.951513875</v>
      </c>
      <c r="J3" s="21">
        <f>SUM(J4:J38)</f>
        <v>21445436.266270895</v>
      </c>
      <c r="K3" s="22">
        <f>E3-I3</f>
        <v>-8.2218138761818409</v>
      </c>
      <c r="L3" s="22">
        <f>G3-J3</f>
        <v>-6.7470896989107132E-2</v>
      </c>
    </row>
    <row r="4" spans="1:13" x14ac:dyDescent="0.15">
      <c r="A4" s="41">
        <f>RA!A8</f>
        <v>42039</v>
      </c>
      <c r="B4" s="12">
        <v>12</v>
      </c>
      <c r="C4" s="38" t="s">
        <v>6</v>
      </c>
      <c r="D4" s="38"/>
      <c r="E4" s="15">
        <f>VLOOKUP(C4,RA!B8:D38,3,0)</f>
        <v>1083182.139</v>
      </c>
      <c r="F4" s="25">
        <f>VLOOKUP(C4,RA!B8:I41,8,0)</f>
        <v>257281.64259999999</v>
      </c>
      <c r="G4" s="16">
        <f t="shared" ref="G4:G38" si="0">E4-F4</f>
        <v>825900.49639999995</v>
      </c>
      <c r="H4" s="27">
        <f>RA!J8</f>
        <v>23.752389680051799</v>
      </c>
      <c r="I4" s="20">
        <f>VLOOKUP(B4,RMS!B:D,3,FALSE)</f>
        <v>1083183.69994444</v>
      </c>
      <c r="J4" s="21">
        <f>VLOOKUP(B4,RMS!B:E,4,FALSE)</f>
        <v>825900.51716752094</v>
      </c>
      <c r="K4" s="22">
        <f t="shared" ref="K4:K38" si="1">E4-I4</f>
        <v>-1.5609444400761276</v>
      </c>
      <c r="L4" s="22">
        <f t="shared" ref="L4:L38" si="2">G4-J4</f>
        <v>-2.0767520996741951E-2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VLOOKUP(C5,RA!B8:D39,3,0)</f>
        <v>142387.82990000001</v>
      </c>
      <c r="F5" s="25">
        <f>VLOOKUP(C5,RA!B9:I42,8,0)</f>
        <v>30305.908100000001</v>
      </c>
      <c r="G5" s="16">
        <f t="shared" si="0"/>
        <v>112081.92180000001</v>
      </c>
      <c r="H5" s="27">
        <f>RA!J9</f>
        <v>21.2840578589364</v>
      </c>
      <c r="I5" s="20">
        <f>VLOOKUP(B5,RMS!B:D,3,FALSE)</f>
        <v>142387.92380020401</v>
      </c>
      <c r="J5" s="21">
        <f>VLOOKUP(B5,RMS!B:E,4,FALSE)</f>
        <v>112081.92955197</v>
      </c>
      <c r="K5" s="22">
        <f t="shared" si="1"/>
        <v>-9.3900203995872289E-2</v>
      </c>
      <c r="L5" s="22">
        <f t="shared" si="2"/>
        <v>-7.7519699843833223E-3</v>
      </c>
      <c r="M5" s="34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VLOOKUP(C6,RA!B10:D40,3,0)</f>
        <v>248457.97820000001</v>
      </c>
      <c r="F6" s="25">
        <f>VLOOKUP(C6,RA!B10:I43,8,0)</f>
        <v>47234.161899999999</v>
      </c>
      <c r="G6" s="16">
        <f t="shared" si="0"/>
        <v>201223.81630000001</v>
      </c>
      <c r="H6" s="27">
        <f>RA!J10</f>
        <v>19.010925808137301</v>
      </c>
      <c r="I6" s="20">
        <f>VLOOKUP(B6,RMS!B:D,3,FALSE)</f>
        <v>248460.05019487199</v>
      </c>
      <c r="J6" s="21">
        <f>VLOOKUP(B6,RMS!B:E,4,FALSE)</f>
        <v>201223.816302564</v>
      </c>
      <c r="K6" s="22">
        <f>E6-I6</f>
        <v>-2.0719948719779495</v>
      </c>
      <c r="L6" s="22">
        <f t="shared" si="2"/>
        <v>-2.5639892555773258E-6</v>
      </c>
      <c r="M6" s="34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VLOOKUP(C7,RA!B10:D41,3,0)</f>
        <v>102855.75199999999</v>
      </c>
      <c r="F7" s="25">
        <f>VLOOKUP(C7,RA!B11:I44,8,0)</f>
        <v>20818.082299999998</v>
      </c>
      <c r="G7" s="16">
        <f t="shared" si="0"/>
        <v>82037.669699999999</v>
      </c>
      <c r="H7" s="27">
        <f>RA!J11</f>
        <v>20.240075926915601</v>
      </c>
      <c r="I7" s="20">
        <f>VLOOKUP(B7,RMS!B:D,3,FALSE)</f>
        <v>102855.82494700899</v>
      </c>
      <c r="J7" s="21">
        <f>VLOOKUP(B7,RMS!B:E,4,FALSE)</f>
        <v>82037.669813675195</v>
      </c>
      <c r="K7" s="22">
        <f t="shared" si="1"/>
        <v>-7.294700900092721E-2</v>
      </c>
      <c r="L7" s="22">
        <f t="shared" si="2"/>
        <v>-1.1367519618943334E-4</v>
      </c>
      <c r="M7" s="34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VLOOKUP(C8,RA!B12:D41,3,0)</f>
        <v>345392.03009999997</v>
      </c>
      <c r="F8" s="25">
        <f>VLOOKUP(C8,RA!B12:I45,8,0)</f>
        <v>36594.578399999999</v>
      </c>
      <c r="G8" s="16">
        <f t="shared" si="0"/>
        <v>308797.45169999998</v>
      </c>
      <c r="H8" s="27">
        <f>RA!J12</f>
        <v>10.595084776393</v>
      </c>
      <c r="I8" s="20">
        <f>VLOOKUP(B8,RMS!B:D,3,FALSE)</f>
        <v>345392.02308034198</v>
      </c>
      <c r="J8" s="21">
        <f>VLOOKUP(B8,RMS!B:E,4,FALSE)</f>
        <v>308797.451</v>
      </c>
      <c r="K8" s="22">
        <f t="shared" si="1"/>
        <v>7.0196579908952117E-3</v>
      </c>
      <c r="L8" s="22">
        <f t="shared" si="2"/>
        <v>6.99999975040555E-4</v>
      </c>
      <c r="M8" s="34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VLOOKUP(C9,RA!B12:D42,3,0)</f>
        <v>433807.56089999998</v>
      </c>
      <c r="F9" s="25">
        <f>VLOOKUP(C9,RA!B13:I46,8,0)</f>
        <v>75821.112500000003</v>
      </c>
      <c r="G9" s="16">
        <f t="shared" si="0"/>
        <v>357986.44839999999</v>
      </c>
      <c r="H9" s="27">
        <f>RA!J13</f>
        <v>17.478052328709399</v>
      </c>
      <c r="I9" s="20">
        <f>VLOOKUP(B9,RMS!B:D,3,FALSE)</f>
        <v>433807.98038119701</v>
      </c>
      <c r="J9" s="21">
        <f>VLOOKUP(B9,RMS!B:E,4,FALSE)</f>
        <v>357986.44908974401</v>
      </c>
      <c r="K9" s="22">
        <f t="shared" si="1"/>
        <v>-0.41948119702283293</v>
      </c>
      <c r="L9" s="22">
        <f t="shared" si="2"/>
        <v>-6.897440180182457E-4</v>
      </c>
      <c r="M9" s="34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VLOOKUP(C10,RA!B14:D43,3,0)</f>
        <v>243692.70879999999</v>
      </c>
      <c r="F10" s="25">
        <f>VLOOKUP(C10,RA!B14:I47,8,0)</f>
        <v>36196.909699999997</v>
      </c>
      <c r="G10" s="16">
        <f t="shared" si="0"/>
        <v>207495.7991</v>
      </c>
      <c r="H10" s="27">
        <f>RA!J14</f>
        <v>14.853505415997899</v>
      </c>
      <c r="I10" s="20">
        <f>VLOOKUP(B10,RMS!B:D,3,FALSE)</f>
        <v>243692.704244444</v>
      </c>
      <c r="J10" s="21">
        <f>VLOOKUP(B10,RMS!B:E,4,FALSE)</f>
        <v>207495.80494786301</v>
      </c>
      <c r="K10" s="22">
        <f t="shared" si="1"/>
        <v>4.5555559918284416E-3</v>
      </c>
      <c r="L10" s="22">
        <f t="shared" si="2"/>
        <v>-5.8478630089666694E-3</v>
      </c>
      <c r="M10" s="34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VLOOKUP(C11,RA!B14:D44,3,0)</f>
        <v>223685.76139999999</v>
      </c>
      <c r="F11" s="25">
        <f>VLOOKUP(C11,RA!B15:I48,8,0)</f>
        <v>7722.2969000000003</v>
      </c>
      <c r="G11" s="16">
        <f t="shared" si="0"/>
        <v>215963.4645</v>
      </c>
      <c r="H11" s="27">
        <f>RA!J15</f>
        <v>3.4522970311868901</v>
      </c>
      <c r="I11" s="20">
        <f>VLOOKUP(B11,RMS!B:D,3,FALSE)</f>
        <v>223686.00581111101</v>
      </c>
      <c r="J11" s="21">
        <f>VLOOKUP(B11,RMS!B:E,4,FALSE)</f>
        <v>215963.465386325</v>
      </c>
      <c r="K11" s="22">
        <f t="shared" si="1"/>
        <v>-0.24441111102350987</v>
      </c>
      <c r="L11" s="22">
        <f t="shared" si="2"/>
        <v>-8.8632499682717025E-4</v>
      </c>
      <c r="M11" s="34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VLOOKUP(C12,RA!B16:D45,3,0)</f>
        <v>817482.71759999997</v>
      </c>
      <c r="F12" s="25">
        <f>VLOOKUP(C12,RA!B16:I49,8,0)</f>
        <v>41425.275699999998</v>
      </c>
      <c r="G12" s="16">
        <f t="shared" si="0"/>
        <v>776057.44189999998</v>
      </c>
      <c r="H12" s="27">
        <f>RA!J16</f>
        <v>5.0674191402624498</v>
      </c>
      <c r="I12" s="20">
        <f>VLOOKUP(B12,RMS!B:D,3,FALSE)</f>
        <v>817482.419302564</v>
      </c>
      <c r="J12" s="21">
        <f>VLOOKUP(B12,RMS!B:E,4,FALSE)</f>
        <v>776057.44208290603</v>
      </c>
      <c r="K12" s="22">
        <f t="shared" si="1"/>
        <v>0.29829743597656488</v>
      </c>
      <c r="L12" s="22">
        <f t="shared" si="2"/>
        <v>-1.8290604930371046E-4</v>
      </c>
      <c r="M12" s="34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VLOOKUP(C13,RA!B16:D46,3,0)</f>
        <v>1113870.7725</v>
      </c>
      <c r="F13" s="25">
        <f>VLOOKUP(C13,RA!B17:I50,8,0)</f>
        <v>96882.119300000006</v>
      </c>
      <c r="G13" s="16">
        <f t="shared" si="0"/>
        <v>1016988.6531999999</v>
      </c>
      <c r="H13" s="27">
        <f>RA!J17</f>
        <v>8.6977880820550908</v>
      </c>
      <c r="I13" s="20">
        <f>VLOOKUP(B13,RMS!B:D,3,FALSE)</f>
        <v>1113870.94199915</v>
      </c>
      <c r="J13" s="21">
        <f>VLOOKUP(B13,RMS!B:E,4,FALSE)</f>
        <v>1016988.65298632</v>
      </c>
      <c r="K13" s="22">
        <f t="shared" si="1"/>
        <v>-0.16949915001168847</v>
      </c>
      <c r="L13" s="22">
        <f t="shared" si="2"/>
        <v>2.1367997396737337E-4</v>
      </c>
      <c r="M13" s="34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VLOOKUP(C14,RA!B18:D47,3,0)</f>
        <v>3698839.0589999999</v>
      </c>
      <c r="F14" s="25">
        <f>VLOOKUP(C14,RA!B18:I51,8,0)</f>
        <v>513943.09409999999</v>
      </c>
      <c r="G14" s="16">
        <f t="shared" si="0"/>
        <v>3184895.9649</v>
      </c>
      <c r="H14" s="27">
        <f>RA!J18</f>
        <v>13.894713608841</v>
      </c>
      <c r="I14" s="20">
        <f>VLOOKUP(B14,RMS!B:D,3,FALSE)</f>
        <v>3698839.2064829101</v>
      </c>
      <c r="J14" s="21">
        <f>VLOOKUP(B14,RMS!B:E,4,FALSE)</f>
        <v>3184895.95988718</v>
      </c>
      <c r="K14" s="22">
        <f t="shared" si="1"/>
        <v>-0.1474829101935029</v>
      </c>
      <c r="L14" s="22">
        <f t="shared" si="2"/>
        <v>5.0128200091421604E-3</v>
      </c>
      <c r="M14" s="34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VLOOKUP(C15,RA!B18:D48,3,0)</f>
        <v>856305.2095</v>
      </c>
      <c r="F15" s="25">
        <f>VLOOKUP(C15,RA!B19:I52,8,0)</f>
        <v>71812.232999999993</v>
      </c>
      <c r="G15" s="16">
        <f t="shared" si="0"/>
        <v>784492.97649999999</v>
      </c>
      <c r="H15" s="27">
        <f>RA!J19</f>
        <v>8.3862893981377802</v>
      </c>
      <c r="I15" s="20">
        <f>VLOOKUP(B15,RMS!B:D,3,FALSE)</f>
        <v>856305.16272393195</v>
      </c>
      <c r="J15" s="21">
        <f>VLOOKUP(B15,RMS!B:E,4,FALSE)</f>
        <v>784492.97588461498</v>
      </c>
      <c r="K15" s="22">
        <f t="shared" si="1"/>
        <v>4.6776068047620356E-2</v>
      </c>
      <c r="L15" s="22">
        <f t="shared" si="2"/>
        <v>6.1538501176983118E-4</v>
      </c>
      <c r="M15" s="34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VLOOKUP(C16,RA!B20:D49,3,0)</f>
        <v>1780405.2655</v>
      </c>
      <c r="F16" s="25">
        <f>VLOOKUP(C16,RA!B20:I53,8,0)</f>
        <v>138676.8101</v>
      </c>
      <c r="G16" s="16">
        <f t="shared" si="0"/>
        <v>1641728.4553999999</v>
      </c>
      <c r="H16" s="27">
        <f>RA!J20</f>
        <v>7.78905863666128</v>
      </c>
      <c r="I16" s="20">
        <f>VLOOKUP(B16,RMS!B:D,3,FALSE)</f>
        <v>1780405.6865999999</v>
      </c>
      <c r="J16" s="21">
        <f>VLOOKUP(B16,RMS!B:E,4,FALSE)</f>
        <v>1641728.4554000001</v>
      </c>
      <c r="K16" s="22">
        <f t="shared" si="1"/>
        <v>-0.42109999991953373</v>
      </c>
      <c r="L16" s="22">
        <f t="shared" si="2"/>
        <v>0</v>
      </c>
      <c r="M16" s="34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VLOOKUP(C17,RA!B20:D50,3,0)</f>
        <v>554025.85889999999</v>
      </c>
      <c r="F17" s="25">
        <f>VLOOKUP(C17,RA!B21:I54,8,0)</f>
        <v>71984.519499999995</v>
      </c>
      <c r="G17" s="16">
        <f t="shared" si="0"/>
        <v>482041.3394</v>
      </c>
      <c r="H17" s="27">
        <f>RA!J21</f>
        <v>12.992989107570301</v>
      </c>
      <c r="I17" s="20">
        <f>VLOOKUP(B17,RMS!B:D,3,FALSE)</f>
        <v>554025.60505617596</v>
      </c>
      <c r="J17" s="21">
        <f>VLOOKUP(B17,RMS!B:E,4,FALSE)</f>
        <v>482041.33910858497</v>
      </c>
      <c r="K17" s="22">
        <f t="shared" si="1"/>
        <v>0.25384382402990013</v>
      </c>
      <c r="L17" s="22">
        <f t="shared" si="2"/>
        <v>2.91415024548769E-4</v>
      </c>
      <c r="M17" s="34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VLOOKUP(C18,RA!B22:D51,3,0)</f>
        <v>1568333.0088</v>
      </c>
      <c r="F18" s="25">
        <f>VLOOKUP(C18,RA!B22:I55,8,0)</f>
        <v>211491.27100000001</v>
      </c>
      <c r="G18" s="16">
        <f t="shared" si="0"/>
        <v>1356841.7378</v>
      </c>
      <c r="H18" s="27">
        <f>RA!J22</f>
        <v>13.485099772389599</v>
      </c>
      <c r="I18" s="20">
        <f>VLOOKUP(B18,RMS!B:D,3,FALSE)</f>
        <v>1568334.7334</v>
      </c>
      <c r="J18" s="21">
        <f>VLOOKUP(B18,RMS!B:E,4,FALSE)</f>
        <v>1356841.7361999999</v>
      </c>
      <c r="K18" s="22">
        <f t="shared" si="1"/>
        <v>-1.7246000000741333</v>
      </c>
      <c r="L18" s="22">
        <f t="shared" si="2"/>
        <v>1.6000000759959221E-3</v>
      </c>
      <c r="M18" s="34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VLOOKUP(C19,RA!B22:D52,3,0)</f>
        <v>2934351.4626000002</v>
      </c>
      <c r="F19" s="25">
        <f>VLOOKUP(C19,RA!B23:I56,8,0)</f>
        <v>283644.18229999999</v>
      </c>
      <c r="G19" s="16">
        <f t="shared" si="0"/>
        <v>2650707.2803000002</v>
      </c>
      <c r="H19" s="27">
        <f>RA!J23</f>
        <v>9.6663329500643904</v>
      </c>
      <c r="I19" s="20">
        <f>VLOOKUP(B19,RMS!B:D,3,FALSE)</f>
        <v>2934353.5960025601</v>
      </c>
      <c r="J19" s="21">
        <f>VLOOKUP(B19,RMS!B:E,4,FALSE)</f>
        <v>2650707.3204546999</v>
      </c>
      <c r="K19" s="22">
        <f t="shared" si="1"/>
        <v>-2.1334025599062443</v>
      </c>
      <c r="L19" s="22">
        <f t="shared" si="2"/>
        <v>-4.0154699701815844E-2</v>
      </c>
      <c r="M19" s="34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VLOOKUP(C20,RA!B24:D53,3,0)</f>
        <v>355273.07429999998</v>
      </c>
      <c r="F20" s="25">
        <f>VLOOKUP(C20,RA!B24:I57,8,0)</f>
        <v>64741.174500000001</v>
      </c>
      <c r="G20" s="16">
        <f t="shared" si="0"/>
        <v>290531.89979999996</v>
      </c>
      <c r="H20" s="27">
        <f>RA!J24</f>
        <v>18.2229330572154</v>
      </c>
      <c r="I20" s="20">
        <f>VLOOKUP(B20,RMS!B:D,3,FALSE)</f>
        <v>355273.076889524</v>
      </c>
      <c r="J20" s="21">
        <f>VLOOKUP(B20,RMS!B:E,4,FALSE)</f>
        <v>290531.89150401199</v>
      </c>
      <c r="K20" s="22">
        <f t="shared" si="1"/>
        <v>-2.5895240250974894E-3</v>
      </c>
      <c r="L20" s="22">
        <f t="shared" si="2"/>
        <v>8.2959879655390978E-3</v>
      </c>
      <c r="M20" s="34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VLOOKUP(C21,RA!B24:D54,3,0)</f>
        <v>400543.11129999999</v>
      </c>
      <c r="F21" s="25">
        <f>VLOOKUP(C21,RA!B25:I58,8,0)</f>
        <v>46128.933199999999</v>
      </c>
      <c r="G21" s="16">
        <f t="shared" si="0"/>
        <v>354414.17810000002</v>
      </c>
      <c r="H21" s="27">
        <f>RA!J25</f>
        <v>11.5165963160081</v>
      </c>
      <c r="I21" s="20">
        <f>VLOOKUP(B21,RMS!B:D,3,FALSE)</f>
        <v>400543.10883590498</v>
      </c>
      <c r="J21" s="21">
        <f>VLOOKUP(B21,RMS!B:E,4,FALSE)</f>
        <v>354414.15178761701</v>
      </c>
      <c r="K21" s="22">
        <f t="shared" si="1"/>
        <v>2.4640950141474605E-3</v>
      </c>
      <c r="L21" s="22">
        <f t="shared" si="2"/>
        <v>2.6312383008189499E-2</v>
      </c>
      <c r="M21" s="34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VLOOKUP(C22,RA!B26:D55,3,0)</f>
        <v>1089741.6813999999</v>
      </c>
      <c r="F22" s="25">
        <f>VLOOKUP(C22,RA!B26:I59,8,0)</f>
        <v>229788.49290000001</v>
      </c>
      <c r="G22" s="16">
        <f t="shared" si="0"/>
        <v>859953.18849999993</v>
      </c>
      <c r="H22" s="27">
        <f>RA!J26</f>
        <v>21.086510392516999</v>
      </c>
      <c r="I22" s="20">
        <f>VLOOKUP(B22,RMS!B:D,3,FALSE)</f>
        <v>1089741.6233979</v>
      </c>
      <c r="J22" s="21">
        <f>VLOOKUP(B22,RMS!B:E,4,FALSE)</f>
        <v>859953.169059593</v>
      </c>
      <c r="K22" s="22">
        <f t="shared" si="1"/>
        <v>5.8002099860459566E-2</v>
      </c>
      <c r="L22" s="22">
        <f t="shared" si="2"/>
        <v>1.9440406933426857E-2</v>
      </c>
      <c r="M22" s="34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VLOOKUP(C23,RA!B26:D56,3,0)</f>
        <v>366556.22560000001</v>
      </c>
      <c r="F23" s="25">
        <f>VLOOKUP(C23,RA!B27:I60,8,0)</f>
        <v>88074.743499999997</v>
      </c>
      <c r="G23" s="16">
        <f t="shared" si="0"/>
        <v>278481.48210000002</v>
      </c>
      <c r="H23" s="27">
        <f>RA!J27</f>
        <v>24.027621780487902</v>
      </c>
      <c r="I23" s="20">
        <f>VLOOKUP(B23,RMS!B:D,3,FALSE)</f>
        <v>366556.190563732</v>
      </c>
      <c r="J23" s="21">
        <f>VLOOKUP(B23,RMS!B:E,4,FALSE)</f>
        <v>278481.51448497199</v>
      </c>
      <c r="K23" s="22">
        <f t="shared" si="1"/>
        <v>3.5036268003750592E-2</v>
      </c>
      <c r="L23" s="22">
        <f t="shared" si="2"/>
        <v>-3.23849719716236E-2</v>
      </c>
      <c r="M23" s="34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VLOOKUP(C24,RA!B28:D57,3,0)</f>
        <v>1084384.2651</v>
      </c>
      <c r="F24" s="25">
        <f>VLOOKUP(C24,RA!B28:I61,8,0)</f>
        <v>63789.121899999998</v>
      </c>
      <c r="G24" s="16">
        <f t="shared" si="0"/>
        <v>1020595.1431999999</v>
      </c>
      <c r="H24" s="27">
        <f>RA!J28</f>
        <v>5.8825200579720196</v>
      </c>
      <c r="I24" s="20">
        <f>VLOOKUP(B24,RMS!B:D,3,FALSE)</f>
        <v>1084384.2615610601</v>
      </c>
      <c r="J24" s="21">
        <f>VLOOKUP(B24,RMS!B:E,4,FALSE)</f>
        <v>1020595.14385133</v>
      </c>
      <c r="K24" s="22">
        <f t="shared" si="1"/>
        <v>3.5389398690313101E-3</v>
      </c>
      <c r="L24" s="22">
        <f t="shared" si="2"/>
        <v>-6.5133010502904654E-4</v>
      </c>
      <c r="M24" s="34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VLOOKUP(C25,RA!B28:D58,3,0)</f>
        <v>734393.59589999996</v>
      </c>
      <c r="F25" s="25">
        <f>VLOOKUP(C25,RA!B29:I62,8,0)</f>
        <v>133772.68840000001</v>
      </c>
      <c r="G25" s="16">
        <f t="shared" si="0"/>
        <v>600620.90749999997</v>
      </c>
      <c r="H25" s="27">
        <f>RA!J29</f>
        <v>18.2153941900952</v>
      </c>
      <c r="I25" s="20">
        <f>VLOOKUP(B25,RMS!B:D,3,FALSE)</f>
        <v>734393.59757079603</v>
      </c>
      <c r="J25" s="21">
        <f>VLOOKUP(B25,RMS!B:E,4,FALSE)</f>
        <v>600620.89506244101</v>
      </c>
      <c r="K25" s="22">
        <f t="shared" si="1"/>
        <v>-1.6707960749045014E-3</v>
      </c>
      <c r="L25" s="22">
        <f t="shared" si="2"/>
        <v>1.2437558965757489E-2</v>
      </c>
      <c r="M25" s="34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VLOOKUP(C26,RA!B30:D59,3,0)</f>
        <v>1041586.3628999999</v>
      </c>
      <c r="F26" s="25">
        <f>VLOOKUP(C26,RA!B30:I63,8,0)</f>
        <v>172118.44039999999</v>
      </c>
      <c r="G26" s="16">
        <f t="shared" si="0"/>
        <v>869467.92249999999</v>
      </c>
      <c r="H26" s="27">
        <f>RA!J30</f>
        <v>16.524644189924398</v>
      </c>
      <c r="I26" s="20">
        <f>VLOOKUP(B26,RMS!B:D,3,FALSE)</f>
        <v>1041586.35444611</v>
      </c>
      <c r="J26" s="21">
        <f>VLOOKUP(B26,RMS!B:E,4,FALSE)</f>
        <v>869467.91325912997</v>
      </c>
      <c r="K26" s="22">
        <f t="shared" si="1"/>
        <v>8.4538899827748537E-3</v>
      </c>
      <c r="L26" s="22">
        <f t="shared" si="2"/>
        <v>9.2408700147643685E-3</v>
      </c>
      <c r="M26" s="34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VLOOKUP(C27,RA!B30:D60,3,0)</f>
        <v>1611686.6743999999</v>
      </c>
      <c r="F27" s="25">
        <f>VLOOKUP(C27,RA!B31:I64,8,0)</f>
        <v>-15913.951800000001</v>
      </c>
      <c r="G27" s="16">
        <f t="shared" si="0"/>
        <v>1627600.6261999998</v>
      </c>
      <c r="H27" s="27">
        <f>RA!J31</f>
        <v>-0.987409777146942</v>
      </c>
      <c r="I27" s="20">
        <f>VLOOKUP(B27,RMS!B:D,3,FALSE)</f>
        <v>1611686.6349734501</v>
      </c>
      <c r="J27" s="21">
        <f>VLOOKUP(B27,RMS!B:E,4,FALSE)</f>
        <v>1627600.6856477901</v>
      </c>
      <c r="K27" s="22">
        <f t="shared" si="1"/>
        <v>3.9426549803465605E-2</v>
      </c>
      <c r="L27" s="22">
        <f t="shared" si="2"/>
        <v>-5.9447790263220668E-2</v>
      </c>
      <c r="M27" s="34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VLOOKUP(C28,RA!B32:D61,3,0)</f>
        <v>141119.5006</v>
      </c>
      <c r="F28" s="25">
        <f>VLOOKUP(C28,RA!B32:I65,8,0)</f>
        <v>39768.888599999998</v>
      </c>
      <c r="G28" s="16">
        <f t="shared" si="0"/>
        <v>101350.61199999999</v>
      </c>
      <c r="H28" s="27">
        <f>RA!J32</f>
        <v>28.181001513549901</v>
      </c>
      <c r="I28" s="20">
        <f>VLOOKUP(B28,RMS!B:D,3,FALSE)</f>
        <v>141119.42896723401</v>
      </c>
      <c r="J28" s="21">
        <f>VLOOKUP(B28,RMS!B:E,4,FALSE)</f>
        <v>101350.615835427</v>
      </c>
      <c r="K28" s="22">
        <f t="shared" si="1"/>
        <v>7.1632765990216285E-2</v>
      </c>
      <c r="L28" s="22">
        <f t="shared" si="2"/>
        <v>-3.835427007288672E-3</v>
      </c>
      <c r="M28" s="34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VLOOKUP(C29,RA!B32:D62,3,0)</f>
        <v>0</v>
      </c>
      <c r="F29" s="25">
        <f>VLOOKUP(C29,RA!B33:I66,8,0)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1"/>
      <c r="B30" s="12">
        <v>42</v>
      </c>
      <c r="C30" s="38" t="s">
        <v>32</v>
      </c>
      <c r="D30" s="38"/>
      <c r="E30" s="15">
        <f>VLOOKUP(C30,RA!B34:D64,3,0)</f>
        <v>303045.21669999999</v>
      </c>
      <c r="F30" s="25">
        <f>VLOOKUP(C30,RA!B34:I68,8,0)</f>
        <v>39836.061099999999</v>
      </c>
      <c r="G30" s="16">
        <f t="shared" si="0"/>
        <v>263209.1556</v>
      </c>
      <c r="H30" s="27">
        <f>RA!J34</f>
        <v>13.145253217916901</v>
      </c>
      <c r="I30" s="20">
        <f>VLOOKUP(B30,RMS!B:D,3,FALSE)</f>
        <v>303045.2169</v>
      </c>
      <c r="J30" s="21">
        <f>VLOOKUP(B30,RMS!B:E,4,FALSE)</f>
        <v>263209.14120000001</v>
      </c>
      <c r="K30" s="22">
        <f t="shared" si="1"/>
        <v>-2.0000000949949026E-4</v>
      </c>
      <c r="L30" s="22">
        <f t="shared" si="2"/>
        <v>1.4399999985471368E-2</v>
      </c>
      <c r="M30" s="34"/>
    </row>
    <row r="31" spans="1:13" x14ac:dyDescent="0.15">
      <c r="A31" s="41"/>
      <c r="B31" s="12">
        <v>71</v>
      </c>
      <c r="C31" s="38" t="s">
        <v>36</v>
      </c>
      <c r="D31" s="38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1"/>
      <c r="B32" s="12">
        <v>72</v>
      </c>
      <c r="C32" s="38" t="s">
        <v>37</v>
      </c>
      <c r="D32" s="38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1"/>
      <c r="B33" s="12">
        <v>73</v>
      </c>
      <c r="C33" s="38" t="s">
        <v>38</v>
      </c>
      <c r="D33" s="38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1"/>
      <c r="B34" s="12">
        <v>75</v>
      </c>
      <c r="C34" s="38" t="s">
        <v>33</v>
      </c>
      <c r="D34" s="38"/>
      <c r="E34" s="15">
        <f>VLOOKUP(C34,RA!B8:D68,3,0)</f>
        <v>238820.5128</v>
      </c>
      <c r="F34" s="25">
        <f>VLOOKUP(C34,RA!B8:I72,8,0)</f>
        <v>13797.529200000001</v>
      </c>
      <c r="G34" s="16">
        <f t="shared" si="0"/>
        <v>225022.98360000001</v>
      </c>
      <c r="H34" s="27">
        <f>RA!J38</f>
        <v>5.7773635263712597</v>
      </c>
      <c r="I34" s="20">
        <f>VLOOKUP(B34,RMS!B:D,3,FALSE)</f>
        <v>238820.51282051299</v>
      </c>
      <c r="J34" s="21">
        <f>VLOOKUP(B34,RMS!B:E,4,FALSE)</f>
        <v>225022.98290598299</v>
      </c>
      <c r="K34" s="22">
        <f t="shared" si="1"/>
        <v>-2.0512990886345506E-5</v>
      </c>
      <c r="L34" s="22">
        <f t="shared" si="2"/>
        <v>6.9401701330207288E-4</v>
      </c>
      <c r="M34" s="34"/>
    </row>
    <row r="35" spans="1:13" x14ac:dyDescent="0.15">
      <c r="A35" s="41"/>
      <c r="B35" s="12">
        <v>76</v>
      </c>
      <c r="C35" s="38" t="s">
        <v>34</v>
      </c>
      <c r="D35" s="38"/>
      <c r="E35" s="15">
        <f>VLOOKUP(C35,RA!B8:D69,3,0)</f>
        <v>790698.99360000005</v>
      </c>
      <c r="F35" s="25">
        <f>VLOOKUP(C35,RA!B8:I73,8,0)</f>
        <v>49136.373299999999</v>
      </c>
      <c r="G35" s="16">
        <f t="shared" si="0"/>
        <v>741562.62030000007</v>
      </c>
      <c r="H35" s="27">
        <f>RA!J39</f>
        <v>6.21429566721533</v>
      </c>
      <c r="I35" s="20">
        <f>VLOOKUP(B35,RMS!B:D,3,FALSE)</f>
        <v>790698.98049572599</v>
      </c>
      <c r="J35" s="21">
        <f>VLOOKUP(B35,RMS!B:E,4,FALSE)</f>
        <v>741562.61412136804</v>
      </c>
      <c r="K35" s="22">
        <f t="shared" si="1"/>
        <v>1.3104274054057896E-2</v>
      </c>
      <c r="L35" s="22">
        <f t="shared" si="2"/>
        <v>6.1786320293322206E-3</v>
      </c>
      <c r="M35" s="34"/>
    </row>
    <row r="36" spans="1:13" x14ac:dyDescent="0.15">
      <c r="A36" s="41"/>
      <c r="B36" s="12">
        <v>77</v>
      </c>
      <c r="C36" s="38" t="s">
        <v>39</v>
      </c>
      <c r="D36" s="38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1"/>
      <c r="B37" s="12">
        <v>78</v>
      </c>
      <c r="C37" s="38" t="s">
        <v>40</v>
      </c>
      <c r="D37" s="38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1"/>
      <c r="B38" s="12">
        <v>99</v>
      </c>
      <c r="C38" s="38" t="s">
        <v>35</v>
      </c>
      <c r="D38" s="38"/>
      <c r="E38" s="15">
        <f>VLOOKUP(C38,RA!B8:D72,3,0)</f>
        <v>9010.4004000000004</v>
      </c>
      <c r="F38" s="25">
        <f>VLOOKUP(C38,RA!B8:I76,8,0)</f>
        <v>1625.8382999999999</v>
      </c>
      <c r="G38" s="16">
        <f t="shared" si="0"/>
        <v>7384.562100000001</v>
      </c>
      <c r="H38" s="27" t="e">
        <f>RA!#REF!</f>
        <v>#REF!</v>
      </c>
      <c r="I38" s="20">
        <f>VLOOKUP(B38,RMS!B:D,3,FALSE)</f>
        <v>9010.4001210195893</v>
      </c>
      <c r="J38" s="21">
        <f>VLOOKUP(B38,RMS!B:E,4,FALSE)</f>
        <v>7384.5622872702497</v>
      </c>
      <c r="K38" s="22">
        <f t="shared" si="1"/>
        <v>2.7898041116714012E-4</v>
      </c>
      <c r="L38" s="22">
        <f t="shared" si="2"/>
        <v>-1.8727024871623144E-4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46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47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59</v>
      </c>
      <c r="F5" s="61" t="s">
        <v>60</v>
      </c>
      <c r="G5" s="61" t="s">
        <v>48</v>
      </c>
      <c r="H5" s="61" t="s">
        <v>49</v>
      </c>
      <c r="I5" s="61" t="s">
        <v>1</v>
      </c>
      <c r="J5" s="61" t="s">
        <v>2</v>
      </c>
      <c r="K5" s="61" t="s">
        <v>50</v>
      </c>
      <c r="L5" s="61" t="s">
        <v>51</v>
      </c>
      <c r="M5" s="61" t="s">
        <v>52</v>
      </c>
      <c r="N5" s="61" t="s">
        <v>53</v>
      </c>
      <c r="O5" s="61" t="s">
        <v>54</v>
      </c>
      <c r="P5" s="61" t="s">
        <v>61</v>
      </c>
      <c r="Q5" s="61" t="s">
        <v>62</v>
      </c>
      <c r="R5" s="61" t="s">
        <v>55</v>
      </c>
      <c r="S5" s="61" t="s">
        <v>56</v>
      </c>
      <c r="T5" s="61" t="s">
        <v>57</v>
      </c>
      <c r="U5" s="62" t="s">
        <v>58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24313934.729699999</v>
      </c>
      <c r="E7" s="65">
        <v>25946974</v>
      </c>
      <c r="F7" s="66">
        <v>93.706243856027299</v>
      </c>
      <c r="G7" s="65">
        <v>23102953.407099999</v>
      </c>
      <c r="H7" s="66">
        <v>5.2416732235967904</v>
      </c>
      <c r="I7" s="65">
        <v>2868498.5309000001</v>
      </c>
      <c r="J7" s="66">
        <v>11.7977553316209</v>
      </c>
      <c r="K7" s="65">
        <v>2577433.0087000001</v>
      </c>
      <c r="L7" s="66">
        <v>11.1562922855911</v>
      </c>
      <c r="M7" s="66">
        <v>0.112928452928756</v>
      </c>
      <c r="N7" s="65">
        <v>97512020.339699998</v>
      </c>
      <c r="O7" s="65">
        <v>763521463.35469997</v>
      </c>
      <c r="P7" s="65">
        <v>1063034</v>
      </c>
      <c r="Q7" s="65">
        <v>1045294</v>
      </c>
      <c r="R7" s="66">
        <v>1.6971301853832399</v>
      </c>
      <c r="S7" s="65">
        <v>22.872207972369701</v>
      </c>
      <c r="T7" s="65">
        <v>22.07265691968</v>
      </c>
      <c r="U7" s="67">
        <v>3.4957318228984402</v>
      </c>
      <c r="V7" s="55"/>
      <c r="W7" s="55"/>
    </row>
    <row r="8" spans="1:23" ht="14.25" thickBot="1" x14ac:dyDescent="0.2">
      <c r="A8" s="52">
        <v>42039</v>
      </c>
      <c r="B8" s="42" t="s">
        <v>6</v>
      </c>
      <c r="C8" s="43"/>
      <c r="D8" s="68">
        <v>1083182.139</v>
      </c>
      <c r="E8" s="68">
        <v>1396879</v>
      </c>
      <c r="F8" s="69">
        <v>77.543018328717096</v>
      </c>
      <c r="G8" s="68">
        <v>853495.45349999995</v>
      </c>
      <c r="H8" s="69">
        <v>26.911295726076201</v>
      </c>
      <c r="I8" s="68">
        <v>257281.64259999999</v>
      </c>
      <c r="J8" s="69">
        <v>23.752389680051799</v>
      </c>
      <c r="K8" s="68">
        <v>108237.7577</v>
      </c>
      <c r="L8" s="69">
        <v>12.681702902592001</v>
      </c>
      <c r="M8" s="69">
        <v>1.3770045506033199</v>
      </c>
      <c r="N8" s="68">
        <v>4523812.8413000004</v>
      </c>
      <c r="O8" s="68">
        <v>31537068.490600001</v>
      </c>
      <c r="P8" s="68">
        <v>35816</v>
      </c>
      <c r="Q8" s="68">
        <v>35422</v>
      </c>
      <c r="R8" s="69">
        <v>1.1123030884761</v>
      </c>
      <c r="S8" s="68">
        <v>30.242967919365601</v>
      </c>
      <c r="T8" s="68">
        <v>30.819095796397701</v>
      </c>
      <c r="U8" s="70">
        <v>-1.9049978116174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142387.82990000001</v>
      </c>
      <c r="E9" s="68">
        <v>196516</v>
      </c>
      <c r="F9" s="69">
        <v>72.456100215758497</v>
      </c>
      <c r="G9" s="68">
        <v>205427.47169999999</v>
      </c>
      <c r="H9" s="69">
        <v>-30.687055279569002</v>
      </c>
      <c r="I9" s="68">
        <v>30305.908100000001</v>
      </c>
      <c r="J9" s="69">
        <v>21.2840578589364</v>
      </c>
      <c r="K9" s="68">
        <v>49298.446900000003</v>
      </c>
      <c r="L9" s="69">
        <v>23.9979816195148</v>
      </c>
      <c r="M9" s="69">
        <v>-0.38525633147278698</v>
      </c>
      <c r="N9" s="68">
        <v>578160.65619999997</v>
      </c>
      <c r="O9" s="68">
        <v>4189173.0976</v>
      </c>
      <c r="P9" s="68">
        <v>7599</v>
      </c>
      <c r="Q9" s="68">
        <v>7652</v>
      </c>
      <c r="R9" s="69">
        <v>-0.69262937794041302</v>
      </c>
      <c r="S9" s="68">
        <v>18.737706263982101</v>
      </c>
      <c r="T9" s="68">
        <v>18.702351999477301</v>
      </c>
      <c r="U9" s="70">
        <v>0.18867978826632001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248457.97820000001</v>
      </c>
      <c r="E10" s="68">
        <v>240349</v>
      </c>
      <c r="F10" s="69">
        <v>103.373834798564</v>
      </c>
      <c r="G10" s="68">
        <v>427685.761</v>
      </c>
      <c r="H10" s="69">
        <v>-41.906418016100403</v>
      </c>
      <c r="I10" s="68">
        <v>47234.161899999999</v>
      </c>
      <c r="J10" s="69">
        <v>19.010925808137301</v>
      </c>
      <c r="K10" s="68">
        <v>100997.7711</v>
      </c>
      <c r="L10" s="69">
        <v>23.614948242338102</v>
      </c>
      <c r="M10" s="69">
        <v>-0.53232470988659297</v>
      </c>
      <c r="N10" s="68">
        <v>937356.57010000001</v>
      </c>
      <c r="O10" s="68">
        <v>6315930.8782000002</v>
      </c>
      <c r="P10" s="68">
        <v>100716</v>
      </c>
      <c r="Q10" s="68">
        <v>98411</v>
      </c>
      <c r="R10" s="69">
        <v>2.3422178415014598</v>
      </c>
      <c r="S10" s="68">
        <v>2.46691665872354</v>
      </c>
      <c r="T10" s="68">
        <v>2.33001621261851</v>
      </c>
      <c r="U10" s="70">
        <v>5.5494556583791503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102855.75199999999</v>
      </c>
      <c r="E11" s="68">
        <v>145023</v>
      </c>
      <c r="F11" s="69">
        <v>70.923751404949599</v>
      </c>
      <c r="G11" s="68">
        <v>79706.616800000003</v>
      </c>
      <c r="H11" s="69">
        <v>29.0429278388341</v>
      </c>
      <c r="I11" s="68">
        <v>20818.082299999998</v>
      </c>
      <c r="J11" s="69">
        <v>20.240075926915601</v>
      </c>
      <c r="K11" s="68">
        <v>17828.558099999998</v>
      </c>
      <c r="L11" s="69">
        <v>22.367726564954399</v>
      </c>
      <c r="M11" s="69">
        <v>0.16768177119158101</v>
      </c>
      <c r="N11" s="68">
        <v>516291.47859999997</v>
      </c>
      <c r="O11" s="68">
        <v>2902178.6479000002</v>
      </c>
      <c r="P11" s="68">
        <v>4792</v>
      </c>
      <c r="Q11" s="68">
        <v>5514</v>
      </c>
      <c r="R11" s="69">
        <v>-13.0939426913312</v>
      </c>
      <c r="S11" s="68">
        <v>21.464055091819699</v>
      </c>
      <c r="T11" s="68">
        <v>22.4867218353283</v>
      </c>
      <c r="U11" s="70">
        <v>-4.7645551557418102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345392.03009999997</v>
      </c>
      <c r="E12" s="68">
        <v>374813</v>
      </c>
      <c r="F12" s="69">
        <v>92.1504937395448</v>
      </c>
      <c r="G12" s="68">
        <v>185411.15410000001</v>
      </c>
      <c r="H12" s="69">
        <v>86.284386058950702</v>
      </c>
      <c r="I12" s="68">
        <v>36594.578399999999</v>
      </c>
      <c r="J12" s="69">
        <v>10.595084776393</v>
      </c>
      <c r="K12" s="68">
        <v>-2462.6075000000001</v>
      </c>
      <c r="L12" s="69">
        <v>-1.3281873531038</v>
      </c>
      <c r="M12" s="69">
        <v>-15.860093782708001</v>
      </c>
      <c r="N12" s="68">
        <v>1618553.2990000001</v>
      </c>
      <c r="O12" s="68">
        <v>13062323.738700001</v>
      </c>
      <c r="P12" s="68">
        <v>2668</v>
      </c>
      <c r="Q12" s="68">
        <v>3010</v>
      </c>
      <c r="R12" s="69">
        <v>-11.3621262458472</v>
      </c>
      <c r="S12" s="68">
        <v>129.45728264617699</v>
      </c>
      <c r="T12" s="68">
        <v>133.95404637873801</v>
      </c>
      <c r="U12" s="70">
        <v>-3.4735502249424202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433807.56089999998</v>
      </c>
      <c r="E13" s="68">
        <v>429025</v>
      </c>
      <c r="F13" s="69">
        <v>101.114751098421</v>
      </c>
      <c r="G13" s="68">
        <v>403898.58720000001</v>
      </c>
      <c r="H13" s="69">
        <v>7.4050701457863504</v>
      </c>
      <c r="I13" s="68">
        <v>75821.112500000003</v>
      </c>
      <c r="J13" s="69">
        <v>17.478052328709399</v>
      </c>
      <c r="K13" s="68">
        <v>76275.678199999995</v>
      </c>
      <c r="L13" s="69">
        <v>18.884858877268201</v>
      </c>
      <c r="M13" s="69">
        <v>-5.9595104327760003E-3</v>
      </c>
      <c r="N13" s="68">
        <v>1879231.6616</v>
      </c>
      <c r="O13" s="68">
        <v>13674222.0535</v>
      </c>
      <c r="P13" s="68">
        <v>13543</v>
      </c>
      <c r="Q13" s="68">
        <v>13456</v>
      </c>
      <c r="R13" s="69">
        <v>0.64655172413792295</v>
      </c>
      <c r="S13" s="68">
        <v>32.0318659750425</v>
      </c>
      <c r="T13" s="68">
        <v>33.596801530915599</v>
      </c>
      <c r="U13" s="70">
        <v>-4.8855585156744503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243692.70879999999</v>
      </c>
      <c r="E14" s="68">
        <v>157207</v>
      </c>
      <c r="F14" s="69">
        <v>155.013904469903</v>
      </c>
      <c r="G14" s="68">
        <v>169202.5785</v>
      </c>
      <c r="H14" s="69">
        <v>44.024228803345402</v>
      </c>
      <c r="I14" s="68">
        <v>36196.909699999997</v>
      </c>
      <c r="J14" s="69">
        <v>14.853505415997899</v>
      </c>
      <c r="K14" s="68">
        <v>22456.108400000001</v>
      </c>
      <c r="L14" s="69">
        <v>13.271729425801899</v>
      </c>
      <c r="M14" s="69">
        <v>0.61189592850380103</v>
      </c>
      <c r="N14" s="68">
        <v>1060805.003</v>
      </c>
      <c r="O14" s="68">
        <v>7619974.0237999996</v>
      </c>
      <c r="P14" s="68">
        <v>3071</v>
      </c>
      <c r="Q14" s="68">
        <v>3462</v>
      </c>
      <c r="R14" s="69">
        <v>-11.2940496822646</v>
      </c>
      <c r="S14" s="68">
        <v>79.352884662976194</v>
      </c>
      <c r="T14" s="68">
        <v>72.579871288272699</v>
      </c>
      <c r="U14" s="70">
        <v>8.5353083299612695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223685.76139999999</v>
      </c>
      <c r="E15" s="68">
        <v>107370</v>
      </c>
      <c r="F15" s="69">
        <v>208.331714072832</v>
      </c>
      <c r="G15" s="68">
        <v>88075.766199999998</v>
      </c>
      <c r="H15" s="69">
        <v>153.96970250824799</v>
      </c>
      <c r="I15" s="68">
        <v>7722.2969000000003</v>
      </c>
      <c r="J15" s="69">
        <v>3.4522970311868901</v>
      </c>
      <c r="K15" s="68">
        <v>14337.427100000001</v>
      </c>
      <c r="L15" s="69">
        <v>16.278515326727899</v>
      </c>
      <c r="M15" s="69">
        <v>-0.46138893358348798</v>
      </c>
      <c r="N15" s="68">
        <v>1001196.08</v>
      </c>
      <c r="O15" s="68">
        <v>6260721.6106000002</v>
      </c>
      <c r="P15" s="68">
        <v>8362</v>
      </c>
      <c r="Q15" s="68">
        <v>8871</v>
      </c>
      <c r="R15" s="69">
        <v>-5.7377973171006698</v>
      </c>
      <c r="S15" s="68">
        <v>26.750270437694301</v>
      </c>
      <c r="T15" s="68">
        <v>26.7028762597227</v>
      </c>
      <c r="U15" s="70">
        <v>0.17717270590600201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817482.71759999997</v>
      </c>
      <c r="E16" s="68">
        <v>743696</v>
      </c>
      <c r="F16" s="69">
        <v>109.921623566619</v>
      </c>
      <c r="G16" s="68">
        <v>1848182.0891</v>
      </c>
      <c r="H16" s="69">
        <v>-55.768280494586698</v>
      </c>
      <c r="I16" s="68">
        <v>41425.275699999998</v>
      </c>
      <c r="J16" s="69">
        <v>5.0674191402624498</v>
      </c>
      <c r="K16" s="68">
        <v>127431.66310000001</v>
      </c>
      <c r="L16" s="69">
        <v>6.8949733823064401</v>
      </c>
      <c r="M16" s="69">
        <v>-0.67492164276713396</v>
      </c>
      <c r="N16" s="68">
        <v>3249318.0207000002</v>
      </c>
      <c r="O16" s="68">
        <v>29429952.757800002</v>
      </c>
      <c r="P16" s="68">
        <v>42346</v>
      </c>
      <c r="Q16" s="68">
        <v>38253</v>
      </c>
      <c r="R16" s="69">
        <v>10.699814393642299</v>
      </c>
      <c r="S16" s="68">
        <v>19.3048391253011</v>
      </c>
      <c r="T16" s="68">
        <v>19.4529516900635</v>
      </c>
      <c r="U16" s="70">
        <v>-0.76723024626668701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1113870.7725</v>
      </c>
      <c r="E17" s="68">
        <v>1099213</v>
      </c>
      <c r="F17" s="69">
        <v>101.333478816208</v>
      </c>
      <c r="G17" s="68">
        <v>2509724.5140999998</v>
      </c>
      <c r="H17" s="69">
        <v>-55.617807203853999</v>
      </c>
      <c r="I17" s="68">
        <v>96882.119300000006</v>
      </c>
      <c r="J17" s="69">
        <v>8.6977880820550908</v>
      </c>
      <c r="K17" s="68">
        <v>-52218.051899999999</v>
      </c>
      <c r="L17" s="69">
        <v>-2.0806288342258799</v>
      </c>
      <c r="M17" s="69">
        <v>-2.8553376806460302</v>
      </c>
      <c r="N17" s="68">
        <v>3860410.2132999999</v>
      </c>
      <c r="O17" s="68">
        <v>31665132.785999998</v>
      </c>
      <c r="P17" s="68">
        <v>14142</v>
      </c>
      <c r="Q17" s="68">
        <v>13522</v>
      </c>
      <c r="R17" s="69">
        <v>4.5851205442981797</v>
      </c>
      <c r="S17" s="68">
        <v>78.763313003818396</v>
      </c>
      <c r="T17" s="68">
        <v>67.141196198787199</v>
      </c>
      <c r="U17" s="70">
        <v>14.7557490432986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3698839.0589999999</v>
      </c>
      <c r="E18" s="68">
        <v>4094456</v>
      </c>
      <c r="F18" s="69">
        <v>90.337741057664303</v>
      </c>
      <c r="G18" s="68">
        <v>3461342.0592</v>
      </c>
      <c r="H18" s="69">
        <v>6.8614137446702204</v>
      </c>
      <c r="I18" s="68">
        <v>513943.09409999999</v>
      </c>
      <c r="J18" s="69">
        <v>13.894713608841</v>
      </c>
      <c r="K18" s="68">
        <v>393208.53090000001</v>
      </c>
      <c r="L18" s="69">
        <v>11.360002108282799</v>
      </c>
      <c r="M18" s="69">
        <v>0.30704970444983798</v>
      </c>
      <c r="N18" s="68">
        <v>14001519.151000001</v>
      </c>
      <c r="O18" s="68">
        <v>87882900.870000005</v>
      </c>
      <c r="P18" s="68">
        <v>109672</v>
      </c>
      <c r="Q18" s="68">
        <v>105530</v>
      </c>
      <c r="R18" s="69">
        <v>3.9249502511134402</v>
      </c>
      <c r="S18" s="68">
        <v>33.726375547085901</v>
      </c>
      <c r="T18" s="68">
        <v>32.315955931014898</v>
      </c>
      <c r="U18" s="70">
        <v>4.1819483807320896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856305.2095</v>
      </c>
      <c r="E19" s="68">
        <v>1077619</v>
      </c>
      <c r="F19" s="69">
        <v>79.462705232554399</v>
      </c>
      <c r="G19" s="68">
        <v>1399495.9447000001</v>
      </c>
      <c r="H19" s="69">
        <v>-38.8133125542168</v>
      </c>
      <c r="I19" s="68">
        <v>71812.232999999993</v>
      </c>
      <c r="J19" s="69">
        <v>8.3862893981377802</v>
      </c>
      <c r="K19" s="68">
        <v>168422.47080000001</v>
      </c>
      <c r="L19" s="69">
        <v>12.0345093844558</v>
      </c>
      <c r="M19" s="69">
        <v>-0.57361845685498603</v>
      </c>
      <c r="N19" s="68">
        <v>2908576.7574</v>
      </c>
      <c r="O19" s="68">
        <v>27645366.106400002</v>
      </c>
      <c r="P19" s="68">
        <v>16356</v>
      </c>
      <c r="Q19" s="68">
        <v>15532</v>
      </c>
      <c r="R19" s="69">
        <v>5.3051764099922902</v>
      </c>
      <c r="S19" s="68">
        <v>52.354194760332597</v>
      </c>
      <c r="T19" s="68">
        <v>41.024523969868703</v>
      </c>
      <c r="U19" s="70">
        <v>21.640426029526399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1780405.2655</v>
      </c>
      <c r="E20" s="68">
        <v>1645919</v>
      </c>
      <c r="F20" s="69">
        <v>108.17089209736299</v>
      </c>
      <c r="G20" s="68">
        <v>1009309.9404</v>
      </c>
      <c r="H20" s="69">
        <v>76.3982691772962</v>
      </c>
      <c r="I20" s="68">
        <v>138676.8101</v>
      </c>
      <c r="J20" s="69">
        <v>7.78905863666128</v>
      </c>
      <c r="K20" s="68">
        <v>92701.483600000007</v>
      </c>
      <c r="L20" s="69">
        <v>9.1846399098438898</v>
      </c>
      <c r="M20" s="69">
        <v>0.49595027732652203</v>
      </c>
      <c r="N20" s="68">
        <v>7382942.7207000004</v>
      </c>
      <c r="O20" s="68">
        <v>50615894.6774</v>
      </c>
      <c r="P20" s="68">
        <v>52436</v>
      </c>
      <c r="Q20" s="68">
        <v>51245</v>
      </c>
      <c r="R20" s="69">
        <v>2.3241291833349602</v>
      </c>
      <c r="S20" s="68">
        <v>33.953872635212498</v>
      </c>
      <c r="T20" s="68">
        <v>31.508506035710798</v>
      </c>
      <c r="U20" s="70">
        <v>7.2020256003600496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554025.85889999999</v>
      </c>
      <c r="E21" s="68">
        <v>522359</v>
      </c>
      <c r="F21" s="69">
        <v>106.06227879676599</v>
      </c>
      <c r="G21" s="68">
        <v>826610.39320000005</v>
      </c>
      <c r="H21" s="69">
        <v>-32.976180379823496</v>
      </c>
      <c r="I21" s="68">
        <v>71984.519499999995</v>
      </c>
      <c r="J21" s="69">
        <v>12.992989107570301</v>
      </c>
      <c r="K21" s="68">
        <v>78959.456600000005</v>
      </c>
      <c r="L21" s="69">
        <v>9.55219741362429</v>
      </c>
      <c r="M21" s="69">
        <v>-8.8335677578612007E-2</v>
      </c>
      <c r="N21" s="68">
        <v>2201543.2577</v>
      </c>
      <c r="O21" s="68">
        <v>15738938.748</v>
      </c>
      <c r="P21" s="68">
        <v>36430</v>
      </c>
      <c r="Q21" s="68">
        <v>36337</v>
      </c>
      <c r="R21" s="69">
        <v>0.25593747419985202</v>
      </c>
      <c r="S21" s="68">
        <v>15.207956598956899</v>
      </c>
      <c r="T21" s="68">
        <v>14.5459041775601</v>
      </c>
      <c r="U21" s="70">
        <v>4.3533292397891996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1568333.0088</v>
      </c>
      <c r="E22" s="68">
        <v>1647551</v>
      </c>
      <c r="F22" s="69">
        <v>95.191773049817598</v>
      </c>
      <c r="G22" s="68">
        <v>2103668.8317</v>
      </c>
      <c r="H22" s="69">
        <v>-25.447723274361</v>
      </c>
      <c r="I22" s="68">
        <v>211491.27100000001</v>
      </c>
      <c r="J22" s="69">
        <v>13.485099772389599</v>
      </c>
      <c r="K22" s="68">
        <v>268125.0956</v>
      </c>
      <c r="L22" s="69">
        <v>12.745594342590699</v>
      </c>
      <c r="M22" s="69">
        <v>-0.21122164813878</v>
      </c>
      <c r="N22" s="68">
        <v>6063766.7016000003</v>
      </c>
      <c r="O22" s="68">
        <v>43769336.403399996</v>
      </c>
      <c r="P22" s="68">
        <v>80724</v>
      </c>
      <c r="Q22" s="68">
        <v>75879</v>
      </c>
      <c r="R22" s="69">
        <v>6.3851658561657301</v>
      </c>
      <c r="S22" s="68">
        <v>19.428336167682499</v>
      </c>
      <c r="T22" s="68">
        <v>19.4929761053783</v>
      </c>
      <c r="U22" s="70">
        <v>-0.33270959045556298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2934351.4626000002</v>
      </c>
      <c r="E23" s="68">
        <v>3636293</v>
      </c>
      <c r="F23" s="69">
        <v>80.696232745821106</v>
      </c>
      <c r="G23" s="68">
        <v>1901214.0486000001</v>
      </c>
      <c r="H23" s="69">
        <v>54.340930983587697</v>
      </c>
      <c r="I23" s="68">
        <v>283644.18229999999</v>
      </c>
      <c r="J23" s="69">
        <v>9.6663329500643904</v>
      </c>
      <c r="K23" s="68">
        <v>239924.55489999999</v>
      </c>
      <c r="L23" s="69">
        <v>12.6195446050209</v>
      </c>
      <c r="M23" s="69">
        <v>0.182222396612228</v>
      </c>
      <c r="N23" s="68">
        <v>12225327.262800001</v>
      </c>
      <c r="O23" s="68">
        <v>105839085.7394</v>
      </c>
      <c r="P23" s="68">
        <v>91250</v>
      </c>
      <c r="Q23" s="68">
        <v>86676</v>
      </c>
      <c r="R23" s="69">
        <v>5.2771240020305497</v>
      </c>
      <c r="S23" s="68">
        <v>32.157276302465803</v>
      </c>
      <c r="T23" s="68">
        <v>33.701518277262501</v>
      </c>
      <c r="U23" s="70">
        <v>-4.8021541385278601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355273.07429999998</v>
      </c>
      <c r="E24" s="68">
        <v>482200</v>
      </c>
      <c r="F24" s="69">
        <v>73.677535109912895</v>
      </c>
      <c r="G24" s="68">
        <v>487113.52140000003</v>
      </c>
      <c r="H24" s="69">
        <v>-27.065651292347798</v>
      </c>
      <c r="I24" s="68">
        <v>64741.174500000001</v>
      </c>
      <c r="J24" s="69">
        <v>18.2229330572154</v>
      </c>
      <c r="K24" s="68">
        <v>94597.991899999994</v>
      </c>
      <c r="L24" s="69">
        <v>19.420112097918899</v>
      </c>
      <c r="M24" s="69">
        <v>-0.315617877296611</v>
      </c>
      <c r="N24" s="68">
        <v>1439114.1649</v>
      </c>
      <c r="O24" s="68">
        <v>11013211.4166</v>
      </c>
      <c r="P24" s="68">
        <v>29391</v>
      </c>
      <c r="Q24" s="68">
        <v>29774</v>
      </c>
      <c r="R24" s="69">
        <v>-1.286357224424</v>
      </c>
      <c r="S24" s="68">
        <v>12.087818526079401</v>
      </c>
      <c r="T24" s="68">
        <v>11.6414869819305</v>
      </c>
      <c r="U24" s="70">
        <v>3.6924077176200898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400543.11129999999</v>
      </c>
      <c r="E25" s="68">
        <v>451947</v>
      </c>
      <c r="F25" s="69">
        <v>88.626124589830198</v>
      </c>
      <c r="G25" s="68">
        <v>433237.96759999997</v>
      </c>
      <c r="H25" s="69">
        <v>-7.5466276608024696</v>
      </c>
      <c r="I25" s="68">
        <v>46128.933199999999</v>
      </c>
      <c r="J25" s="69">
        <v>11.5165963160081</v>
      </c>
      <c r="K25" s="68">
        <v>47534.235399999998</v>
      </c>
      <c r="L25" s="69">
        <v>10.971853566603199</v>
      </c>
      <c r="M25" s="69">
        <v>-2.9564001359744001E-2</v>
      </c>
      <c r="N25" s="68">
        <v>1627952.8679</v>
      </c>
      <c r="O25" s="68">
        <v>17341763.319600001</v>
      </c>
      <c r="P25" s="68">
        <v>20748</v>
      </c>
      <c r="Q25" s="68">
        <v>20237</v>
      </c>
      <c r="R25" s="69">
        <v>2.5250778277412702</v>
      </c>
      <c r="S25" s="68">
        <v>19.305143208983999</v>
      </c>
      <c r="T25" s="68">
        <v>19.323480550476798</v>
      </c>
      <c r="U25" s="70">
        <v>-9.4986819286143997E-2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1089741.6813999999</v>
      </c>
      <c r="E26" s="68">
        <v>1065210</v>
      </c>
      <c r="F26" s="69">
        <v>102.302990152177</v>
      </c>
      <c r="G26" s="68">
        <v>447895.38290000003</v>
      </c>
      <c r="H26" s="69">
        <v>143.30272715566301</v>
      </c>
      <c r="I26" s="68">
        <v>229788.49290000001</v>
      </c>
      <c r="J26" s="69">
        <v>21.086510392516999</v>
      </c>
      <c r="K26" s="68">
        <v>106348.4699</v>
      </c>
      <c r="L26" s="69">
        <v>23.744042461751398</v>
      </c>
      <c r="M26" s="69">
        <v>1.1607127316083801</v>
      </c>
      <c r="N26" s="68">
        <v>4294482.9249999998</v>
      </c>
      <c r="O26" s="68">
        <v>26964429.364700001</v>
      </c>
      <c r="P26" s="68">
        <v>64219</v>
      </c>
      <c r="Q26" s="68">
        <v>63533</v>
      </c>
      <c r="R26" s="69">
        <v>1.0797538287189401</v>
      </c>
      <c r="S26" s="68">
        <v>16.9691474703748</v>
      </c>
      <c r="T26" s="68">
        <v>16.547861525506399</v>
      </c>
      <c r="U26" s="70">
        <v>2.4826582808822399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366556.22560000001</v>
      </c>
      <c r="E27" s="68">
        <v>411381</v>
      </c>
      <c r="F27" s="69">
        <v>89.103829685863005</v>
      </c>
      <c r="G27" s="68">
        <v>267121.64120000001</v>
      </c>
      <c r="H27" s="69">
        <v>37.224458472666797</v>
      </c>
      <c r="I27" s="68">
        <v>88074.743499999997</v>
      </c>
      <c r="J27" s="69">
        <v>24.027621780487902</v>
      </c>
      <c r="K27" s="68">
        <v>78144.486399999994</v>
      </c>
      <c r="L27" s="69">
        <v>29.254270095432499</v>
      </c>
      <c r="M27" s="69">
        <v>0.127075594932824</v>
      </c>
      <c r="N27" s="68">
        <v>1457500.3171000001</v>
      </c>
      <c r="O27" s="68">
        <v>10507828.777799999</v>
      </c>
      <c r="P27" s="68">
        <v>40772</v>
      </c>
      <c r="Q27" s="68">
        <v>39802</v>
      </c>
      <c r="R27" s="69">
        <v>2.4370634641475402</v>
      </c>
      <c r="S27" s="68">
        <v>8.9903910919258294</v>
      </c>
      <c r="T27" s="68">
        <v>8.7140012436560994</v>
      </c>
      <c r="U27" s="70">
        <v>3.07428058961702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1084384.2651</v>
      </c>
      <c r="E28" s="68">
        <v>1230940</v>
      </c>
      <c r="F28" s="69">
        <v>88.093998497083604</v>
      </c>
      <c r="G28" s="68">
        <v>663276.5845</v>
      </c>
      <c r="H28" s="69">
        <v>63.489001487583799</v>
      </c>
      <c r="I28" s="68">
        <v>63789.121899999998</v>
      </c>
      <c r="J28" s="69">
        <v>5.8825200579720196</v>
      </c>
      <c r="K28" s="68">
        <v>73086.995500000005</v>
      </c>
      <c r="L28" s="69">
        <v>11.0190827187267</v>
      </c>
      <c r="M28" s="69">
        <v>-0.127216525134078</v>
      </c>
      <c r="N28" s="68">
        <v>4534887.5746999998</v>
      </c>
      <c r="O28" s="68">
        <v>47411247.170299999</v>
      </c>
      <c r="P28" s="68">
        <v>44000</v>
      </c>
      <c r="Q28" s="68">
        <v>45202</v>
      </c>
      <c r="R28" s="69">
        <v>-2.6591743728153698</v>
      </c>
      <c r="S28" s="68">
        <v>24.645096934090901</v>
      </c>
      <c r="T28" s="68">
        <v>23.763645433830401</v>
      </c>
      <c r="U28" s="70">
        <v>3.5765795631392199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734393.59589999996</v>
      </c>
      <c r="E29" s="68">
        <v>942875</v>
      </c>
      <c r="F29" s="69">
        <v>77.888754702373106</v>
      </c>
      <c r="G29" s="68">
        <v>687223.03189999994</v>
      </c>
      <c r="H29" s="69">
        <v>6.8639381700559703</v>
      </c>
      <c r="I29" s="68">
        <v>133772.68840000001</v>
      </c>
      <c r="J29" s="69">
        <v>18.2153941900952</v>
      </c>
      <c r="K29" s="68">
        <v>131134.88759999999</v>
      </c>
      <c r="L29" s="69">
        <v>19.0818528356718</v>
      </c>
      <c r="M29" s="69">
        <v>2.0115171853016998E-2</v>
      </c>
      <c r="N29" s="68">
        <v>3108286.1493000002</v>
      </c>
      <c r="O29" s="68">
        <v>24956367.969999999</v>
      </c>
      <c r="P29" s="68">
        <v>102210</v>
      </c>
      <c r="Q29" s="68">
        <v>107287</v>
      </c>
      <c r="R29" s="69">
        <v>-4.7321669913409803</v>
      </c>
      <c r="S29" s="68">
        <v>7.1851442706193103</v>
      </c>
      <c r="T29" s="68">
        <v>7.3267031178055104</v>
      </c>
      <c r="U29" s="70">
        <v>-1.97016012281124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1041586.3628999999</v>
      </c>
      <c r="E30" s="68">
        <v>1321862</v>
      </c>
      <c r="F30" s="69">
        <v>78.796906401727298</v>
      </c>
      <c r="G30" s="68">
        <v>1022515.974</v>
      </c>
      <c r="H30" s="69">
        <v>1.8650455723834101</v>
      </c>
      <c r="I30" s="68">
        <v>172118.44039999999</v>
      </c>
      <c r="J30" s="69">
        <v>16.524644189924398</v>
      </c>
      <c r="K30" s="68">
        <v>184057.29949999999</v>
      </c>
      <c r="L30" s="69">
        <v>18.0004326758811</v>
      </c>
      <c r="M30" s="69">
        <v>-6.4864904203377996E-2</v>
      </c>
      <c r="N30" s="68">
        <v>4270360.8092999998</v>
      </c>
      <c r="O30" s="68">
        <v>35735550.463399999</v>
      </c>
      <c r="P30" s="68">
        <v>61960</v>
      </c>
      <c r="Q30" s="68">
        <v>60015</v>
      </c>
      <c r="R30" s="69">
        <v>3.24085645255352</v>
      </c>
      <c r="S30" s="68">
        <v>16.810625611685001</v>
      </c>
      <c r="T30" s="68">
        <v>16.710721318003799</v>
      </c>
      <c r="U30" s="70">
        <v>0.59429253847450503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1611686.6743999999</v>
      </c>
      <c r="E31" s="68">
        <v>1131963</v>
      </c>
      <c r="F31" s="69">
        <v>142.37980167196301</v>
      </c>
      <c r="G31" s="68">
        <v>283165.14159999997</v>
      </c>
      <c r="H31" s="69">
        <v>469.16845954036</v>
      </c>
      <c r="I31" s="68">
        <v>-15913.951800000001</v>
      </c>
      <c r="J31" s="69">
        <v>-0.987409777146942</v>
      </c>
      <c r="K31" s="68">
        <v>23779.1266</v>
      </c>
      <c r="L31" s="69">
        <v>8.3976178937979906</v>
      </c>
      <c r="M31" s="69">
        <v>-1.66924038328641</v>
      </c>
      <c r="N31" s="68">
        <v>6480109.4145</v>
      </c>
      <c r="O31" s="68">
        <v>65997438.9058</v>
      </c>
      <c r="P31" s="68">
        <v>33961</v>
      </c>
      <c r="Q31" s="68">
        <v>34065</v>
      </c>
      <c r="R31" s="69">
        <v>-0.30529869367386098</v>
      </c>
      <c r="S31" s="68">
        <v>47.456985200671397</v>
      </c>
      <c r="T31" s="68">
        <v>42.421874812857801</v>
      </c>
      <c r="U31" s="70">
        <v>10.609840398674001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141119.5006</v>
      </c>
      <c r="E32" s="68">
        <v>224220</v>
      </c>
      <c r="F32" s="69">
        <v>62.937962982784804</v>
      </c>
      <c r="G32" s="68">
        <v>158178.6416</v>
      </c>
      <c r="H32" s="69">
        <v>-10.7847310025199</v>
      </c>
      <c r="I32" s="68">
        <v>39768.888599999998</v>
      </c>
      <c r="J32" s="69">
        <v>28.181001513549901</v>
      </c>
      <c r="K32" s="68">
        <v>41739.2552</v>
      </c>
      <c r="L32" s="69">
        <v>26.387415379093799</v>
      </c>
      <c r="M32" s="69">
        <v>-4.7206558683395003E-2</v>
      </c>
      <c r="N32" s="68">
        <v>584198.58680000005</v>
      </c>
      <c r="O32" s="68">
        <v>4533706.1062000003</v>
      </c>
      <c r="P32" s="68">
        <v>26180</v>
      </c>
      <c r="Q32" s="68">
        <v>26539</v>
      </c>
      <c r="R32" s="69">
        <v>-1.35272617657033</v>
      </c>
      <c r="S32" s="68">
        <v>5.3903552559205501</v>
      </c>
      <c r="T32" s="68">
        <v>5.3014785447831496</v>
      </c>
      <c r="U32" s="70">
        <v>1.6488099006050101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71"/>
      <c r="E33" s="71"/>
      <c r="F33" s="71"/>
      <c r="G33" s="68">
        <v>167.29150000000001</v>
      </c>
      <c r="H33" s="71"/>
      <c r="I33" s="71"/>
      <c r="J33" s="71"/>
      <c r="K33" s="68">
        <v>32.2102</v>
      </c>
      <c r="L33" s="69">
        <v>19.2539369902237</v>
      </c>
      <c r="M33" s="71"/>
      <c r="N33" s="68">
        <v>10.442500000000001</v>
      </c>
      <c r="O33" s="68">
        <v>34.889099999999999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3"/>
      <c r="B34" s="42" t="s">
        <v>32</v>
      </c>
      <c r="C34" s="43"/>
      <c r="D34" s="68">
        <v>303045.21669999999</v>
      </c>
      <c r="E34" s="68">
        <v>318622</v>
      </c>
      <c r="F34" s="69">
        <v>95.111202835962402</v>
      </c>
      <c r="G34" s="68">
        <v>157055.3775</v>
      </c>
      <c r="H34" s="69">
        <v>92.954371587817803</v>
      </c>
      <c r="I34" s="68">
        <v>39836.061099999999</v>
      </c>
      <c r="J34" s="69">
        <v>13.145253217916901</v>
      </c>
      <c r="K34" s="68">
        <v>27085.6708</v>
      </c>
      <c r="L34" s="69">
        <v>17.245936580554201</v>
      </c>
      <c r="M34" s="69">
        <v>0.470743013682349</v>
      </c>
      <c r="N34" s="68">
        <v>1223752.6839999999</v>
      </c>
      <c r="O34" s="68">
        <v>9759474.2157000005</v>
      </c>
      <c r="P34" s="68">
        <v>15585</v>
      </c>
      <c r="Q34" s="68">
        <v>15857</v>
      </c>
      <c r="R34" s="69">
        <v>-1.71533076874566</v>
      </c>
      <c r="S34" s="68">
        <v>19.4446722297081</v>
      </c>
      <c r="T34" s="68">
        <v>18.929525856088802</v>
      </c>
      <c r="U34" s="70">
        <v>2.64929317158765</v>
      </c>
      <c r="V34" s="37"/>
      <c r="W34" s="37"/>
    </row>
    <row r="35" spans="1:23" ht="12" thickBot="1" x14ac:dyDescent="0.2">
      <c r="A35" s="53"/>
      <c r="B35" s="42" t="s">
        <v>36</v>
      </c>
      <c r="C35" s="43"/>
      <c r="D35" s="71"/>
      <c r="E35" s="68">
        <v>182768</v>
      </c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2"/>
      <c r="V35" s="37"/>
      <c r="W35" s="37"/>
    </row>
    <row r="36" spans="1:23" ht="12" thickBot="1" x14ac:dyDescent="0.2">
      <c r="A36" s="53"/>
      <c r="B36" s="42" t="s">
        <v>37</v>
      </c>
      <c r="C36" s="43"/>
      <c r="D36" s="71"/>
      <c r="E36" s="68">
        <v>89693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82059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customHeight="1" thickBot="1" x14ac:dyDescent="0.2">
      <c r="A38" s="53"/>
      <c r="B38" s="42" t="s">
        <v>33</v>
      </c>
      <c r="C38" s="43"/>
      <c r="D38" s="68">
        <v>238820.5128</v>
      </c>
      <c r="E38" s="68">
        <v>94340</v>
      </c>
      <c r="F38" s="69">
        <v>253.148730973076</v>
      </c>
      <c r="G38" s="68">
        <v>398018.37520000001</v>
      </c>
      <c r="H38" s="69">
        <v>-39.997616270858003</v>
      </c>
      <c r="I38" s="68">
        <v>13797.529200000001</v>
      </c>
      <c r="J38" s="69">
        <v>5.7773635263712597</v>
      </c>
      <c r="K38" s="68">
        <v>22234.454000000002</v>
      </c>
      <c r="L38" s="69">
        <v>5.5862883186806203</v>
      </c>
      <c r="M38" s="69">
        <v>-0.37945275382071397</v>
      </c>
      <c r="N38" s="68">
        <v>1070115.8114</v>
      </c>
      <c r="O38" s="68">
        <v>8342479.9293999998</v>
      </c>
      <c r="P38" s="68">
        <v>365</v>
      </c>
      <c r="Q38" s="68">
        <v>367</v>
      </c>
      <c r="R38" s="69">
        <v>-0.54495912806539204</v>
      </c>
      <c r="S38" s="68">
        <v>654.30277479452104</v>
      </c>
      <c r="T38" s="68">
        <v>577.09541062670303</v>
      </c>
      <c r="U38" s="70">
        <v>11.7999444816758</v>
      </c>
      <c r="V38" s="37"/>
      <c r="W38" s="37"/>
    </row>
    <row r="39" spans="1:23" ht="12" thickBot="1" x14ac:dyDescent="0.2">
      <c r="A39" s="53"/>
      <c r="B39" s="42" t="s">
        <v>34</v>
      </c>
      <c r="C39" s="43"/>
      <c r="D39" s="68">
        <v>790698.99360000005</v>
      </c>
      <c r="E39" s="68">
        <v>292375</v>
      </c>
      <c r="F39" s="69">
        <v>270.44001491235599</v>
      </c>
      <c r="G39" s="68">
        <v>598333.09719999996</v>
      </c>
      <c r="H39" s="69">
        <v>32.150301780096797</v>
      </c>
      <c r="I39" s="68">
        <v>49136.373299999999</v>
      </c>
      <c r="J39" s="69">
        <v>6.21429566721533</v>
      </c>
      <c r="K39" s="68">
        <v>38188.692499999997</v>
      </c>
      <c r="L39" s="69">
        <v>6.38251380020768</v>
      </c>
      <c r="M39" s="69">
        <v>0.28667336018377698</v>
      </c>
      <c r="N39" s="68">
        <v>3287298.5115999999</v>
      </c>
      <c r="O39" s="68">
        <v>22096248.815299999</v>
      </c>
      <c r="P39" s="68">
        <v>3687</v>
      </c>
      <c r="Q39" s="68">
        <v>3818</v>
      </c>
      <c r="R39" s="69">
        <v>-3.4311157674174901</v>
      </c>
      <c r="S39" s="68">
        <v>214.45592449145599</v>
      </c>
      <c r="T39" s="68">
        <v>197.24964567836599</v>
      </c>
      <c r="U39" s="70">
        <v>8.0232238180840305</v>
      </c>
      <c r="V39" s="37"/>
      <c r="W39" s="37"/>
    </row>
    <row r="40" spans="1:23" ht="12" thickBot="1" x14ac:dyDescent="0.2">
      <c r="A40" s="53"/>
      <c r="B40" s="42" t="s">
        <v>39</v>
      </c>
      <c r="C40" s="43"/>
      <c r="D40" s="71"/>
      <c r="E40" s="68">
        <v>63661</v>
      </c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2"/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28414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4"/>
      <c r="B42" s="42" t="s">
        <v>35</v>
      </c>
      <c r="C42" s="43"/>
      <c r="D42" s="73">
        <v>9010.4004000000004</v>
      </c>
      <c r="E42" s="73">
        <v>18156</v>
      </c>
      <c r="F42" s="74">
        <v>49.6276734963648</v>
      </c>
      <c r="G42" s="73">
        <v>27200.169000000002</v>
      </c>
      <c r="H42" s="74">
        <v>-66.873733762463004</v>
      </c>
      <c r="I42" s="73">
        <v>1625.8382999999999</v>
      </c>
      <c r="J42" s="74">
        <v>18.044018332415099</v>
      </c>
      <c r="K42" s="73">
        <v>5944.8896000000004</v>
      </c>
      <c r="L42" s="74">
        <v>21.856075967763299</v>
      </c>
      <c r="M42" s="74">
        <v>-0.726514971783496</v>
      </c>
      <c r="N42" s="73">
        <v>125138.4057</v>
      </c>
      <c r="O42" s="73">
        <v>713481.38150000002</v>
      </c>
      <c r="P42" s="73">
        <v>33</v>
      </c>
      <c r="Q42" s="73">
        <v>26</v>
      </c>
      <c r="R42" s="74">
        <v>26.923076923076898</v>
      </c>
      <c r="S42" s="73">
        <v>273.042436363636</v>
      </c>
      <c r="T42" s="73">
        <v>1852.2918076923099</v>
      </c>
      <c r="U42" s="75">
        <v>-578.38971566508997</v>
      </c>
      <c r="V42" s="37"/>
      <c r="W42" s="37"/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24:C24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106469</v>
      </c>
      <c r="D2" s="32">
        <v>1083183.69994444</v>
      </c>
      <c r="E2" s="32">
        <v>825900.51716752094</v>
      </c>
      <c r="F2" s="32">
        <v>257283.182776923</v>
      </c>
      <c r="G2" s="32">
        <v>825900.51716752094</v>
      </c>
      <c r="H2" s="32">
        <v>0.23752497640992801</v>
      </c>
    </row>
    <row r="3" spans="1:8" ht="14.25" x14ac:dyDescent="0.2">
      <c r="A3" s="32">
        <v>2</v>
      </c>
      <c r="B3" s="33">
        <v>13</v>
      </c>
      <c r="C3" s="32">
        <v>15504</v>
      </c>
      <c r="D3" s="32">
        <v>142387.92380020401</v>
      </c>
      <c r="E3" s="32">
        <v>112081.92955197</v>
      </c>
      <c r="F3" s="32">
        <v>30305.994248233899</v>
      </c>
      <c r="G3" s="32">
        <v>112081.92955197</v>
      </c>
      <c r="H3" s="32">
        <v>0.21284104325278699</v>
      </c>
    </row>
    <row r="4" spans="1:8" ht="14.25" x14ac:dyDescent="0.2">
      <c r="A4" s="32">
        <v>3</v>
      </c>
      <c r="B4" s="33">
        <v>14</v>
      </c>
      <c r="C4" s="32">
        <v>133993</v>
      </c>
      <c r="D4" s="32">
        <v>248460.05019487199</v>
      </c>
      <c r="E4" s="32">
        <v>201223.816302564</v>
      </c>
      <c r="F4" s="32">
        <v>47236.233892307697</v>
      </c>
      <c r="G4" s="32">
        <v>201223.816302564</v>
      </c>
      <c r="H4" s="32">
        <v>0.190116012031952</v>
      </c>
    </row>
    <row r="5" spans="1:8" ht="14.25" x14ac:dyDescent="0.2">
      <c r="A5" s="32">
        <v>4</v>
      </c>
      <c r="B5" s="33">
        <v>15</v>
      </c>
      <c r="C5" s="32">
        <v>6093</v>
      </c>
      <c r="D5" s="32">
        <v>102855.82494700899</v>
      </c>
      <c r="E5" s="32">
        <v>82037.669813675195</v>
      </c>
      <c r="F5" s="32">
        <v>20818.155133333301</v>
      </c>
      <c r="G5" s="32">
        <v>82037.669813675195</v>
      </c>
      <c r="H5" s="32">
        <v>0.20240132383420101</v>
      </c>
    </row>
    <row r="6" spans="1:8" ht="14.25" x14ac:dyDescent="0.2">
      <c r="A6" s="32">
        <v>5</v>
      </c>
      <c r="B6" s="33">
        <v>16</v>
      </c>
      <c r="C6" s="32">
        <v>4186</v>
      </c>
      <c r="D6" s="32">
        <v>345392.02308034198</v>
      </c>
      <c r="E6" s="32">
        <v>308797.451</v>
      </c>
      <c r="F6" s="32">
        <v>36594.572080341903</v>
      </c>
      <c r="G6" s="32">
        <v>308797.451</v>
      </c>
      <c r="H6" s="32">
        <v>0.10595083162018901</v>
      </c>
    </row>
    <row r="7" spans="1:8" ht="14.25" x14ac:dyDescent="0.2">
      <c r="A7" s="32">
        <v>6</v>
      </c>
      <c r="B7" s="33">
        <v>17</v>
      </c>
      <c r="C7" s="32">
        <v>27548</v>
      </c>
      <c r="D7" s="32">
        <v>433807.98038119701</v>
      </c>
      <c r="E7" s="32">
        <v>357986.44908974401</v>
      </c>
      <c r="F7" s="32">
        <v>75821.531291452993</v>
      </c>
      <c r="G7" s="32">
        <v>357986.44908974401</v>
      </c>
      <c r="H7" s="32">
        <v>0.17478131966320001</v>
      </c>
    </row>
    <row r="8" spans="1:8" ht="14.25" x14ac:dyDescent="0.2">
      <c r="A8" s="32">
        <v>7</v>
      </c>
      <c r="B8" s="33">
        <v>18</v>
      </c>
      <c r="C8" s="32">
        <v>120842</v>
      </c>
      <c r="D8" s="32">
        <v>243692.704244444</v>
      </c>
      <c r="E8" s="32">
        <v>207495.80494786301</v>
      </c>
      <c r="F8" s="32">
        <v>36196.899296581199</v>
      </c>
      <c r="G8" s="32">
        <v>207495.80494786301</v>
      </c>
      <c r="H8" s="32">
        <v>0.14853501424594401</v>
      </c>
    </row>
    <row r="9" spans="1:8" ht="14.25" x14ac:dyDescent="0.2">
      <c r="A9" s="32">
        <v>8</v>
      </c>
      <c r="B9" s="33">
        <v>19</v>
      </c>
      <c r="C9" s="32">
        <v>28621</v>
      </c>
      <c r="D9" s="32">
        <v>223686.00581111101</v>
      </c>
      <c r="E9" s="32">
        <v>215963.465386325</v>
      </c>
      <c r="F9" s="32">
        <v>7722.5404247863198</v>
      </c>
      <c r="G9" s="32">
        <v>215963.465386325</v>
      </c>
      <c r="H9" s="32">
        <v>3.4524021280560299E-2</v>
      </c>
    </row>
    <row r="10" spans="1:8" ht="14.25" x14ac:dyDescent="0.2">
      <c r="A10" s="32">
        <v>9</v>
      </c>
      <c r="B10" s="33">
        <v>21</v>
      </c>
      <c r="C10" s="32">
        <v>153987</v>
      </c>
      <c r="D10" s="32">
        <v>817482.419302564</v>
      </c>
      <c r="E10" s="32">
        <v>776057.44208290603</v>
      </c>
      <c r="F10" s="32">
        <v>41424.977219658103</v>
      </c>
      <c r="G10" s="32">
        <v>776057.44208290603</v>
      </c>
      <c r="H10" s="36">
        <v>5.0673844772098998E-2</v>
      </c>
    </row>
    <row r="11" spans="1:8" ht="14.25" x14ac:dyDescent="0.2">
      <c r="A11" s="32">
        <v>10</v>
      </c>
      <c r="B11" s="33">
        <v>22</v>
      </c>
      <c r="C11" s="32">
        <v>41361</v>
      </c>
      <c r="D11" s="32">
        <v>1113870.94199915</v>
      </c>
      <c r="E11" s="32">
        <v>1016988.65298632</v>
      </c>
      <c r="F11" s="32">
        <v>96882.289012820504</v>
      </c>
      <c r="G11" s="32">
        <v>1016988.65298632</v>
      </c>
      <c r="H11" s="32">
        <v>8.6978019948108901E-2</v>
      </c>
    </row>
    <row r="12" spans="1:8" ht="14.25" x14ac:dyDescent="0.2">
      <c r="A12" s="32">
        <v>11</v>
      </c>
      <c r="B12" s="33">
        <v>23</v>
      </c>
      <c r="C12" s="32">
        <v>264854.54499999998</v>
      </c>
      <c r="D12" s="32">
        <v>3698839.2064829101</v>
      </c>
      <c r="E12" s="32">
        <v>3184895.95988718</v>
      </c>
      <c r="F12" s="32">
        <v>513943.246595726</v>
      </c>
      <c r="G12" s="32">
        <v>3184895.95988718</v>
      </c>
      <c r="H12" s="32">
        <v>0.138947171776201</v>
      </c>
    </row>
    <row r="13" spans="1:8" ht="14.25" x14ac:dyDescent="0.2">
      <c r="A13" s="32">
        <v>12</v>
      </c>
      <c r="B13" s="33">
        <v>24</v>
      </c>
      <c r="C13" s="32">
        <v>33926.396000000001</v>
      </c>
      <c r="D13" s="32">
        <v>856305.16272393195</v>
      </c>
      <c r="E13" s="32">
        <v>784492.97588461498</v>
      </c>
      <c r="F13" s="32">
        <v>71812.1868393162</v>
      </c>
      <c r="G13" s="32">
        <v>784492.97588461498</v>
      </c>
      <c r="H13" s="32">
        <v>8.3862844655612695E-2</v>
      </c>
    </row>
    <row r="14" spans="1:8" ht="14.25" x14ac:dyDescent="0.2">
      <c r="A14" s="32">
        <v>13</v>
      </c>
      <c r="B14" s="33">
        <v>25</v>
      </c>
      <c r="C14" s="32">
        <v>128626</v>
      </c>
      <c r="D14" s="32">
        <v>1780405.6865999999</v>
      </c>
      <c r="E14" s="32">
        <v>1641728.4554000001</v>
      </c>
      <c r="F14" s="32">
        <v>138677.23120000001</v>
      </c>
      <c r="G14" s="32">
        <v>1641728.4554000001</v>
      </c>
      <c r="H14" s="32">
        <v>7.7890804463127003E-2</v>
      </c>
    </row>
    <row r="15" spans="1:8" ht="14.25" x14ac:dyDescent="0.2">
      <c r="A15" s="32">
        <v>14</v>
      </c>
      <c r="B15" s="33">
        <v>26</v>
      </c>
      <c r="C15" s="32">
        <v>86956</v>
      </c>
      <c r="D15" s="32">
        <v>554025.60505617596</v>
      </c>
      <c r="E15" s="32">
        <v>482041.33910858497</v>
      </c>
      <c r="F15" s="32">
        <v>71984.265947591004</v>
      </c>
      <c r="G15" s="32">
        <v>482041.33910858497</v>
      </c>
      <c r="H15" s="32">
        <v>0.12992949295239201</v>
      </c>
    </row>
    <row r="16" spans="1:8" ht="14.25" x14ac:dyDescent="0.2">
      <c r="A16" s="32">
        <v>15</v>
      </c>
      <c r="B16" s="33">
        <v>27</v>
      </c>
      <c r="C16" s="32">
        <v>182476.424</v>
      </c>
      <c r="D16" s="32">
        <v>1568334.7334</v>
      </c>
      <c r="E16" s="32">
        <v>1356841.7361999999</v>
      </c>
      <c r="F16" s="32">
        <v>211492.99720000001</v>
      </c>
      <c r="G16" s="32">
        <v>1356841.7361999999</v>
      </c>
      <c r="H16" s="32">
        <v>0.13485195009454601</v>
      </c>
    </row>
    <row r="17" spans="1:8" ht="14.25" x14ac:dyDescent="0.2">
      <c r="A17" s="32">
        <v>16</v>
      </c>
      <c r="B17" s="33">
        <v>29</v>
      </c>
      <c r="C17" s="32">
        <v>221853</v>
      </c>
      <c r="D17" s="32">
        <v>2934353.5960025601</v>
      </c>
      <c r="E17" s="32">
        <v>2650707.3204546999</v>
      </c>
      <c r="F17" s="32">
        <v>283646.27554786298</v>
      </c>
      <c r="G17" s="32">
        <v>2650707.3204546999</v>
      </c>
      <c r="H17" s="32">
        <v>9.6663972581311E-2</v>
      </c>
    </row>
    <row r="18" spans="1:8" ht="14.25" x14ac:dyDescent="0.2">
      <c r="A18" s="32">
        <v>17</v>
      </c>
      <c r="B18" s="33">
        <v>31</v>
      </c>
      <c r="C18" s="32">
        <v>32076.558000000001</v>
      </c>
      <c r="D18" s="32">
        <v>355273.076889524</v>
      </c>
      <c r="E18" s="32">
        <v>290531.89150401199</v>
      </c>
      <c r="F18" s="32">
        <v>64741.185385512399</v>
      </c>
      <c r="G18" s="32">
        <v>290531.89150401199</v>
      </c>
      <c r="H18" s="32">
        <v>0.18222935988376199</v>
      </c>
    </row>
    <row r="19" spans="1:8" ht="14.25" x14ac:dyDescent="0.2">
      <c r="A19" s="32">
        <v>18</v>
      </c>
      <c r="B19" s="33">
        <v>32</v>
      </c>
      <c r="C19" s="32">
        <v>19430.579000000002</v>
      </c>
      <c r="D19" s="32">
        <v>400543.10883590498</v>
      </c>
      <c r="E19" s="32">
        <v>354414.15178761701</v>
      </c>
      <c r="F19" s="32">
        <v>46128.957048288299</v>
      </c>
      <c r="G19" s="32">
        <v>354414.15178761701</v>
      </c>
      <c r="H19" s="32">
        <v>0.115166023408448</v>
      </c>
    </row>
    <row r="20" spans="1:8" ht="14.25" x14ac:dyDescent="0.2">
      <c r="A20" s="32">
        <v>19</v>
      </c>
      <c r="B20" s="33">
        <v>33</v>
      </c>
      <c r="C20" s="32">
        <v>65443.580999999998</v>
      </c>
      <c r="D20" s="32">
        <v>1089741.6233979</v>
      </c>
      <c r="E20" s="32">
        <v>859953.169059593</v>
      </c>
      <c r="F20" s="32">
        <v>229788.454338304</v>
      </c>
      <c r="G20" s="32">
        <v>859953.169059593</v>
      </c>
      <c r="H20" s="32">
        <v>0.210865079762491</v>
      </c>
    </row>
    <row r="21" spans="1:8" ht="14.25" x14ac:dyDescent="0.2">
      <c r="A21" s="32">
        <v>20</v>
      </c>
      <c r="B21" s="33">
        <v>34</v>
      </c>
      <c r="C21" s="32">
        <v>50109.173000000003</v>
      </c>
      <c r="D21" s="32">
        <v>366556.190563732</v>
      </c>
      <c r="E21" s="32">
        <v>278481.51448497199</v>
      </c>
      <c r="F21" s="32">
        <v>88074.676078759701</v>
      </c>
      <c r="G21" s="32">
        <v>278481.51448497199</v>
      </c>
      <c r="H21" s="32">
        <v>0.24027605683949399</v>
      </c>
    </row>
    <row r="22" spans="1:8" ht="14.25" x14ac:dyDescent="0.2">
      <c r="A22" s="32">
        <v>21</v>
      </c>
      <c r="B22" s="33">
        <v>35</v>
      </c>
      <c r="C22" s="32">
        <v>45629.531999999999</v>
      </c>
      <c r="D22" s="32">
        <v>1084384.2615610601</v>
      </c>
      <c r="E22" s="32">
        <v>1020595.14385133</v>
      </c>
      <c r="F22" s="32">
        <v>63789.117709734499</v>
      </c>
      <c r="G22" s="32">
        <v>1020595.14385133</v>
      </c>
      <c r="H22" s="32">
        <v>5.8825196907510202E-2</v>
      </c>
    </row>
    <row r="23" spans="1:8" ht="14.25" x14ac:dyDescent="0.2">
      <c r="A23" s="32">
        <v>22</v>
      </c>
      <c r="B23" s="33">
        <v>36</v>
      </c>
      <c r="C23" s="32">
        <v>147371.89300000001</v>
      </c>
      <c r="D23" s="32">
        <v>734393.59757079603</v>
      </c>
      <c r="E23" s="32">
        <v>600620.89506244101</v>
      </c>
      <c r="F23" s="32">
        <v>133772.70250835599</v>
      </c>
      <c r="G23" s="32">
        <v>600620.89506244101</v>
      </c>
      <c r="H23" s="32">
        <v>0.18215396069743101</v>
      </c>
    </row>
    <row r="24" spans="1:8" ht="14.25" x14ac:dyDescent="0.2">
      <c r="A24" s="32">
        <v>23</v>
      </c>
      <c r="B24" s="33">
        <v>37</v>
      </c>
      <c r="C24" s="32">
        <v>102758.42600000001</v>
      </c>
      <c r="D24" s="32">
        <v>1041586.35444611</v>
      </c>
      <c r="E24" s="32">
        <v>869467.91325912997</v>
      </c>
      <c r="F24" s="32">
        <v>172118.44118697799</v>
      </c>
      <c r="G24" s="32">
        <v>869467.91325912997</v>
      </c>
      <c r="H24" s="32">
        <v>0.165246443996002</v>
      </c>
    </row>
    <row r="25" spans="1:8" ht="14.25" x14ac:dyDescent="0.2">
      <c r="A25" s="32">
        <v>24</v>
      </c>
      <c r="B25" s="33">
        <v>38</v>
      </c>
      <c r="C25" s="32">
        <v>338887.01</v>
      </c>
      <c r="D25" s="32">
        <v>1611686.6349734501</v>
      </c>
      <c r="E25" s="32">
        <v>1627600.6856477901</v>
      </c>
      <c r="F25" s="32">
        <v>-15914.0506743363</v>
      </c>
      <c r="G25" s="32">
        <v>1627600.6856477901</v>
      </c>
      <c r="H25" s="32">
        <v>-9.8741593613813298E-3</v>
      </c>
    </row>
    <row r="26" spans="1:8" ht="14.25" x14ac:dyDescent="0.2">
      <c r="A26" s="32">
        <v>25</v>
      </c>
      <c r="B26" s="33">
        <v>39</v>
      </c>
      <c r="C26" s="32">
        <v>92906.721000000005</v>
      </c>
      <c r="D26" s="32">
        <v>141119.42896723401</v>
      </c>
      <c r="E26" s="32">
        <v>101350.615835427</v>
      </c>
      <c r="F26" s="32">
        <v>39768.813131806703</v>
      </c>
      <c r="G26" s="32">
        <v>101350.615835427</v>
      </c>
      <c r="H26" s="32">
        <v>0.28180962340090299</v>
      </c>
    </row>
    <row r="27" spans="1:8" ht="14.25" x14ac:dyDescent="0.2">
      <c r="A27" s="32">
        <v>26</v>
      </c>
      <c r="B27" s="33">
        <v>42</v>
      </c>
      <c r="C27" s="32">
        <v>15781.076999999999</v>
      </c>
      <c r="D27" s="32">
        <v>303045.2169</v>
      </c>
      <c r="E27" s="32">
        <v>263209.14120000001</v>
      </c>
      <c r="F27" s="32">
        <v>39836.075700000001</v>
      </c>
      <c r="G27" s="32">
        <v>263209.14120000001</v>
      </c>
      <c r="H27" s="32">
        <v>0.131452580270044</v>
      </c>
    </row>
    <row r="28" spans="1:8" ht="14.25" x14ac:dyDescent="0.2">
      <c r="A28" s="32">
        <v>27</v>
      </c>
      <c r="B28" s="33">
        <v>75</v>
      </c>
      <c r="C28" s="32">
        <v>365</v>
      </c>
      <c r="D28" s="32">
        <v>238820.51282051299</v>
      </c>
      <c r="E28" s="32">
        <v>225022.98290598299</v>
      </c>
      <c r="F28" s="32">
        <v>13797.5299145299</v>
      </c>
      <c r="G28" s="32">
        <v>225022.98290598299</v>
      </c>
      <c r="H28" s="32">
        <v>5.7773638250662097E-2</v>
      </c>
    </row>
    <row r="29" spans="1:8" ht="14.25" x14ac:dyDescent="0.2">
      <c r="A29" s="32">
        <v>28</v>
      </c>
      <c r="B29" s="33">
        <v>76</v>
      </c>
      <c r="C29" s="32">
        <v>14554</v>
      </c>
      <c r="D29" s="32">
        <v>790698.98049572599</v>
      </c>
      <c r="E29" s="32">
        <v>741562.61412136804</v>
      </c>
      <c r="F29" s="32">
        <v>49136.366374359</v>
      </c>
      <c r="G29" s="32">
        <v>741562.61412136804</v>
      </c>
      <c r="H29" s="32">
        <v>6.21429489431655E-2</v>
      </c>
    </row>
    <row r="30" spans="1:8" ht="14.25" x14ac:dyDescent="0.2">
      <c r="A30" s="32">
        <v>29</v>
      </c>
      <c r="B30" s="33">
        <v>99</v>
      </c>
      <c r="C30" s="32">
        <v>30</v>
      </c>
      <c r="D30" s="32">
        <v>9010.4001210195893</v>
      </c>
      <c r="E30" s="32">
        <v>7384.5622872702497</v>
      </c>
      <c r="F30" s="32">
        <v>1625.83783374934</v>
      </c>
      <c r="G30" s="32">
        <v>7384.5622872702497</v>
      </c>
      <c r="H30" s="32">
        <v>0.18044013716511401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2015-02-05T01:24:14Z</dcterms:modified>
</cp:coreProperties>
</file>